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0" yWindow="0" windowWidth="22260" windowHeight="12648"/>
  </bookViews>
  <sheets>
    <sheet name="Wettkampfdokumentation" sheetId="2" r:id="rId1"/>
    <sheet name="Ergebnisfaktoren" sheetId="6" r:id="rId2"/>
    <sheet name="Hintergrund Berechnung" sheetId="1" state="hidden"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 i="2" l="1"/>
  <c r="U7" i="2"/>
  <c r="V7" i="2"/>
  <c r="W7" i="2"/>
  <c r="X7" i="2"/>
  <c r="Y7" i="2"/>
  <c r="Z7" i="2"/>
  <c r="AA7" i="2"/>
  <c r="AB7" i="2"/>
  <c r="AC7" i="2"/>
  <c r="AD7" i="2"/>
  <c r="AE7" i="2"/>
  <c r="AF7" i="2"/>
  <c r="AG7" i="2"/>
  <c r="AI7" i="2"/>
  <c r="AJ7" i="2"/>
  <c r="AK7" i="2"/>
  <c r="U8" i="2"/>
  <c r="V8" i="2"/>
  <c r="W8" i="2"/>
  <c r="X8" i="2"/>
  <c r="Y8" i="2"/>
  <c r="Z8" i="2"/>
  <c r="AA8" i="2"/>
  <c r="AB8" i="2"/>
  <c r="AC8" i="2"/>
  <c r="AD8" i="2"/>
  <c r="AE8" i="2"/>
  <c r="AF8" i="2"/>
  <c r="AG8" i="2"/>
  <c r="AH8" i="2"/>
  <c r="AI8" i="2"/>
  <c r="AJ8" i="2"/>
  <c r="AK8" i="2"/>
  <c r="U9" i="2"/>
  <c r="V9" i="2"/>
  <c r="W9" i="2"/>
  <c r="X9" i="2"/>
  <c r="Y9" i="2"/>
  <c r="Z9" i="2"/>
  <c r="AA9" i="2"/>
  <c r="AB9" i="2"/>
  <c r="AC9" i="2"/>
  <c r="AD9" i="2"/>
  <c r="AE9" i="2"/>
  <c r="AF9" i="2"/>
  <c r="AG9" i="2"/>
  <c r="AI9" i="2"/>
  <c r="AJ9" i="2"/>
  <c r="AK9" i="2"/>
  <c r="U10" i="2"/>
  <c r="V10" i="2"/>
  <c r="W10" i="2"/>
  <c r="X10" i="2"/>
  <c r="Y10" i="2"/>
  <c r="Z10" i="2"/>
  <c r="AA10" i="2"/>
  <c r="AB10" i="2"/>
  <c r="AC10" i="2"/>
  <c r="AD10" i="2"/>
  <c r="AE10" i="2"/>
  <c r="AF10" i="2"/>
  <c r="AG10" i="2"/>
  <c r="AI10" i="2"/>
  <c r="AJ10" i="2"/>
  <c r="AK10" i="2"/>
  <c r="U11" i="2"/>
  <c r="V11" i="2"/>
  <c r="W11" i="2"/>
  <c r="X11" i="2"/>
  <c r="Y11" i="2"/>
  <c r="Z11" i="2"/>
  <c r="AA11" i="2"/>
  <c r="AB11" i="2"/>
  <c r="AC11" i="2"/>
  <c r="AD11" i="2"/>
  <c r="AE11" i="2"/>
  <c r="AF11" i="2"/>
  <c r="AG11" i="2"/>
  <c r="AI11" i="2"/>
  <c r="AJ11" i="2"/>
  <c r="AK11" i="2"/>
  <c r="U12" i="2"/>
  <c r="V12" i="2"/>
  <c r="W12" i="2"/>
  <c r="X12" i="2"/>
  <c r="Y12" i="2"/>
  <c r="Z12" i="2"/>
  <c r="AA12" i="2"/>
  <c r="AB12" i="2"/>
  <c r="AC12" i="2"/>
  <c r="AD12" i="2"/>
  <c r="AE12" i="2"/>
  <c r="AF12" i="2"/>
  <c r="AG12" i="2"/>
  <c r="AI12" i="2"/>
  <c r="AJ12" i="2"/>
  <c r="AK12" i="2"/>
  <c r="U13" i="2"/>
  <c r="V13" i="2"/>
  <c r="W13" i="2"/>
  <c r="X13" i="2"/>
  <c r="Y13" i="2"/>
  <c r="Z13" i="2"/>
  <c r="AA13" i="2"/>
  <c r="AB13" i="2"/>
  <c r="AC13" i="2"/>
  <c r="AD13" i="2"/>
  <c r="AE13" i="2"/>
  <c r="AF13" i="2"/>
  <c r="AG13" i="2"/>
  <c r="AI13" i="2"/>
  <c r="AJ13" i="2"/>
  <c r="AK13" i="2"/>
  <c r="U14" i="2"/>
  <c r="V14" i="2"/>
  <c r="W14" i="2"/>
  <c r="X14" i="2"/>
  <c r="Y14" i="2"/>
  <c r="Z14" i="2"/>
  <c r="AA14" i="2"/>
  <c r="AB14" i="2"/>
  <c r="AC14" i="2"/>
  <c r="AD14" i="2"/>
  <c r="AE14" i="2"/>
  <c r="AF14" i="2"/>
  <c r="AG14" i="2"/>
  <c r="AI14" i="2"/>
  <c r="AJ14" i="2"/>
  <c r="AK14" i="2"/>
  <c r="U15" i="2"/>
  <c r="V15" i="2"/>
  <c r="W15" i="2"/>
  <c r="X15" i="2"/>
  <c r="Y15" i="2"/>
  <c r="Z15" i="2"/>
  <c r="AA15" i="2"/>
  <c r="AB15" i="2"/>
  <c r="AC15" i="2"/>
  <c r="AD15" i="2"/>
  <c r="AE15" i="2"/>
  <c r="AF15" i="2"/>
  <c r="AG15" i="2"/>
  <c r="AI15" i="2"/>
  <c r="AJ15" i="2"/>
  <c r="AK15" i="2"/>
  <c r="U16" i="2"/>
  <c r="V16" i="2"/>
  <c r="W16" i="2"/>
  <c r="X16" i="2"/>
  <c r="Y16" i="2"/>
  <c r="Z16" i="2"/>
  <c r="AA16" i="2"/>
  <c r="AB16" i="2"/>
  <c r="AC16" i="2"/>
  <c r="AD16" i="2"/>
  <c r="AE16" i="2"/>
  <c r="AF16" i="2"/>
  <c r="AH16" i="2" s="1"/>
  <c r="AG16" i="2"/>
  <c r="AI16" i="2"/>
  <c r="AJ16" i="2"/>
  <c r="AK16" i="2"/>
  <c r="U17" i="2"/>
  <c r="V17" i="2"/>
  <c r="W17" i="2"/>
  <c r="X17" i="2"/>
  <c r="Y17" i="2"/>
  <c r="Z17" i="2"/>
  <c r="AA17" i="2"/>
  <c r="AB17" i="2"/>
  <c r="AC17" i="2"/>
  <c r="AD17" i="2"/>
  <c r="AE17" i="2"/>
  <c r="AF17" i="2"/>
  <c r="AG17" i="2"/>
  <c r="AI17" i="2"/>
  <c r="AJ17" i="2"/>
  <c r="AK17" i="2"/>
  <c r="U18" i="2"/>
  <c r="V18" i="2"/>
  <c r="W18" i="2"/>
  <c r="X18" i="2"/>
  <c r="Y18" i="2"/>
  <c r="Z18" i="2"/>
  <c r="AA18" i="2"/>
  <c r="AB18" i="2"/>
  <c r="AC18" i="2"/>
  <c r="AD18" i="2"/>
  <c r="AE18" i="2"/>
  <c r="AF18" i="2"/>
  <c r="AG18" i="2"/>
  <c r="AI18" i="2"/>
  <c r="AJ18" i="2"/>
  <c r="AK18" i="2"/>
  <c r="U19" i="2"/>
  <c r="V19" i="2"/>
  <c r="W19" i="2"/>
  <c r="X19" i="2"/>
  <c r="Y19" i="2"/>
  <c r="Z19" i="2"/>
  <c r="AA19" i="2"/>
  <c r="AB19" i="2"/>
  <c r="AC19" i="2"/>
  <c r="AD19" i="2"/>
  <c r="AE19" i="2"/>
  <c r="AF19" i="2"/>
  <c r="AG19" i="2"/>
  <c r="AI19" i="2"/>
  <c r="AJ19" i="2"/>
  <c r="AK19" i="2"/>
  <c r="U20" i="2"/>
  <c r="V20" i="2"/>
  <c r="W20" i="2"/>
  <c r="X20" i="2"/>
  <c r="Y20" i="2"/>
  <c r="Z20" i="2"/>
  <c r="AA20" i="2"/>
  <c r="AB20" i="2"/>
  <c r="AC20" i="2"/>
  <c r="AD20" i="2"/>
  <c r="AE20" i="2"/>
  <c r="AF20" i="2"/>
  <c r="AG20" i="2"/>
  <c r="AI20" i="2"/>
  <c r="AJ20" i="2"/>
  <c r="AK20" i="2"/>
  <c r="U21" i="2"/>
  <c r="V21" i="2"/>
  <c r="W21" i="2"/>
  <c r="X21" i="2"/>
  <c r="Y21" i="2"/>
  <c r="Z21" i="2"/>
  <c r="AA21" i="2"/>
  <c r="AB21" i="2"/>
  <c r="AC21" i="2"/>
  <c r="AD21" i="2"/>
  <c r="AE21" i="2"/>
  <c r="AF21" i="2"/>
  <c r="AG21" i="2"/>
  <c r="AI21" i="2"/>
  <c r="AJ21" i="2"/>
  <c r="AK21" i="2"/>
  <c r="U22" i="2"/>
  <c r="V22" i="2"/>
  <c r="W22" i="2"/>
  <c r="X22" i="2"/>
  <c r="Y22" i="2"/>
  <c r="Z22" i="2"/>
  <c r="AA22" i="2"/>
  <c r="AB22" i="2"/>
  <c r="AC22" i="2"/>
  <c r="AD22" i="2"/>
  <c r="AE22" i="2"/>
  <c r="AF22" i="2"/>
  <c r="AG22" i="2"/>
  <c r="AI22" i="2"/>
  <c r="AJ22" i="2"/>
  <c r="AK22" i="2"/>
  <c r="U23" i="2"/>
  <c r="V23" i="2"/>
  <c r="W23" i="2"/>
  <c r="X23" i="2"/>
  <c r="Y23" i="2"/>
  <c r="Z23" i="2"/>
  <c r="AA23" i="2"/>
  <c r="AB23" i="2"/>
  <c r="AC23" i="2"/>
  <c r="AD23" i="2"/>
  <c r="AE23" i="2"/>
  <c r="AF23" i="2"/>
  <c r="AG23" i="2"/>
  <c r="AI23" i="2"/>
  <c r="AJ23" i="2"/>
  <c r="AK23" i="2"/>
  <c r="U24" i="2"/>
  <c r="V24" i="2"/>
  <c r="W24" i="2"/>
  <c r="X24" i="2"/>
  <c r="Y24" i="2"/>
  <c r="Z24" i="2"/>
  <c r="AA24" i="2"/>
  <c r="AB24" i="2"/>
  <c r="AC24" i="2"/>
  <c r="AD24" i="2"/>
  <c r="AE24" i="2"/>
  <c r="AF24" i="2"/>
  <c r="AH24" i="2" s="1"/>
  <c r="AG24" i="2"/>
  <c r="AI24" i="2"/>
  <c r="AJ24" i="2"/>
  <c r="AK24" i="2"/>
  <c r="U25" i="2"/>
  <c r="V25" i="2"/>
  <c r="W25" i="2"/>
  <c r="X25" i="2"/>
  <c r="Y25" i="2"/>
  <c r="Z25" i="2"/>
  <c r="AA25" i="2"/>
  <c r="AB25" i="2"/>
  <c r="AC25" i="2"/>
  <c r="AD25" i="2"/>
  <c r="AE25" i="2"/>
  <c r="AF25" i="2"/>
  <c r="AG25" i="2"/>
  <c r="AI25" i="2"/>
  <c r="AJ25" i="2"/>
  <c r="AK25" i="2"/>
  <c r="U26" i="2"/>
  <c r="V26" i="2"/>
  <c r="W26" i="2"/>
  <c r="X26" i="2"/>
  <c r="Y26" i="2"/>
  <c r="Z26" i="2"/>
  <c r="AA26" i="2"/>
  <c r="AB26" i="2"/>
  <c r="AC26" i="2"/>
  <c r="AD26" i="2"/>
  <c r="AE26" i="2"/>
  <c r="AF26" i="2"/>
  <c r="AG26" i="2"/>
  <c r="AI26" i="2"/>
  <c r="AJ26" i="2"/>
  <c r="AK26" i="2"/>
  <c r="U27" i="2"/>
  <c r="V27" i="2"/>
  <c r="W27" i="2"/>
  <c r="X27" i="2"/>
  <c r="Y27" i="2"/>
  <c r="Z27" i="2"/>
  <c r="AA27" i="2"/>
  <c r="AB27" i="2"/>
  <c r="AC27" i="2"/>
  <c r="AD27" i="2"/>
  <c r="AE27" i="2"/>
  <c r="AF27" i="2"/>
  <c r="AG27" i="2"/>
  <c r="AI27" i="2"/>
  <c r="AJ27" i="2"/>
  <c r="AK27" i="2"/>
  <c r="U28" i="2"/>
  <c r="V28" i="2"/>
  <c r="W28" i="2"/>
  <c r="X28" i="2"/>
  <c r="Y28" i="2"/>
  <c r="Z28" i="2"/>
  <c r="AA28" i="2"/>
  <c r="AB28" i="2"/>
  <c r="AC28" i="2"/>
  <c r="AD28" i="2"/>
  <c r="AE28" i="2"/>
  <c r="AF28" i="2"/>
  <c r="AG28" i="2"/>
  <c r="AI28" i="2"/>
  <c r="AJ28" i="2"/>
  <c r="AK28" i="2"/>
  <c r="U29" i="2"/>
  <c r="V29" i="2"/>
  <c r="W29" i="2"/>
  <c r="X29" i="2"/>
  <c r="Y29" i="2"/>
  <c r="Z29" i="2"/>
  <c r="AA29" i="2"/>
  <c r="AB29" i="2"/>
  <c r="AC29" i="2"/>
  <c r="AD29" i="2"/>
  <c r="AE29" i="2"/>
  <c r="AF29" i="2"/>
  <c r="AG29" i="2"/>
  <c r="AI29" i="2"/>
  <c r="AJ29" i="2"/>
  <c r="AK29" i="2"/>
  <c r="U30" i="2"/>
  <c r="V30" i="2"/>
  <c r="W30" i="2"/>
  <c r="X30" i="2"/>
  <c r="Y30" i="2"/>
  <c r="Z30" i="2"/>
  <c r="AA30" i="2"/>
  <c r="AB30" i="2"/>
  <c r="AC30" i="2"/>
  <c r="AD30" i="2"/>
  <c r="AE30" i="2"/>
  <c r="AF30" i="2"/>
  <c r="AG30" i="2"/>
  <c r="AI30" i="2"/>
  <c r="AJ30" i="2"/>
  <c r="AK30" i="2"/>
  <c r="U31" i="2"/>
  <c r="V31" i="2"/>
  <c r="W31" i="2"/>
  <c r="X31" i="2"/>
  <c r="Y31" i="2"/>
  <c r="Z31" i="2"/>
  <c r="AA31" i="2"/>
  <c r="AB31" i="2"/>
  <c r="AC31" i="2"/>
  <c r="AD31" i="2"/>
  <c r="AE31" i="2"/>
  <c r="AF31" i="2"/>
  <c r="AG31" i="2"/>
  <c r="AI31" i="2"/>
  <c r="AJ31" i="2"/>
  <c r="AK31" i="2"/>
  <c r="U32" i="2"/>
  <c r="V32" i="2"/>
  <c r="W32" i="2"/>
  <c r="X32" i="2"/>
  <c r="Y32" i="2"/>
  <c r="Z32" i="2"/>
  <c r="AA32" i="2"/>
  <c r="AB32" i="2"/>
  <c r="AC32" i="2"/>
  <c r="AD32" i="2"/>
  <c r="AE32" i="2"/>
  <c r="AF32" i="2"/>
  <c r="AG32" i="2"/>
  <c r="AI32" i="2"/>
  <c r="AJ32" i="2"/>
  <c r="AK32" i="2"/>
  <c r="U33" i="2"/>
  <c r="V33" i="2"/>
  <c r="W33" i="2"/>
  <c r="X33" i="2"/>
  <c r="Y33" i="2"/>
  <c r="Z33" i="2"/>
  <c r="AA33" i="2"/>
  <c r="AB33" i="2"/>
  <c r="AC33" i="2"/>
  <c r="AD33" i="2"/>
  <c r="AE33" i="2"/>
  <c r="AF33" i="2"/>
  <c r="AG33" i="2"/>
  <c r="AI33" i="2"/>
  <c r="AJ33" i="2"/>
  <c r="AK33" i="2"/>
  <c r="U34" i="2"/>
  <c r="V34" i="2"/>
  <c r="W34" i="2"/>
  <c r="X34" i="2"/>
  <c r="Y34" i="2"/>
  <c r="Z34" i="2"/>
  <c r="AA34" i="2"/>
  <c r="AB34" i="2"/>
  <c r="AC34" i="2"/>
  <c r="AD34" i="2"/>
  <c r="AE34" i="2"/>
  <c r="AF34" i="2"/>
  <c r="AG34" i="2"/>
  <c r="AI34" i="2"/>
  <c r="AJ34" i="2"/>
  <c r="AK34" i="2"/>
  <c r="U35" i="2"/>
  <c r="V35" i="2"/>
  <c r="W35" i="2"/>
  <c r="X35" i="2"/>
  <c r="Y35" i="2"/>
  <c r="Z35" i="2"/>
  <c r="AA35" i="2"/>
  <c r="AB35" i="2"/>
  <c r="AC35" i="2"/>
  <c r="AD35" i="2"/>
  <c r="AE35" i="2"/>
  <c r="AF35" i="2"/>
  <c r="AH35" i="2" s="1"/>
  <c r="AG35" i="2"/>
  <c r="AI35" i="2"/>
  <c r="AJ35" i="2"/>
  <c r="AK35" i="2"/>
  <c r="U36" i="2"/>
  <c r="V36" i="2"/>
  <c r="W36" i="2"/>
  <c r="X36" i="2"/>
  <c r="Y36" i="2"/>
  <c r="Z36" i="2"/>
  <c r="AA36" i="2"/>
  <c r="AB36" i="2"/>
  <c r="AC36" i="2"/>
  <c r="AD36" i="2"/>
  <c r="AE36" i="2"/>
  <c r="AF36" i="2"/>
  <c r="AG36" i="2"/>
  <c r="AI36" i="2"/>
  <c r="AJ36" i="2"/>
  <c r="AK36" i="2"/>
  <c r="U37" i="2"/>
  <c r="V37" i="2"/>
  <c r="W37" i="2"/>
  <c r="X37" i="2"/>
  <c r="Y37" i="2"/>
  <c r="Z37" i="2"/>
  <c r="AA37" i="2"/>
  <c r="AB37" i="2"/>
  <c r="AC37" i="2"/>
  <c r="AD37" i="2"/>
  <c r="AE37" i="2"/>
  <c r="AF37" i="2"/>
  <c r="AG37" i="2"/>
  <c r="AI37" i="2"/>
  <c r="AJ37" i="2"/>
  <c r="AK37" i="2"/>
  <c r="U38" i="2"/>
  <c r="V38" i="2"/>
  <c r="W38" i="2"/>
  <c r="X38" i="2"/>
  <c r="Y38" i="2"/>
  <c r="Z38" i="2"/>
  <c r="AA38" i="2"/>
  <c r="AB38" i="2"/>
  <c r="AC38" i="2"/>
  <c r="AD38" i="2"/>
  <c r="AE38" i="2"/>
  <c r="AF38" i="2"/>
  <c r="AG38" i="2"/>
  <c r="AI38" i="2"/>
  <c r="AJ38" i="2"/>
  <c r="AK38" i="2"/>
  <c r="U39" i="2"/>
  <c r="V39" i="2"/>
  <c r="W39" i="2"/>
  <c r="X39" i="2"/>
  <c r="Y39" i="2"/>
  <c r="Z39" i="2"/>
  <c r="AA39" i="2"/>
  <c r="AB39" i="2"/>
  <c r="AC39" i="2"/>
  <c r="AD39" i="2"/>
  <c r="AE39" i="2"/>
  <c r="AF39" i="2"/>
  <c r="AG39" i="2"/>
  <c r="AI39" i="2"/>
  <c r="AJ39" i="2"/>
  <c r="AK39" i="2"/>
  <c r="U40" i="2"/>
  <c r="V40" i="2"/>
  <c r="W40" i="2"/>
  <c r="X40" i="2"/>
  <c r="Y40" i="2"/>
  <c r="Z40" i="2"/>
  <c r="AA40" i="2"/>
  <c r="AB40" i="2"/>
  <c r="AC40" i="2"/>
  <c r="AD40" i="2"/>
  <c r="AE40" i="2"/>
  <c r="AF40" i="2"/>
  <c r="AG40" i="2"/>
  <c r="AI40" i="2"/>
  <c r="AJ40" i="2"/>
  <c r="AK40" i="2"/>
  <c r="U41" i="2"/>
  <c r="V41" i="2"/>
  <c r="W41" i="2"/>
  <c r="X41" i="2"/>
  <c r="Y41" i="2"/>
  <c r="Z41" i="2"/>
  <c r="AA41" i="2"/>
  <c r="AB41" i="2"/>
  <c r="AC41" i="2"/>
  <c r="AD41" i="2"/>
  <c r="AE41" i="2"/>
  <c r="AF41" i="2"/>
  <c r="AG41" i="2"/>
  <c r="AI41" i="2"/>
  <c r="AJ41" i="2"/>
  <c r="AK41" i="2"/>
  <c r="U42" i="2"/>
  <c r="V42" i="2"/>
  <c r="W42" i="2"/>
  <c r="X42" i="2"/>
  <c r="Y42" i="2"/>
  <c r="Z42" i="2"/>
  <c r="AA42" i="2"/>
  <c r="AB42" i="2"/>
  <c r="AC42" i="2"/>
  <c r="AD42" i="2"/>
  <c r="AE42" i="2"/>
  <c r="AF42" i="2"/>
  <c r="AG42" i="2"/>
  <c r="AI42" i="2"/>
  <c r="AJ42" i="2"/>
  <c r="AK42" i="2"/>
  <c r="U43" i="2"/>
  <c r="V43" i="2"/>
  <c r="W43" i="2"/>
  <c r="X43" i="2"/>
  <c r="AH43" i="2" s="1"/>
  <c r="Y43" i="2"/>
  <c r="Z43" i="2"/>
  <c r="AA43" i="2"/>
  <c r="AB43" i="2"/>
  <c r="AC43" i="2"/>
  <c r="AD43" i="2"/>
  <c r="AE43" i="2"/>
  <c r="AF43" i="2"/>
  <c r="AG43" i="2"/>
  <c r="AI43" i="2"/>
  <c r="AJ43" i="2"/>
  <c r="AK43" i="2"/>
  <c r="U44" i="2"/>
  <c r="V44" i="2"/>
  <c r="W44" i="2"/>
  <c r="X44" i="2"/>
  <c r="Y44" i="2"/>
  <c r="Z44" i="2"/>
  <c r="AA44" i="2"/>
  <c r="AB44" i="2"/>
  <c r="AC44" i="2"/>
  <c r="AD44" i="2"/>
  <c r="AE44" i="2"/>
  <c r="AF44" i="2"/>
  <c r="AG44" i="2"/>
  <c r="AI44" i="2"/>
  <c r="AJ44" i="2"/>
  <c r="AK44" i="2"/>
  <c r="U45" i="2"/>
  <c r="V45" i="2"/>
  <c r="W45" i="2"/>
  <c r="X45" i="2"/>
  <c r="Y45" i="2"/>
  <c r="Z45" i="2"/>
  <c r="AA45" i="2"/>
  <c r="AB45" i="2"/>
  <c r="AC45" i="2"/>
  <c r="AD45" i="2"/>
  <c r="AE45" i="2"/>
  <c r="AF45" i="2"/>
  <c r="AG45" i="2"/>
  <c r="AI45" i="2"/>
  <c r="AJ45" i="2"/>
  <c r="AK45" i="2"/>
  <c r="U46" i="2"/>
  <c r="V46" i="2"/>
  <c r="W46" i="2"/>
  <c r="X46" i="2"/>
  <c r="Y46" i="2"/>
  <c r="Z46" i="2"/>
  <c r="AA46" i="2"/>
  <c r="AB46" i="2"/>
  <c r="AC46" i="2"/>
  <c r="AD46" i="2"/>
  <c r="AE46" i="2"/>
  <c r="AF46" i="2"/>
  <c r="AG46" i="2"/>
  <c r="AI46" i="2"/>
  <c r="AJ46" i="2"/>
  <c r="AK46" i="2"/>
  <c r="U47" i="2"/>
  <c r="V47" i="2"/>
  <c r="W47" i="2"/>
  <c r="X47" i="2"/>
  <c r="Y47" i="2"/>
  <c r="Z47" i="2"/>
  <c r="AA47" i="2"/>
  <c r="AB47" i="2"/>
  <c r="AC47" i="2"/>
  <c r="AD47" i="2"/>
  <c r="AE47" i="2"/>
  <c r="AF47" i="2"/>
  <c r="AG47" i="2"/>
  <c r="AI47" i="2"/>
  <c r="AJ47" i="2"/>
  <c r="AK47" i="2"/>
  <c r="U48" i="2"/>
  <c r="V48" i="2"/>
  <c r="W48" i="2"/>
  <c r="X48" i="2"/>
  <c r="Y48" i="2"/>
  <c r="Z48" i="2"/>
  <c r="AA48" i="2"/>
  <c r="AB48" i="2"/>
  <c r="AC48" i="2"/>
  <c r="AD48" i="2"/>
  <c r="AE48" i="2"/>
  <c r="AF48" i="2"/>
  <c r="AG48" i="2"/>
  <c r="AI48" i="2"/>
  <c r="AJ48" i="2"/>
  <c r="AK48" i="2"/>
  <c r="U49" i="2"/>
  <c r="V49" i="2"/>
  <c r="W49" i="2"/>
  <c r="X49" i="2"/>
  <c r="Y49" i="2"/>
  <c r="Z49" i="2"/>
  <c r="AA49" i="2"/>
  <c r="AB49" i="2"/>
  <c r="AC49" i="2"/>
  <c r="AD49" i="2"/>
  <c r="AE49" i="2"/>
  <c r="AF49" i="2"/>
  <c r="AG49" i="2"/>
  <c r="AI49" i="2"/>
  <c r="AJ49" i="2"/>
  <c r="AK49" i="2"/>
  <c r="U50" i="2"/>
  <c r="V50" i="2"/>
  <c r="W50" i="2"/>
  <c r="X50" i="2"/>
  <c r="Y50" i="2"/>
  <c r="Z50" i="2"/>
  <c r="AA50" i="2"/>
  <c r="AB50" i="2"/>
  <c r="AC50" i="2"/>
  <c r="AD50" i="2"/>
  <c r="AE50" i="2"/>
  <c r="AF50" i="2"/>
  <c r="AG50" i="2"/>
  <c r="AI50" i="2"/>
  <c r="AJ50" i="2"/>
  <c r="AK50" i="2"/>
  <c r="U51" i="2"/>
  <c r="V51" i="2"/>
  <c r="W51" i="2"/>
  <c r="X51" i="2"/>
  <c r="Y51" i="2"/>
  <c r="Z51" i="2"/>
  <c r="AA51" i="2"/>
  <c r="AB51" i="2"/>
  <c r="AC51" i="2"/>
  <c r="AD51" i="2"/>
  <c r="AE51" i="2"/>
  <c r="AF51" i="2"/>
  <c r="AG51" i="2"/>
  <c r="AI51" i="2"/>
  <c r="AJ51" i="2"/>
  <c r="AK51" i="2"/>
  <c r="U52" i="2"/>
  <c r="V52" i="2"/>
  <c r="W52" i="2"/>
  <c r="X52" i="2"/>
  <c r="Y52" i="2"/>
  <c r="Z52" i="2"/>
  <c r="AA52" i="2"/>
  <c r="AB52" i="2"/>
  <c r="AC52" i="2"/>
  <c r="AD52" i="2"/>
  <c r="AE52" i="2"/>
  <c r="AF52" i="2"/>
  <c r="AG52" i="2"/>
  <c r="AI52" i="2"/>
  <c r="AJ52" i="2"/>
  <c r="AK52" i="2"/>
  <c r="U53" i="2"/>
  <c r="V53" i="2"/>
  <c r="W53" i="2"/>
  <c r="X53" i="2"/>
  <c r="Y53" i="2"/>
  <c r="Z53" i="2"/>
  <c r="AA53" i="2"/>
  <c r="AB53" i="2"/>
  <c r="AC53" i="2"/>
  <c r="AD53" i="2"/>
  <c r="AE53" i="2"/>
  <c r="AF53" i="2"/>
  <c r="AG53" i="2"/>
  <c r="AI53" i="2"/>
  <c r="AJ53" i="2"/>
  <c r="AK53" i="2"/>
  <c r="U54" i="2"/>
  <c r="V54" i="2"/>
  <c r="W54" i="2"/>
  <c r="X54" i="2"/>
  <c r="Y54" i="2"/>
  <c r="Z54" i="2"/>
  <c r="AA54" i="2"/>
  <c r="AB54" i="2"/>
  <c r="AC54" i="2"/>
  <c r="AD54" i="2"/>
  <c r="AE54" i="2"/>
  <c r="AF54" i="2"/>
  <c r="AG54" i="2"/>
  <c r="AI54" i="2"/>
  <c r="AJ54" i="2"/>
  <c r="AK54" i="2"/>
  <c r="U55" i="2"/>
  <c r="V55" i="2"/>
  <c r="W55" i="2"/>
  <c r="X55" i="2"/>
  <c r="Y55" i="2"/>
  <c r="Z55" i="2"/>
  <c r="AA55" i="2"/>
  <c r="AB55" i="2"/>
  <c r="AC55" i="2"/>
  <c r="AD55" i="2"/>
  <c r="AE55" i="2"/>
  <c r="AF55" i="2"/>
  <c r="AG55" i="2"/>
  <c r="AI55" i="2"/>
  <c r="AJ55" i="2"/>
  <c r="AK55" i="2"/>
  <c r="U56" i="2"/>
  <c r="V56" i="2"/>
  <c r="W56" i="2"/>
  <c r="X56" i="2"/>
  <c r="Y56" i="2"/>
  <c r="Z56" i="2"/>
  <c r="AA56" i="2"/>
  <c r="AB56" i="2"/>
  <c r="AC56" i="2"/>
  <c r="AD56" i="2"/>
  <c r="AE56" i="2"/>
  <c r="AF56" i="2"/>
  <c r="AG56" i="2"/>
  <c r="AI56" i="2"/>
  <c r="AJ56" i="2"/>
  <c r="AK56" i="2"/>
  <c r="U57" i="2"/>
  <c r="V57" i="2"/>
  <c r="W57" i="2"/>
  <c r="X57" i="2"/>
  <c r="Y57" i="2"/>
  <c r="Z57" i="2"/>
  <c r="AA57" i="2"/>
  <c r="AB57" i="2"/>
  <c r="AC57" i="2"/>
  <c r="AD57" i="2"/>
  <c r="AE57" i="2"/>
  <c r="AF57" i="2"/>
  <c r="AG57" i="2"/>
  <c r="AI57" i="2"/>
  <c r="AJ57" i="2"/>
  <c r="AK57" i="2"/>
  <c r="U58" i="2"/>
  <c r="V58" i="2"/>
  <c r="W58" i="2"/>
  <c r="X58" i="2"/>
  <c r="Y58" i="2"/>
  <c r="Z58" i="2"/>
  <c r="AA58" i="2"/>
  <c r="AB58" i="2"/>
  <c r="AC58" i="2"/>
  <c r="AD58" i="2"/>
  <c r="AE58" i="2"/>
  <c r="AF58" i="2"/>
  <c r="AG58" i="2"/>
  <c r="AI58" i="2"/>
  <c r="AJ58" i="2"/>
  <c r="AK58" i="2"/>
  <c r="U59" i="2"/>
  <c r="V59" i="2"/>
  <c r="W59" i="2"/>
  <c r="X59" i="2"/>
  <c r="Y59" i="2"/>
  <c r="Z59" i="2"/>
  <c r="AA59" i="2"/>
  <c r="AB59" i="2"/>
  <c r="AC59" i="2"/>
  <c r="AD59" i="2"/>
  <c r="AE59" i="2"/>
  <c r="AF59" i="2"/>
  <c r="AG59" i="2"/>
  <c r="AH59" i="2"/>
  <c r="AI59" i="2"/>
  <c r="AJ59" i="2"/>
  <c r="AK59" i="2"/>
  <c r="U60" i="2"/>
  <c r="V60" i="2"/>
  <c r="W60" i="2"/>
  <c r="X60" i="2"/>
  <c r="Y60" i="2"/>
  <c r="Z60" i="2"/>
  <c r="AA60" i="2"/>
  <c r="AB60" i="2"/>
  <c r="AC60" i="2"/>
  <c r="AD60" i="2"/>
  <c r="AE60" i="2"/>
  <c r="AF60" i="2"/>
  <c r="AG60" i="2"/>
  <c r="AI60" i="2"/>
  <c r="AJ60" i="2"/>
  <c r="AK60" i="2"/>
  <c r="U61" i="2"/>
  <c r="V61" i="2"/>
  <c r="W61" i="2"/>
  <c r="X61" i="2"/>
  <c r="Y61" i="2"/>
  <c r="Z61" i="2"/>
  <c r="AA61" i="2"/>
  <c r="AB61" i="2"/>
  <c r="AC61" i="2"/>
  <c r="AD61" i="2"/>
  <c r="AE61" i="2"/>
  <c r="AF61" i="2"/>
  <c r="AG61" i="2"/>
  <c r="AI61" i="2"/>
  <c r="AJ61" i="2"/>
  <c r="AK61" i="2"/>
  <c r="U62" i="2"/>
  <c r="V62" i="2"/>
  <c r="W62" i="2"/>
  <c r="X62" i="2"/>
  <c r="Y62" i="2"/>
  <c r="Z62" i="2"/>
  <c r="AA62" i="2"/>
  <c r="AB62" i="2"/>
  <c r="AC62" i="2"/>
  <c r="AD62" i="2"/>
  <c r="AE62" i="2"/>
  <c r="AF62" i="2"/>
  <c r="AG62" i="2"/>
  <c r="AI62" i="2"/>
  <c r="AJ62" i="2"/>
  <c r="AK62" i="2"/>
  <c r="U63" i="2"/>
  <c r="V63" i="2"/>
  <c r="W63" i="2"/>
  <c r="X63" i="2"/>
  <c r="Y63" i="2"/>
  <c r="Z63" i="2"/>
  <c r="AA63" i="2"/>
  <c r="AB63" i="2"/>
  <c r="AC63" i="2"/>
  <c r="AD63" i="2"/>
  <c r="AE63" i="2"/>
  <c r="AF63" i="2"/>
  <c r="AG63" i="2"/>
  <c r="AI63" i="2"/>
  <c r="AJ63" i="2"/>
  <c r="AK63" i="2"/>
  <c r="U64" i="2"/>
  <c r="V64" i="2"/>
  <c r="W64" i="2"/>
  <c r="X64" i="2"/>
  <c r="Y64" i="2"/>
  <c r="Z64" i="2"/>
  <c r="AA64" i="2"/>
  <c r="AB64" i="2"/>
  <c r="AC64" i="2"/>
  <c r="AD64" i="2"/>
  <c r="AE64" i="2"/>
  <c r="AF64" i="2"/>
  <c r="AG64" i="2"/>
  <c r="AH64" i="2"/>
  <c r="AI64" i="2"/>
  <c r="AJ64" i="2"/>
  <c r="AK64" i="2"/>
  <c r="U65" i="2"/>
  <c r="V65" i="2"/>
  <c r="W65" i="2"/>
  <c r="X65" i="2"/>
  <c r="Y65" i="2"/>
  <c r="Z65" i="2"/>
  <c r="AA65" i="2"/>
  <c r="AB65" i="2"/>
  <c r="AC65" i="2"/>
  <c r="AD65" i="2"/>
  <c r="AE65" i="2"/>
  <c r="AF65" i="2"/>
  <c r="AG65" i="2"/>
  <c r="AI65" i="2"/>
  <c r="AJ65" i="2"/>
  <c r="AK65" i="2"/>
  <c r="U66" i="2"/>
  <c r="V66" i="2"/>
  <c r="W66" i="2"/>
  <c r="X66" i="2"/>
  <c r="Y66" i="2"/>
  <c r="Z66" i="2"/>
  <c r="AA66" i="2"/>
  <c r="AB66" i="2"/>
  <c r="AC66" i="2"/>
  <c r="AD66" i="2"/>
  <c r="AE66" i="2"/>
  <c r="AF66" i="2"/>
  <c r="AG66" i="2"/>
  <c r="AI66" i="2"/>
  <c r="AJ66" i="2"/>
  <c r="AK66" i="2"/>
  <c r="U67" i="2"/>
  <c r="V67" i="2"/>
  <c r="W67" i="2"/>
  <c r="X67" i="2"/>
  <c r="Y67" i="2"/>
  <c r="Z67" i="2"/>
  <c r="AA67" i="2"/>
  <c r="AB67" i="2"/>
  <c r="AC67" i="2"/>
  <c r="AD67" i="2"/>
  <c r="AE67" i="2"/>
  <c r="AF67" i="2"/>
  <c r="AG67" i="2"/>
  <c r="AI67" i="2"/>
  <c r="AJ67" i="2"/>
  <c r="AK67" i="2"/>
  <c r="U68" i="2"/>
  <c r="V68" i="2"/>
  <c r="W68" i="2"/>
  <c r="X68" i="2"/>
  <c r="Y68" i="2"/>
  <c r="Z68" i="2"/>
  <c r="AA68" i="2"/>
  <c r="AB68" i="2"/>
  <c r="AC68" i="2"/>
  <c r="AD68" i="2"/>
  <c r="AE68" i="2"/>
  <c r="AF68" i="2"/>
  <c r="AG68" i="2"/>
  <c r="AI68" i="2"/>
  <c r="AJ68" i="2"/>
  <c r="AK68" i="2"/>
  <c r="U69" i="2"/>
  <c r="V69" i="2"/>
  <c r="W69" i="2"/>
  <c r="X69" i="2"/>
  <c r="Y69" i="2"/>
  <c r="Z69" i="2"/>
  <c r="AA69" i="2"/>
  <c r="AB69" i="2"/>
  <c r="AC69" i="2"/>
  <c r="AD69" i="2"/>
  <c r="AE69" i="2"/>
  <c r="AF69" i="2"/>
  <c r="AG69" i="2"/>
  <c r="AI69" i="2"/>
  <c r="AJ69" i="2"/>
  <c r="AK69" i="2"/>
  <c r="U70" i="2"/>
  <c r="V70" i="2"/>
  <c r="W70" i="2"/>
  <c r="X70" i="2"/>
  <c r="Y70" i="2"/>
  <c r="Z70" i="2"/>
  <c r="AA70" i="2"/>
  <c r="AB70" i="2"/>
  <c r="AC70" i="2"/>
  <c r="AD70" i="2"/>
  <c r="AE70" i="2"/>
  <c r="AF70" i="2"/>
  <c r="AG70" i="2"/>
  <c r="AI70" i="2"/>
  <c r="AJ70" i="2"/>
  <c r="AK70" i="2"/>
  <c r="U71" i="2"/>
  <c r="V71" i="2"/>
  <c r="W71" i="2"/>
  <c r="X71" i="2"/>
  <c r="Y71" i="2"/>
  <c r="Z71" i="2"/>
  <c r="AA71" i="2"/>
  <c r="AB71" i="2"/>
  <c r="AC71" i="2"/>
  <c r="AD71" i="2"/>
  <c r="AE71" i="2"/>
  <c r="AF71" i="2"/>
  <c r="AG71" i="2"/>
  <c r="AI71" i="2"/>
  <c r="AJ71" i="2"/>
  <c r="AK71" i="2"/>
  <c r="U72" i="2"/>
  <c r="V72" i="2"/>
  <c r="W72" i="2"/>
  <c r="X72" i="2"/>
  <c r="Y72" i="2"/>
  <c r="Z72" i="2"/>
  <c r="AA72" i="2"/>
  <c r="AB72" i="2"/>
  <c r="AC72" i="2"/>
  <c r="AD72" i="2"/>
  <c r="AE72" i="2"/>
  <c r="AF72" i="2"/>
  <c r="AG72" i="2"/>
  <c r="AI72" i="2"/>
  <c r="AJ72" i="2"/>
  <c r="AK72" i="2"/>
  <c r="U73" i="2"/>
  <c r="V73" i="2"/>
  <c r="W73" i="2"/>
  <c r="X73" i="2"/>
  <c r="Y73" i="2"/>
  <c r="Z73" i="2"/>
  <c r="AA73" i="2"/>
  <c r="AB73" i="2"/>
  <c r="AC73" i="2"/>
  <c r="AD73" i="2"/>
  <c r="AE73" i="2"/>
  <c r="AF73" i="2"/>
  <c r="AG73" i="2"/>
  <c r="AI73" i="2"/>
  <c r="AJ73" i="2"/>
  <c r="AK73" i="2"/>
  <c r="U74" i="2"/>
  <c r="V74" i="2"/>
  <c r="W74" i="2"/>
  <c r="X74" i="2"/>
  <c r="Y74" i="2"/>
  <c r="Z74" i="2"/>
  <c r="AA74" i="2"/>
  <c r="AB74" i="2"/>
  <c r="AC74" i="2"/>
  <c r="AD74" i="2"/>
  <c r="AE74" i="2"/>
  <c r="AF74" i="2"/>
  <c r="AG74" i="2"/>
  <c r="AI74" i="2"/>
  <c r="AJ74" i="2"/>
  <c r="AK74" i="2"/>
  <c r="U75" i="2"/>
  <c r="V75" i="2"/>
  <c r="W75" i="2"/>
  <c r="X75" i="2"/>
  <c r="Y75" i="2"/>
  <c r="Z75" i="2"/>
  <c r="AA75" i="2"/>
  <c r="AB75" i="2"/>
  <c r="AC75" i="2"/>
  <c r="AD75" i="2"/>
  <c r="AE75" i="2"/>
  <c r="AF75" i="2"/>
  <c r="AG75" i="2"/>
  <c r="AI75" i="2"/>
  <c r="AJ75" i="2"/>
  <c r="AK75" i="2"/>
  <c r="U76" i="2"/>
  <c r="V76" i="2"/>
  <c r="W76" i="2"/>
  <c r="X76" i="2"/>
  <c r="Y76" i="2"/>
  <c r="Z76" i="2"/>
  <c r="AA76" i="2"/>
  <c r="AB76" i="2"/>
  <c r="AC76" i="2"/>
  <c r="AD76" i="2"/>
  <c r="AE76" i="2"/>
  <c r="AF76" i="2"/>
  <c r="AG76" i="2"/>
  <c r="AI76" i="2"/>
  <c r="AJ76" i="2"/>
  <c r="AK76" i="2"/>
  <c r="U77" i="2"/>
  <c r="V77" i="2"/>
  <c r="W77" i="2"/>
  <c r="X77" i="2"/>
  <c r="Y77" i="2"/>
  <c r="Z77" i="2"/>
  <c r="AA77" i="2"/>
  <c r="AB77" i="2"/>
  <c r="AC77" i="2"/>
  <c r="AD77" i="2"/>
  <c r="AE77" i="2"/>
  <c r="AF77" i="2"/>
  <c r="AG77" i="2"/>
  <c r="AI77" i="2"/>
  <c r="AJ77" i="2"/>
  <c r="AK77" i="2"/>
  <c r="U78" i="2"/>
  <c r="V78" i="2"/>
  <c r="W78" i="2"/>
  <c r="X78" i="2"/>
  <c r="Y78" i="2"/>
  <c r="Z78" i="2"/>
  <c r="AA78" i="2"/>
  <c r="AB78" i="2"/>
  <c r="AC78" i="2"/>
  <c r="AD78" i="2"/>
  <c r="AE78" i="2"/>
  <c r="AF78" i="2"/>
  <c r="AG78" i="2"/>
  <c r="AI78" i="2"/>
  <c r="AJ78" i="2"/>
  <c r="AK78" i="2"/>
  <c r="U79" i="2"/>
  <c r="V79" i="2"/>
  <c r="W79" i="2"/>
  <c r="X79" i="2"/>
  <c r="Y79" i="2"/>
  <c r="Z79" i="2"/>
  <c r="AA79" i="2"/>
  <c r="AB79" i="2"/>
  <c r="AC79" i="2"/>
  <c r="AD79" i="2"/>
  <c r="AE79" i="2"/>
  <c r="AF79" i="2"/>
  <c r="AG79" i="2"/>
  <c r="AI79" i="2"/>
  <c r="AJ79" i="2"/>
  <c r="AK79" i="2"/>
  <c r="U80" i="2"/>
  <c r="V80" i="2"/>
  <c r="W80" i="2"/>
  <c r="X80" i="2"/>
  <c r="AH80" i="2" s="1"/>
  <c r="Y80" i="2"/>
  <c r="Z80" i="2"/>
  <c r="AA80" i="2"/>
  <c r="AB80" i="2"/>
  <c r="AC80" i="2"/>
  <c r="AD80" i="2"/>
  <c r="AE80" i="2"/>
  <c r="AF80" i="2"/>
  <c r="AG80" i="2"/>
  <c r="AI80" i="2"/>
  <c r="AJ80" i="2"/>
  <c r="AK80" i="2"/>
  <c r="U81" i="2"/>
  <c r="V81" i="2"/>
  <c r="W81" i="2"/>
  <c r="X81" i="2"/>
  <c r="Y81" i="2"/>
  <c r="Z81" i="2"/>
  <c r="AA81" i="2"/>
  <c r="AB81" i="2"/>
  <c r="AC81" i="2"/>
  <c r="AD81" i="2"/>
  <c r="AE81" i="2"/>
  <c r="AF81" i="2"/>
  <c r="AG81" i="2"/>
  <c r="AI81" i="2"/>
  <c r="AJ81" i="2"/>
  <c r="AK81" i="2"/>
  <c r="U82" i="2"/>
  <c r="V82" i="2"/>
  <c r="W82" i="2"/>
  <c r="X82" i="2"/>
  <c r="Y82" i="2"/>
  <c r="Z82" i="2"/>
  <c r="AA82" i="2"/>
  <c r="AB82" i="2"/>
  <c r="AC82" i="2"/>
  <c r="AD82" i="2"/>
  <c r="AE82" i="2"/>
  <c r="AF82" i="2"/>
  <c r="AG82" i="2"/>
  <c r="AI82" i="2"/>
  <c r="AJ82" i="2"/>
  <c r="AK82" i="2"/>
  <c r="U83" i="2"/>
  <c r="V83" i="2"/>
  <c r="W83" i="2"/>
  <c r="X83" i="2"/>
  <c r="Y83" i="2"/>
  <c r="Z83" i="2"/>
  <c r="AA83" i="2"/>
  <c r="AB83" i="2"/>
  <c r="AC83" i="2"/>
  <c r="AD83" i="2"/>
  <c r="AE83" i="2"/>
  <c r="AF83" i="2"/>
  <c r="AG83" i="2"/>
  <c r="AI83" i="2"/>
  <c r="AJ83" i="2"/>
  <c r="AK83" i="2"/>
  <c r="U84" i="2"/>
  <c r="V84" i="2"/>
  <c r="W84" i="2"/>
  <c r="X84" i="2"/>
  <c r="Y84" i="2"/>
  <c r="Z84" i="2"/>
  <c r="AA84" i="2"/>
  <c r="AB84" i="2"/>
  <c r="AC84" i="2"/>
  <c r="AD84" i="2"/>
  <c r="AE84" i="2"/>
  <c r="AF84" i="2"/>
  <c r="AG84" i="2"/>
  <c r="AI84" i="2"/>
  <c r="AJ84" i="2"/>
  <c r="AK84" i="2"/>
  <c r="U85" i="2"/>
  <c r="V85" i="2"/>
  <c r="W85" i="2"/>
  <c r="X85" i="2"/>
  <c r="Y85" i="2"/>
  <c r="Z85" i="2"/>
  <c r="AA85" i="2"/>
  <c r="AB85" i="2"/>
  <c r="AC85" i="2"/>
  <c r="AD85" i="2"/>
  <c r="AE85" i="2"/>
  <c r="AF85" i="2"/>
  <c r="AG85" i="2"/>
  <c r="AI85" i="2"/>
  <c r="AJ85" i="2"/>
  <c r="AK85" i="2"/>
  <c r="U86" i="2"/>
  <c r="V86" i="2"/>
  <c r="W86" i="2"/>
  <c r="X86" i="2"/>
  <c r="Y86" i="2"/>
  <c r="Z86" i="2"/>
  <c r="AA86" i="2"/>
  <c r="AB86" i="2"/>
  <c r="AC86" i="2"/>
  <c r="AD86" i="2"/>
  <c r="AE86" i="2"/>
  <c r="AF86" i="2"/>
  <c r="AG86" i="2"/>
  <c r="AI86" i="2"/>
  <c r="AJ86" i="2"/>
  <c r="AK86" i="2"/>
  <c r="U87" i="2"/>
  <c r="V87" i="2"/>
  <c r="W87" i="2"/>
  <c r="X87" i="2"/>
  <c r="Y87" i="2"/>
  <c r="Z87" i="2"/>
  <c r="AA87" i="2"/>
  <c r="AB87" i="2"/>
  <c r="AC87" i="2"/>
  <c r="AD87" i="2"/>
  <c r="AE87" i="2"/>
  <c r="AF87" i="2"/>
  <c r="AG87" i="2"/>
  <c r="AI87" i="2"/>
  <c r="AJ87" i="2"/>
  <c r="AK87" i="2"/>
  <c r="U88" i="2"/>
  <c r="V88" i="2"/>
  <c r="W88" i="2"/>
  <c r="X88" i="2"/>
  <c r="Y88" i="2"/>
  <c r="Z88" i="2"/>
  <c r="AA88" i="2"/>
  <c r="AB88" i="2"/>
  <c r="AC88" i="2"/>
  <c r="AD88" i="2"/>
  <c r="AE88" i="2"/>
  <c r="AF88" i="2"/>
  <c r="AG88" i="2"/>
  <c r="AI88" i="2"/>
  <c r="AJ88" i="2"/>
  <c r="AK88" i="2"/>
  <c r="U89" i="2"/>
  <c r="V89" i="2"/>
  <c r="W89" i="2"/>
  <c r="X89" i="2"/>
  <c r="Y89" i="2"/>
  <c r="Z89" i="2"/>
  <c r="AA89" i="2"/>
  <c r="AB89" i="2"/>
  <c r="AC89" i="2"/>
  <c r="AD89" i="2"/>
  <c r="AE89" i="2"/>
  <c r="AF89" i="2"/>
  <c r="AG89" i="2"/>
  <c r="AI89" i="2"/>
  <c r="AJ89" i="2"/>
  <c r="AK89" i="2"/>
  <c r="U90" i="2"/>
  <c r="V90" i="2"/>
  <c r="W90" i="2"/>
  <c r="X90" i="2"/>
  <c r="Y90" i="2"/>
  <c r="Z90" i="2"/>
  <c r="AA90" i="2"/>
  <c r="AB90" i="2"/>
  <c r="AC90" i="2"/>
  <c r="AD90" i="2"/>
  <c r="AE90" i="2"/>
  <c r="AF90" i="2"/>
  <c r="AG90" i="2"/>
  <c r="AI90" i="2"/>
  <c r="AJ90" i="2"/>
  <c r="AK90" i="2"/>
  <c r="U91" i="2"/>
  <c r="V91" i="2"/>
  <c r="W91" i="2"/>
  <c r="X91" i="2"/>
  <c r="AH91" i="2" s="1"/>
  <c r="Y91" i="2"/>
  <c r="Z91" i="2"/>
  <c r="AA91" i="2"/>
  <c r="AB91" i="2"/>
  <c r="AC91" i="2"/>
  <c r="AD91" i="2"/>
  <c r="AE91" i="2"/>
  <c r="AF91" i="2"/>
  <c r="AG91" i="2"/>
  <c r="AI91" i="2"/>
  <c r="AJ91" i="2"/>
  <c r="AK91" i="2"/>
  <c r="U92" i="2"/>
  <c r="V92" i="2"/>
  <c r="W92" i="2"/>
  <c r="X92" i="2"/>
  <c r="Y92" i="2"/>
  <c r="Z92" i="2"/>
  <c r="AA92" i="2"/>
  <c r="AB92" i="2"/>
  <c r="AC92" i="2"/>
  <c r="AD92" i="2"/>
  <c r="AE92" i="2"/>
  <c r="AF92" i="2"/>
  <c r="AG92" i="2"/>
  <c r="AI92" i="2"/>
  <c r="AJ92" i="2"/>
  <c r="AK92" i="2"/>
  <c r="U93" i="2"/>
  <c r="V93" i="2"/>
  <c r="W93" i="2"/>
  <c r="X93" i="2"/>
  <c r="Y93" i="2"/>
  <c r="Z93" i="2"/>
  <c r="AA93" i="2"/>
  <c r="AB93" i="2"/>
  <c r="AC93" i="2"/>
  <c r="AD93" i="2"/>
  <c r="AE93" i="2"/>
  <c r="AF93" i="2"/>
  <c r="AG93" i="2"/>
  <c r="AI93" i="2"/>
  <c r="AJ93" i="2"/>
  <c r="AK93" i="2"/>
  <c r="U94" i="2"/>
  <c r="V94" i="2"/>
  <c r="W94" i="2"/>
  <c r="X94" i="2"/>
  <c r="Y94" i="2"/>
  <c r="Z94" i="2"/>
  <c r="AA94" i="2"/>
  <c r="AB94" i="2"/>
  <c r="AC94" i="2"/>
  <c r="AD94" i="2"/>
  <c r="AE94" i="2"/>
  <c r="AF94" i="2"/>
  <c r="AG94" i="2"/>
  <c r="AI94" i="2"/>
  <c r="AJ94" i="2"/>
  <c r="AK94" i="2"/>
  <c r="U95" i="2"/>
  <c r="V95" i="2"/>
  <c r="W95" i="2"/>
  <c r="X95" i="2"/>
  <c r="Y95" i="2"/>
  <c r="Z95" i="2"/>
  <c r="AA95" i="2"/>
  <c r="AB95" i="2"/>
  <c r="AC95" i="2"/>
  <c r="AD95" i="2"/>
  <c r="AE95" i="2"/>
  <c r="AF95" i="2"/>
  <c r="AG95" i="2"/>
  <c r="AI95" i="2"/>
  <c r="AJ95" i="2"/>
  <c r="AK95" i="2"/>
  <c r="U96" i="2"/>
  <c r="V96" i="2"/>
  <c r="W96" i="2"/>
  <c r="X96" i="2"/>
  <c r="Y96" i="2"/>
  <c r="Z96" i="2"/>
  <c r="AA96" i="2"/>
  <c r="AB96" i="2"/>
  <c r="AC96" i="2"/>
  <c r="AD96" i="2"/>
  <c r="AE96" i="2"/>
  <c r="AF96" i="2"/>
  <c r="AG96" i="2"/>
  <c r="AH96" i="2"/>
  <c r="AI96" i="2"/>
  <c r="AJ96" i="2"/>
  <c r="AK96" i="2"/>
  <c r="U97" i="2"/>
  <c r="V97" i="2"/>
  <c r="W97" i="2"/>
  <c r="X97" i="2"/>
  <c r="Y97" i="2"/>
  <c r="Z97" i="2"/>
  <c r="AA97" i="2"/>
  <c r="AB97" i="2"/>
  <c r="AC97" i="2"/>
  <c r="AD97" i="2"/>
  <c r="AE97" i="2"/>
  <c r="AF97" i="2"/>
  <c r="AG97" i="2"/>
  <c r="AI97" i="2"/>
  <c r="AJ97" i="2"/>
  <c r="AK97" i="2"/>
  <c r="U98" i="2"/>
  <c r="V98" i="2"/>
  <c r="W98" i="2"/>
  <c r="X98" i="2"/>
  <c r="Y98" i="2"/>
  <c r="Z98" i="2"/>
  <c r="AA98" i="2"/>
  <c r="AB98" i="2"/>
  <c r="AC98" i="2"/>
  <c r="AD98" i="2"/>
  <c r="AE98" i="2"/>
  <c r="AF98" i="2"/>
  <c r="AG98" i="2"/>
  <c r="AI98" i="2"/>
  <c r="AJ98" i="2"/>
  <c r="AK98" i="2"/>
  <c r="U99" i="2"/>
  <c r="V99" i="2"/>
  <c r="W99" i="2"/>
  <c r="X99" i="2"/>
  <c r="Y99" i="2"/>
  <c r="Z99" i="2"/>
  <c r="AA99" i="2"/>
  <c r="AB99" i="2"/>
  <c r="AC99" i="2"/>
  <c r="AD99" i="2"/>
  <c r="AE99" i="2"/>
  <c r="AF99" i="2"/>
  <c r="AG99" i="2"/>
  <c r="AI99" i="2"/>
  <c r="AJ99" i="2"/>
  <c r="AK99" i="2"/>
  <c r="U100" i="2"/>
  <c r="V100" i="2"/>
  <c r="W100" i="2"/>
  <c r="X100" i="2"/>
  <c r="Y100" i="2"/>
  <c r="Z100" i="2"/>
  <c r="AA100" i="2"/>
  <c r="AB100" i="2"/>
  <c r="AC100" i="2"/>
  <c r="AD100" i="2"/>
  <c r="AE100" i="2"/>
  <c r="AF100" i="2"/>
  <c r="AG100" i="2"/>
  <c r="AI100" i="2"/>
  <c r="AJ100" i="2"/>
  <c r="AK100" i="2"/>
  <c r="U101" i="2"/>
  <c r="V101" i="2"/>
  <c r="W101" i="2"/>
  <c r="X101" i="2"/>
  <c r="Y101" i="2"/>
  <c r="Z101" i="2"/>
  <c r="AA101" i="2"/>
  <c r="AB101" i="2"/>
  <c r="AC101" i="2"/>
  <c r="AD101" i="2"/>
  <c r="AE101" i="2"/>
  <c r="AF101" i="2"/>
  <c r="AG101" i="2"/>
  <c r="AI101" i="2"/>
  <c r="AJ101" i="2"/>
  <c r="AK101" i="2"/>
  <c r="U102" i="2"/>
  <c r="V102" i="2"/>
  <c r="W102" i="2"/>
  <c r="X102" i="2"/>
  <c r="Y102" i="2"/>
  <c r="Z102" i="2"/>
  <c r="AA102" i="2"/>
  <c r="AB102" i="2"/>
  <c r="AC102" i="2"/>
  <c r="AD102" i="2"/>
  <c r="AE102" i="2"/>
  <c r="AF102" i="2"/>
  <c r="AG102" i="2"/>
  <c r="AI102" i="2"/>
  <c r="AJ102" i="2"/>
  <c r="AK102" i="2"/>
  <c r="U103" i="2"/>
  <c r="V103" i="2"/>
  <c r="W103" i="2"/>
  <c r="X103" i="2"/>
  <c r="Y103" i="2"/>
  <c r="Z103" i="2"/>
  <c r="AA103" i="2"/>
  <c r="AB103" i="2"/>
  <c r="AC103" i="2"/>
  <c r="AD103" i="2"/>
  <c r="AE103" i="2"/>
  <c r="AF103" i="2"/>
  <c r="AG103" i="2"/>
  <c r="AI103" i="2"/>
  <c r="AJ103" i="2"/>
  <c r="AK103" i="2"/>
  <c r="U104" i="2"/>
  <c r="V104" i="2"/>
  <c r="W104" i="2"/>
  <c r="X104" i="2"/>
  <c r="Y104" i="2"/>
  <c r="Z104" i="2"/>
  <c r="AA104" i="2"/>
  <c r="AB104" i="2"/>
  <c r="AC104" i="2"/>
  <c r="AD104" i="2"/>
  <c r="AE104" i="2"/>
  <c r="AF104" i="2"/>
  <c r="AG104" i="2"/>
  <c r="AI104" i="2"/>
  <c r="AJ104" i="2"/>
  <c r="AK104" i="2"/>
  <c r="U105" i="2"/>
  <c r="V105" i="2"/>
  <c r="W105" i="2"/>
  <c r="X105" i="2"/>
  <c r="Y105" i="2"/>
  <c r="Z105" i="2"/>
  <c r="AA105" i="2"/>
  <c r="AB105" i="2"/>
  <c r="AC105" i="2"/>
  <c r="AD105" i="2"/>
  <c r="AE105" i="2"/>
  <c r="AF105" i="2"/>
  <c r="AG105" i="2"/>
  <c r="AI105" i="2"/>
  <c r="AJ105" i="2"/>
  <c r="AK105" i="2"/>
  <c r="U106" i="2"/>
  <c r="V106" i="2"/>
  <c r="W106" i="2"/>
  <c r="X106" i="2"/>
  <c r="Y106" i="2"/>
  <c r="Z106" i="2"/>
  <c r="AA106" i="2"/>
  <c r="AB106" i="2"/>
  <c r="AC106" i="2"/>
  <c r="AD106" i="2"/>
  <c r="AE106" i="2"/>
  <c r="AF106" i="2"/>
  <c r="AG106" i="2"/>
  <c r="AI106" i="2"/>
  <c r="AJ106" i="2"/>
  <c r="AK106" i="2"/>
  <c r="U107" i="2"/>
  <c r="V107" i="2"/>
  <c r="W107" i="2"/>
  <c r="X107" i="2"/>
  <c r="Y107" i="2"/>
  <c r="Z107" i="2"/>
  <c r="AA107" i="2"/>
  <c r="AB107" i="2"/>
  <c r="AC107" i="2"/>
  <c r="AD107" i="2"/>
  <c r="AE107" i="2"/>
  <c r="AF107" i="2"/>
  <c r="AG107" i="2"/>
  <c r="AI107" i="2"/>
  <c r="AJ107" i="2"/>
  <c r="AK107" i="2"/>
  <c r="U108" i="2"/>
  <c r="V108" i="2"/>
  <c r="W108" i="2"/>
  <c r="X108" i="2"/>
  <c r="Y108" i="2"/>
  <c r="Z108" i="2"/>
  <c r="AA108" i="2"/>
  <c r="AB108" i="2"/>
  <c r="AC108" i="2"/>
  <c r="AD108" i="2"/>
  <c r="AE108" i="2"/>
  <c r="AF108" i="2"/>
  <c r="AG108" i="2"/>
  <c r="AI108" i="2"/>
  <c r="AJ108" i="2"/>
  <c r="AK108" i="2"/>
  <c r="U109" i="2"/>
  <c r="V109" i="2"/>
  <c r="W109" i="2"/>
  <c r="X109" i="2"/>
  <c r="Y109" i="2"/>
  <c r="Z109" i="2"/>
  <c r="AA109" i="2"/>
  <c r="AB109" i="2"/>
  <c r="AC109" i="2"/>
  <c r="AD109" i="2"/>
  <c r="AE109" i="2"/>
  <c r="AF109" i="2"/>
  <c r="AG109" i="2"/>
  <c r="AI109" i="2"/>
  <c r="AJ109" i="2"/>
  <c r="AK109" i="2"/>
  <c r="U110" i="2"/>
  <c r="V110" i="2"/>
  <c r="W110" i="2"/>
  <c r="X110" i="2"/>
  <c r="Y110" i="2"/>
  <c r="Z110" i="2"/>
  <c r="AA110" i="2"/>
  <c r="AB110" i="2"/>
  <c r="AC110" i="2"/>
  <c r="AD110" i="2"/>
  <c r="AE110" i="2"/>
  <c r="AF110" i="2"/>
  <c r="AG110" i="2"/>
  <c r="AI110" i="2"/>
  <c r="AJ110" i="2"/>
  <c r="AK110" i="2"/>
  <c r="U111" i="2"/>
  <c r="V111" i="2"/>
  <c r="W111" i="2"/>
  <c r="X111" i="2"/>
  <c r="Y111" i="2"/>
  <c r="Z111" i="2"/>
  <c r="AA111" i="2"/>
  <c r="AB111" i="2"/>
  <c r="AC111" i="2"/>
  <c r="AD111" i="2"/>
  <c r="AE111" i="2"/>
  <c r="AF111" i="2"/>
  <c r="AG111" i="2"/>
  <c r="AI111" i="2"/>
  <c r="AJ111" i="2"/>
  <c r="AK111" i="2"/>
  <c r="U112" i="2"/>
  <c r="V112" i="2"/>
  <c r="W112" i="2"/>
  <c r="X112" i="2"/>
  <c r="Y112" i="2"/>
  <c r="Z112" i="2"/>
  <c r="AA112" i="2"/>
  <c r="AB112" i="2"/>
  <c r="AC112" i="2"/>
  <c r="AD112" i="2"/>
  <c r="AE112" i="2"/>
  <c r="AF112" i="2"/>
  <c r="AG112" i="2"/>
  <c r="AH112" i="2"/>
  <c r="AI112" i="2"/>
  <c r="AJ112" i="2"/>
  <c r="AK112" i="2"/>
  <c r="U113" i="2"/>
  <c r="V113" i="2"/>
  <c r="W113" i="2"/>
  <c r="X113" i="2"/>
  <c r="Y113" i="2"/>
  <c r="Z113" i="2"/>
  <c r="AA113" i="2"/>
  <c r="AB113" i="2"/>
  <c r="AC113" i="2"/>
  <c r="AD113" i="2"/>
  <c r="AE113" i="2"/>
  <c r="AF113" i="2"/>
  <c r="AG113" i="2"/>
  <c r="AI113" i="2"/>
  <c r="AJ113" i="2"/>
  <c r="AK113" i="2"/>
  <c r="U114" i="2"/>
  <c r="V114" i="2"/>
  <c r="W114" i="2"/>
  <c r="X114" i="2"/>
  <c r="Y114" i="2"/>
  <c r="Z114" i="2"/>
  <c r="AA114" i="2"/>
  <c r="AB114" i="2"/>
  <c r="AC114" i="2"/>
  <c r="AD114" i="2"/>
  <c r="AE114" i="2"/>
  <c r="AF114" i="2"/>
  <c r="AG114" i="2"/>
  <c r="AI114" i="2"/>
  <c r="AJ114" i="2"/>
  <c r="AK114" i="2"/>
  <c r="U115" i="2"/>
  <c r="V115" i="2"/>
  <c r="W115" i="2"/>
  <c r="X115" i="2"/>
  <c r="Y115" i="2"/>
  <c r="Z115" i="2"/>
  <c r="AA115" i="2"/>
  <c r="AB115" i="2"/>
  <c r="AC115" i="2"/>
  <c r="AD115" i="2"/>
  <c r="AE115" i="2"/>
  <c r="AF115" i="2"/>
  <c r="AG115" i="2"/>
  <c r="AI115" i="2"/>
  <c r="AJ115" i="2"/>
  <c r="AK115" i="2"/>
  <c r="U116" i="2"/>
  <c r="V116" i="2"/>
  <c r="W116" i="2"/>
  <c r="X116" i="2"/>
  <c r="Y116" i="2"/>
  <c r="Z116" i="2"/>
  <c r="AA116" i="2"/>
  <c r="AB116" i="2"/>
  <c r="AC116" i="2"/>
  <c r="AD116" i="2"/>
  <c r="AE116" i="2"/>
  <c r="AF116" i="2"/>
  <c r="AG116" i="2"/>
  <c r="AI116" i="2"/>
  <c r="AJ116" i="2"/>
  <c r="AK116" i="2"/>
  <c r="U117" i="2"/>
  <c r="V117" i="2"/>
  <c r="W117" i="2"/>
  <c r="X117" i="2"/>
  <c r="Y117" i="2"/>
  <c r="Z117" i="2"/>
  <c r="AA117" i="2"/>
  <c r="AB117" i="2"/>
  <c r="AC117" i="2"/>
  <c r="AD117" i="2"/>
  <c r="AE117" i="2"/>
  <c r="AF117" i="2"/>
  <c r="AG117" i="2"/>
  <c r="AI117" i="2"/>
  <c r="AJ117" i="2"/>
  <c r="AK117" i="2"/>
  <c r="U118" i="2"/>
  <c r="V118" i="2"/>
  <c r="W118" i="2"/>
  <c r="X118" i="2"/>
  <c r="Y118" i="2"/>
  <c r="Z118" i="2"/>
  <c r="AA118" i="2"/>
  <c r="AB118" i="2"/>
  <c r="AC118" i="2"/>
  <c r="AD118" i="2"/>
  <c r="AE118" i="2"/>
  <c r="AF118" i="2"/>
  <c r="AG118" i="2"/>
  <c r="AI118" i="2"/>
  <c r="AJ118" i="2"/>
  <c r="AK118" i="2"/>
  <c r="U119" i="2"/>
  <c r="V119" i="2"/>
  <c r="W119" i="2"/>
  <c r="X119" i="2"/>
  <c r="Y119" i="2"/>
  <c r="Z119" i="2"/>
  <c r="AA119" i="2"/>
  <c r="AB119" i="2"/>
  <c r="AC119" i="2"/>
  <c r="AD119" i="2"/>
  <c r="AE119" i="2"/>
  <c r="AF119" i="2"/>
  <c r="AG119" i="2"/>
  <c r="AI119" i="2"/>
  <c r="AJ119" i="2"/>
  <c r="AK119" i="2"/>
  <c r="U120" i="2"/>
  <c r="V120" i="2"/>
  <c r="W120" i="2"/>
  <c r="X120" i="2"/>
  <c r="Y120" i="2"/>
  <c r="Z120" i="2"/>
  <c r="AA120" i="2"/>
  <c r="AB120" i="2"/>
  <c r="AC120" i="2"/>
  <c r="AD120" i="2"/>
  <c r="AE120" i="2"/>
  <c r="AF120" i="2"/>
  <c r="AG120" i="2"/>
  <c r="AI120" i="2"/>
  <c r="AJ120" i="2"/>
  <c r="AK120" i="2"/>
  <c r="U121" i="2"/>
  <c r="V121" i="2"/>
  <c r="W121" i="2"/>
  <c r="X121" i="2"/>
  <c r="Y121" i="2"/>
  <c r="Z121" i="2"/>
  <c r="AA121" i="2"/>
  <c r="AB121" i="2"/>
  <c r="AC121" i="2"/>
  <c r="AD121" i="2"/>
  <c r="AE121" i="2"/>
  <c r="AF121" i="2"/>
  <c r="AG121" i="2"/>
  <c r="AI121" i="2"/>
  <c r="AJ121" i="2"/>
  <c r="AK121" i="2"/>
  <c r="U122" i="2"/>
  <c r="V122" i="2"/>
  <c r="W122" i="2"/>
  <c r="X122" i="2"/>
  <c r="Y122" i="2"/>
  <c r="Z122" i="2"/>
  <c r="AA122" i="2"/>
  <c r="AB122" i="2"/>
  <c r="AC122" i="2"/>
  <c r="AD122" i="2"/>
  <c r="AE122" i="2"/>
  <c r="AF122" i="2"/>
  <c r="AG122" i="2"/>
  <c r="AI122" i="2"/>
  <c r="AJ122" i="2"/>
  <c r="AK122" i="2"/>
  <c r="U123" i="2"/>
  <c r="V123" i="2"/>
  <c r="W123" i="2"/>
  <c r="X123" i="2"/>
  <c r="AH123" i="2" s="1"/>
  <c r="Y123" i="2"/>
  <c r="Z123" i="2"/>
  <c r="AA123" i="2"/>
  <c r="AB123" i="2"/>
  <c r="AC123" i="2"/>
  <c r="AD123" i="2"/>
  <c r="AE123" i="2"/>
  <c r="AF123" i="2"/>
  <c r="AG123" i="2"/>
  <c r="AI123" i="2"/>
  <c r="AJ123" i="2"/>
  <c r="AK123" i="2"/>
  <c r="U124" i="2"/>
  <c r="V124" i="2"/>
  <c r="W124" i="2"/>
  <c r="X124" i="2"/>
  <c r="Y124" i="2"/>
  <c r="Z124" i="2"/>
  <c r="AA124" i="2"/>
  <c r="AB124" i="2"/>
  <c r="AC124" i="2"/>
  <c r="AD124" i="2"/>
  <c r="AE124" i="2"/>
  <c r="AF124" i="2"/>
  <c r="AG124" i="2"/>
  <c r="AI124" i="2"/>
  <c r="AJ124" i="2"/>
  <c r="AK124" i="2"/>
  <c r="U125" i="2"/>
  <c r="V125" i="2"/>
  <c r="W125" i="2"/>
  <c r="X125" i="2"/>
  <c r="Y125" i="2"/>
  <c r="Z125" i="2"/>
  <c r="AA125" i="2"/>
  <c r="AB125" i="2"/>
  <c r="AC125" i="2"/>
  <c r="AD125" i="2"/>
  <c r="AE125" i="2"/>
  <c r="AF125" i="2"/>
  <c r="AG125" i="2"/>
  <c r="AI125" i="2"/>
  <c r="AJ125" i="2"/>
  <c r="AK125" i="2"/>
  <c r="U126" i="2"/>
  <c r="V126" i="2"/>
  <c r="W126" i="2"/>
  <c r="X126" i="2"/>
  <c r="Y126" i="2"/>
  <c r="Z126" i="2"/>
  <c r="AA126" i="2"/>
  <c r="AB126" i="2"/>
  <c r="AC126" i="2"/>
  <c r="AD126" i="2"/>
  <c r="AE126" i="2"/>
  <c r="AF126" i="2"/>
  <c r="AG126" i="2"/>
  <c r="AI126" i="2"/>
  <c r="AJ126" i="2"/>
  <c r="AK126" i="2"/>
  <c r="U127" i="2"/>
  <c r="V127" i="2"/>
  <c r="W127" i="2"/>
  <c r="X127" i="2"/>
  <c r="Y127" i="2"/>
  <c r="Z127" i="2"/>
  <c r="AA127" i="2"/>
  <c r="AB127" i="2"/>
  <c r="AC127" i="2"/>
  <c r="AD127" i="2"/>
  <c r="AE127" i="2"/>
  <c r="AF127" i="2"/>
  <c r="AG127" i="2"/>
  <c r="AI127" i="2"/>
  <c r="AJ127" i="2"/>
  <c r="AK127" i="2"/>
  <c r="U128" i="2"/>
  <c r="V128" i="2"/>
  <c r="W128" i="2"/>
  <c r="X128" i="2"/>
  <c r="AH128" i="2" s="1"/>
  <c r="Y128" i="2"/>
  <c r="Z128" i="2"/>
  <c r="AA128" i="2"/>
  <c r="AB128" i="2"/>
  <c r="AC128" i="2"/>
  <c r="AD128" i="2"/>
  <c r="AE128" i="2"/>
  <c r="AF128" i="2"/>
  <c r="AG128" i="2"/>
  <c r="AI128" i="2"/>
  <c r="AJ128" i="2"/>
  <c r="AK128" i="2"/>
  <c r="U129" i="2"/>
  <c r="V129" i="2"/>
  <c r="W129" i="2"/>
  <c r="X129" i="2"/>
  <c r="Y129" i="2"/>
  <c r="Z129" i="2"/>
  <c r="AA129" i="2"/>
  <c r="AB129" i="2"/>
  <c r="AC129" i="2"/>
  <c r="AD129" i="2"/>
  <c r="AE129" i="2"/>
  <c r="AF129" i="2"/>
  <c r="AG129" i="2"/>
  <c r="AI129" i="2"/>
  <c r="AJ129" i="2"/>
  <c r="AK129" i="2"/>
  <c r="U130" i="2"/>
  <c r="V130" i="2"/>
  <c r="W130" i="2"/>
  <c r="X130" i="2"/>
  <c r="Y130" i="2"/>
  <c r="Z130" i="2"/>
  <c r="AA130" i="2"/>
  <c r="AB130" i="2"/>
  <c r="AC130" i="2"/>
  <c r="AD130" i="2"/>
  <c r="AE130" i="2"/>
  <c r="AF130" i="2"/>
  <c r="AG130" i="2"/>
  <c r="AI130" i="2"/>
  <c r="AJ130" i="2"/>
  <c r="AK130" i="2"/>
  <c r="U131" i="2"/>
  <c r="V131" i="2"/>
  <c r="W131" i="2"/>
  <c r="X131" i="2"/>
  <c r="Y131" i="2"/>
  <c r="Z131" i="2"/>
  <c r="AA131" i="2"/>
  <c r="AB131" i="2"/>
  <c r="AC131" i="2"/>
  <c r="AD131" i="2"/>
  <c r="AE131" i="2"/>
  <c r="AF131" i="2"/>
  <c r="AG131" i="2"/>
  <c r="AI131" i="2"/>
  <c r="AJ131" i="2"/>
  <c r="AK131" i="2"/>
  <c r="U132" i="2"/>
  <c r="V132" i="2"/>
  <c r="W132" i="2"/>
  <c r="X132" i="2"/>
  <c r="Y132" i="2"/>
  <c r="Z132" i="2"/>
  <c r="AA132" i="2"/>
  <c r="AB132" i="2"/>
  <c r="AC132" i="2"/>
  <c r="AD132" i="2"/>
  <c r="AE132" i="2"/>
  <c r="AF132" i="2"/>
  <c r="AG132" i="2"/>
  <c r="AI132" i="2"/>
  <c r="AJ132" i="2"/>
  <c r="AK132" i="2"/>
  <c r="U133" i="2"/>
  <c r="V133" i="2"/>
  <c r="W133" i="2"/>
  <c r="X133" i="2"/>
  <c r="Y133" i="2"/>
  <c r="Z133" i="2"/>
  <c r="AA133" i="2"/>
  <c r="AB133" i="2"/>
  <c r="AC133" i="2"/>
  <c r="AD133" i="2"/>
  <c r="AE133" i="2"/>
  <c r="AF133" i="2"/>
  <c r="AG133" i="2"/>
  <c r="AI133" i="2"/>
  <c r="AJ133" i="2"/>
  <c r="AK133" i="2"/>
  <c r="U134" i="2"/>
  <c r="V134" i="2"/>
  <c r="W134" i="2"/>
  <c r="X134" i="2"/>
  <c r="Y134" i="2"/>
  <c r="Z134" i="2"/>
  <c r="AA134" i="2"/>
  <c r="AB134" i="2"/>
  <c r="AC134" i="2"/>
  <c r="AD134" i="2"/>
  <c r="AE134" i="2"/>
  <c r="AF134" i="2"/>
  <c r="AG134" i="2"/>
  <c r="AI134" i="2"/>
  <c r="AJ134" i="2"/>
  <c r="AK134" i="2"/>
  <c r="U135" i="2"/>
  <c r="V135" i="2"/>
  <c r="W135" i="2"/>
  <c r="X135" i="2"/>
  <c r="Y135" i="2"/>
  <c r="Z135" i="2"/>
  <c r="AA135" i="2"/>
  <c r="AB135" i="2"/>
  <c r="AC135" i="2"/>
  <c r="AD135" i="2"/>
  <c r="AE135" i="2"/>
  <c r="AF135" i="2"/>
  <c r="AG135" i="2"/>
  <c r="AI135" i="2"/>
  <c r="AJ135" i="2"/>
  <c r="AK135" i="2"/>
  <c r="U136" i="2"/>
  <c r="V136" i="2"/>
  <c r="W136" i="2"/>
  <c r="X136" i="2"/>
  <c r="Y136" i="2"/>
  <c r="Z136" i="2"/>
  <c r="AA136" i="2"/>
  <c r="AB136" i="2"/>
  <c r="AC136" i="2"/>
  <c r="AD136" i="2"/>
  <c r="AE136" i="2"/>
  <c r="AF136" i="2"/>
  <c r="AG136" i="2"/>
  <c r="AI136" i="2"/>
  <c r="AJ136" i="2"/>
  <c r="AK136" i="2"/>
  <c r="U137" i="2"/>
  <c r="V137" i="2"/>
  <c r="W137" i="2"/>
  <c r="X137" i="2"/>
  <c r="Y137" i="2"/>
  <c r="Z137" i="2"/>
  <c r="AA137" i="2"/>
  <c r="AB137" i="2"/>
  <c r="AC137" i="2"/>
  <c r="AD137" i="2"/>
  <c r="AE137" i="2"/>
  <c r="AF137" i="2"/>
  <c r="AG137" i="2"/>
  <c r="AI137" i="2"/>
  <c r="AJ137" i="2"/>
  <c r="AK137" i="2"/>
  <c r="U138" i="2"/>
  <c r="V138" i="2"/>
  <c r="W138" i="2"/>
  <c r="X138" i="2"/>
  <c r="Y138" i="2"/>
  <c r="Z138" i="2"/>
  <c r="AA138" i="2"/>
  <c r="AB138" i="2"/>
  <c r="AC138" i="2"/>
  <c r="AD138" i="2"/>
  <c r="AE138" i="2"/>
  <c r="AF138" i="2"/>
  <c r="AG138" i="2"/>
  <c r="AI138" i="2"/>
  <c r="AJ138" i="2"/>
  <c r="AK138" i="2"/>
  <c r="U139" i="2"/>
  <c r="V139" i="2"/>
  <c r="W139" i="2"/>
  <c r="X139" i="2"/>
  <c r="Y139" i="2"/>
  <c r="Z139" i="2"/>
  <c r="AA139" i="2"/>
  <c r="AB139" i="2"/>
  <c r="AC139" i="2"/>
  <c r="AD139" i="2"/>
  <c r="AE139" i="2"/>
  <c r="AF139" i="2"/>
  <c r="AG139" i="2"/>
  <c r="AI139" i="2"/>
  <c r="AJ139" i="2"/>
  <c r="AK139" i="2"/>
  <c r="U140" i="2"/>
  <c r="V140" i="2"/>
  <c r="W140" i="2"/>
  <c r="X140" i="2"/>
  <c r="Y140" i="2"/>
  <c r="Z140" i="2"/>
  <c r="AA140" i="2"/>
  <c r="AB140" i="2"/>
  <c r="AC140" i="2"/>
  <c r="AD140" i="2"/>
  <c r="AE140" i="2"/>
  <c r="AF140" i="2"/>
  <c r="AG140" i="2"/>
  <c r="AI140" i="2"/>
  <c r="AJ140" i="2"/>
  <c r="AK140" i="2"/>
  <c r="U141" i="2"/>
  <c r="V141" i="2"/>
  <c r="W141" i="2"/>
  <c r="X141" i="2"/>
  <c r="Y141" i="2"/>
  <c r="Z141" i="2"/>
  <c r="AA141" i="2"/>
  <c r="AB141" i="2"/>
  <c r="AC141" i="2"/>
  <c r="AD141" i="2"/>
  <c r="AE141" i="2"/>
  <c r="AF141" i="2"/>
  <c r="AG141" i="2"/>
  <c r="AI141" i="2"/>
  <c r="AJ141" i="2"/>
  <c r="AK141" i="2"/>
  <c r="U142" i="2"/>
  <c r="V142" i="2"/>
  <c r="W142" i="2"/>
  <c r="X142" i="2"/>
  <c r="Y142" i="2"/>
  <c r="Z142" i="2"/>
  <c r="AA142" i="2"/>
  <c r="AB142" i="2"/>
  <c r="AC142" i="2"/>
  <c r="AD142" i="2"/>
  <c r="AE142" i="2"/>
  <c r="AF142" i="2"/>
  <c r="AG142" i="2"/>
  <c r="AI142" i="2"/>
  <c r="AJ142" i="2"/>
  <c r="AK142" i="2"/>
  <c r="U143" i="2"/>
  <c r="V143" i="2"/>
  <c r="W143" i="2"/>
  <c r="X143" i="2"/>
  <c r="Y143" i="2"/>
  <c r="Z143" i="2"/>
  <c r="AA143" i="2"/>
  <c r="AB143" i="2"/>
  <c r="AC143" i="2"/>
  <c r="AD143" i="2"/>
  <c r="AE143" i="2"/>
  <c r="AF143" i="2"/>
  <c r="AG143" i="2"/>
  <c r="AI143" i="2"/>
  <c r="AJ143" i="2"/>
  <c r="AK143" i="2"/>
  <c r="U144" i="2"/>
  <c r="V144" i="2"/>
  <c r="W144" i="2"/>
  <c r="X144" i="2"/>
  <c r="Y144" i="2"/>
  <c r="Z144" i="2"/>
  <c r="AA144" i="2"/>
  <c r="AB144" i="2"/>
  <c r="AC144" i="2"/>
  <c r="AD144" i="2"/>
  <c r="AE144" i="2"/>
  <c r="AF144" i="2"/>
  <c r="AG144" i="2"/>
  <c r="AH144" i="2"/>
  <c r="AI144" i="2"/>
  <c r="AJ144" i="2"/>
  <c r="AK144" i="2"/>
  <c r="U145" i="2"/>
  <c r="V145" i="2"/>
  <c r="W145" i="2"/>
  <c r="X145" i="2"/>
  <c r="Y145" i="2"/>
  <c r="Z145" i="2"/>
  <c r="AA145" i="2"/>
  <c r="AB145" i="2"/>
  <c r="AC145" i="2"/>
  <c r="AD145" i="2"/>
  <c r="AE145" i="2"/>
  <c r="AF145" i="2"/>
  <c r="AG145" i="2"/>
  <c r="AI145" i="2"/>
  <c r="AJ145" i="2"/>
  <c r="AK145" i="2"/>
  <c r="U146" i="2"/>
  <c r="V146" i="2"/>
  <c r="W146" i="2"/>
  <c r="X146" i="2"/>
  <c r="Y146" i="2"/>
  <c r="Z146" i="2"/>
  <c r="AA146" i="2"/>
  <c r="AB146" i="2"/>
  <c r="AC146" i="2"/>
  <c r="AD146" i="2"/>
  <c r="AE146" i="2"/>
  <c r="AF146" i="2"/>
  <c r="AG146" i="2"/>
  <c r="AI146" i="2"/>
  <c r="AJ146" i="2"/>
  <c r="AK146" i="2"/>
  <c r="U147" i="2"/>
  <c r="V147" i="2"/>
  <c r="W147" i="2"/>
  <c r="X147" i="2"/>
  <c r="Y147" i="2"/>
  <c r="Z147" i="2"/>
  <c r="AA147" i="2"/>
  <c r="AB147" i="2"/>
  <c r="AC147" i="2"/>
  <c r="AD147" i="2"/>
  <c r="AE147" i="2"/>
  <c r="AF147" i="2"/>
  <c r="AG147" i="2"/>
  <c r="AI147" i="2"/>
  <c r="AJ147" i="2"/>
  <c r="AK147" i="2"/>
  <c r="U148" i="2"/>
  <c r="V148" i="2"/>
  <c r="W148" i="2"/>
  <c r="X148" i="2"/>
  <c r="Y148" i="2"/>
  <c r="Z148" i="2"/>
  <c r="AA148" i="2"/>
  <c r="AB148" i="2"/>
  <c r="AC148" i="2"/>
  <c r="AD148" i="2"/>
  <c r="AE148" i="2"/>
  <c r="AF148" i="2"/>
  <c r="AG148" i="2"/>
  <c r="AI148" i="2"/>
  <c r="AJ148" i="2"/>
  <c r="AK148" i="2"/>
  <c r="U149" i="2"/>
  <c r="V149" i="2"/>
  <c r="W149" i="2"/>
  <c r="X149" i="2"/>
  <c r="Y149" i="2"/>
  <c r="Z149" i="2"/>
  <c r="AA149" i="2"/>
  <c r="AB149" i="2"/>
  <c r="AC149" i="2"/>
  <c r="AD149" i="2"/>
  <c r="AE149" i="2"/>
  <c r="AF149" i="2"/>
  <c r="AG149" i="2"/>
  <c r="AI149" i="2"/>
  <c r="AJ149" i="2"/>
  <c r="AK149" i="2"/>
  <c r="U150" i="2"/>
  <c r="V150" i="2"/>
  <c r="W150" i="2"/>
  <c r="X150" i="2"/>
  <c r="Y150" i="2"/>
  <c r="Z150" i="2"/>
  <c r="AA150" i="2"/>
  <c r="AB150" i="2"/>
  <c r="AC150" i="2"/>
  <c r="AD150" i="2"/>
  <c r="AE150" i="2"/>
  <c r="AF150" i="2"/>
  <c r="AG150" i="2"/>
  <c r="AI150" i="2"/>
  <c r="AJ150" i="2"/>
  <c r="AK150" i="2"/>
  <c r="U151" i="2"/>
  <c r="V151" i="2"/>
  <c r="W151" i="2"/>
  <c r="X151" i="2"/>
  <c r="Y151" i="2"/>
  <c r="Z151" i="2"/>
  <c r="AA151" i="2"/>
  <c r="AB151" i="2"/>
  <c r="AC151" i="2"/>
  <c r="AD151" i="2"/>
  <c r="AE151" i="2"/>
  <c r="AF151" i="2"/>
  <c r="AG151" i="2"/>
  <c r="AI151" i="2"/>
  <c r="AJ151" i="2"/>
  <c r="AK151" i="2"/>
  <c r="U152" i="2"/>
  <c r="V152" i="2"/>
  <c r="W152" i="2"/>
  <c r="X152" i="2"/>
  <c r="Y152" i="2"/>
  <c r="Z152" i="2"/>
  <c r="AA152" i="2"/>
  <c r="AB152" i="2"/>
  <c r="AC152" i="2"/>
  <c r="AD152" i="2"/>
  <c r="AE152" i="2"/>
  <c r="AF152" i="2"/>
  <c r="AG152" i="2"/>
  <c r="AI152" i="2"/>
  <c r="AJ152" i="2"/>
  <c r="AK152" i="2"/>
  <c r="U153" i="2"/>
  <c r="V153" i="2"/>
  <c r="W153" i="2"/>
  <c r="X153" i="2"/>
  <c r="Y153" i="2"/>
  <c r="Z153" i="2"/>
  <c r="AA153" i="2"/>
  <c r="AB153" i="2"/>
  <c r="AC153" i="2"/>
  <c r="AD153" i="2"/>
  <c r="AE153" i="2"/>
  <c r="AF153" i="2"/>
  <c r="AG153" i="2"/>
  <c r="AI153" i="2"/>
  <c r="AJ153" i="2"/>
  <c r="AK153" i="2"/>
  <c r="U154" i="2"/>
  <c r="V154" i="2"/>
  <c r="W154" i="2"/>
  <c r="X154" i="2"/>
  <c r="Y154" i="2"/>
  <c r="Z154" i="2"/>
  <c r="AA154" i="2"/>
  <c r="AB154" i="2"/>
  <c r="AC154" i="2"/>
  <c r="AD154" i="2"/>
  <c r="AE154" i="2"/>
  <c r="AF154" i="2"/>
  <c r="AG154" i="2"/>
  <c r="AI154" i="2"/>
  <c r="AJ154" i="2"/>
  <c r="AK154" i="2"/>
  <c r="U155" i="2"/>
  <c r="V155" i="2"/>
  <c r="W155" i="2"/>
  <c r="X155" i="2"/>
  <c r="Y155" i="2"/>
  <c r="Z155" i="2"/>
  <c r="AA155" i="2"/>
  <c r="AB155" i="2"/>
  <c r="AC155" i="2"/>
  <c r="AD155" i="2"/>
  <c r="AE155" i="2"/>
  <c r="AF155" i="2"/>
  <c r="AG155" i="2"/>
  <c r="AH155" i="2"/>
  <c r="AI155" i="2"/>
  <c r="AJ155" i="2"/>
  <c r="AK155" i="2"/>
  <c r="U156" i="2"/>
  <c r="V156" i="2"/>
  <c r="W156" i="2"/>
  <c r="X156" i="2"/>
  <c r="Y156" i="2"/>
  <c r="Z156" i="2"/>
  <c r="AA156" i="2"/>
  <c r="AB156" i="2"/>
  <c r="AC156" i="2"/>
  <c r="AD156" i="2"/>
  <c r="AE156" i="2"/>
  <c r="AF156" i="2"/>
  <c r="AG156" i="2"/>
  <c r="AI156" i="2"/>
  <c r="AJ156" i="2"/>
  <c r="AK156" i="2"/>
  <c r="U157" i="2"/>
  <c r="V157" i="2"/>
  <c r="W157" i="2"/>
  <c r="X157" i="2"/>
  <c r="Y157" i="2"/>
  <c r="Z157" i="2"/>
  <c r="AA157" i="2"/>
  <c r="AB157" i="2"/>
  <c r="AC157" i="2"/>
  <c r="AD157" i="2"/>
  <c r="AE157" i="2"/>
  <c r="AF157" i="2"/>
  <c r="AG157" i="2"/>
  <c r="AI157" i="2"/>
  <c r="AJ157" i="2"/>
  <c r="AK157" i="2"/>
  <c r="U158" i="2"/>
  <c r="V158" i="2"/>
  <c r="W158" i="2"/>
  <c r="X158" i="2"/>
  <c r="Y158" i="2"/>
  <c r="Z158" i="2"/>
  <c r="AA158" i="2"/>
  <c r="AB158" i="2"/>
  <c r="AC158" i="2"/>
  <c r="AD158" i="2"/>
  <c r="AE158" i="2"/>
  <c r="AF158" i="2"/>
  <c r="AG158" i="2"/>
  <c r="AI158" i="2"/>
  <c r="AJ158" i="2"/>
  <c r="AK158" i="2"/>
  <c r="U159" i="2"/>
  <c r="V159" i="2"/>
  <c r="W159" i="2"/>
  <c r="X159" i="2"/>
  <c r="Y159" i="2"/>
  <c r="Z159" i="2"/>
  <c r="AA159" i="2"/>
  <c r="AB159" i="2"/>
  <c r="AC159" i="2"/>
  <c r="AD159" i="2"/>
  <c r="AE159" i="2"/>
  <c r="AF159" i="2"/>
  <c r="AG159" i="2"/>
  <c r="AI159" i="2"/>
  <c r="AJ159" i="2"/>
  <c r="AK159" i="2"/>
  <c r="U160" i="2"/>
  <c r="V160" i="2"/>
  <c r="W160" i="2"/>
  <c r="X160" i="2"/>
  <c r="Y160" i="2"/>
  <c r="Z160" i="2"/>
  <c r="AA160" i="2"/>
  <c r="AB160" i="2"/>
  <c r="AC160" i="2"/>
  <c r="AD160" i="2"/>
  <c r="AE160" i="2"/>
  <c r="AF160" i="2"/>
  <c r="AH160" i="2" s="1"/>
  <c r="AG160" i="2"/>
  <c r="AI160" i="2"/>
  <c r="AJ160" i="2"/>
  <c r="AK160" i="2"/>
  <c r="U161" i="2"/>
  <c r="V161" i="2"/>
  <c r="W161" i="2"/>
  <c r="X161" i="2"/>
  <c r="Y161" i="2"/>
  <c r="Z161" i="2"/>
  <c r="AA161" i="2"/>
  <c r="AB161" i="2"/>
  <c r="AC161" i="2"/>
  <c r="AD161" i="2"/>
  <c r="AE161" i="2"/>
  <c r="AF161" i="2"/>
  <c r="AG161" i="2"/>
  <c r="AI161" i="2"/>
  <c r="AJ161" i="2"/>
  <c r="AK161" i="2"/>
  <c r="U162" i="2"/>
  <c r="V162" i="2"/>
  <c r="W162" i="2"/>
  <c r="X162" i="2"/>
  <c r="Y162" i="2"/>
  <c r="Z162" i="2"/>
  <c r="AA162" i="2"/>
  <c r="AB162" i="2"/>
  <c r="AC162" i="2"/>
  <c r="AD162" i="2"/>
  <c r="AE162" i="2"/>
  <c r="AF162" i="2"/>
  <c r="AG162" i="2"/>
  <c r="AI162" i="2"/>
  <c r="AJ162" i="2"/>
  <c r="AK162" i="2"/>
  <c r="U163" i="2"/>
  <c r="V163" i="2"/>
  <c r="W163" i="2"/>
  <c r="X163" i="2"/>
  <c r="Y163" i="2"/>
  <c r="Z163" i="2"/>
  <c r="AA163" i="2"/>
  <c r="AB163" i="2"/>
  <c r="AC163" i="2"/>
  <c r="AD163" i="2"/>
  <c r="AE163" i="2"/>
  <c r="AF163" i="2"/>
  <c r="AG163" i="2"/>
  <c r="AI163" i="2"/>
  <c r="AJ163" i="2"/>
  <c r="AK163" i="2"/>
  <c r="U164" i="2"/>
  <c r="V164" i="2"/>
  <c r="W164" i="2"/>
  <c r="X164" i="2"/>
  <c r="Y164" i="2"/>
  <c r="Z164" i="2"/>
  <c r="AA164" i="2"/>
  <c r="AB164" i="2"/>
  <c r="AC164" i="2"/>
  <c r="AD164" i="2"/>
  <c r="AE164" i="2"/>
  <c r="AF164" i="2"/>
  <c r="AG164" i="2"/>
  <c r="AI164" i="2"/>
  <c r="AJ164" i="2"/>
  <c r="AK164" i="2"/>
  <c r="U165" i="2"/>
  <c r="V165" i="2"/>
  <c r="W165" i="2"/>
  <c r="X165" i="2"/>
  <c r="Y165" i="2"/>
  <c r="Z165" i="2"/>
  <c r="AA165" i="2"/>
  <c r="AB165" i="2"/>
  <c r="AC165" i="2"/>
  <c r="AD165" i="2"/>
  <c r="AE165" i="2"/>
  <c r="AF165" i="2"/>
  <c r="AG165" i="2"/>
  <c r="AI165" i="2"/>
  <c r="AJ165" i="2"/>
  <c r="AK165" i="2"/>
  <c r="U166" i="2"/>
  <c r="V166" i="2"/>
  <c r="W166" i="2"/>
  <c r="X166" i="2"/>
  <c r="Y166" i="2"/>
  <c r="Z166" i="2"/>
  <c r="AA166" i="2"/>
  <c r="AB166" i="2"/>
  <c r="AC166" i="2"/>
  <c r="AD166" i="2"/>
  <c r="AE166" i="2"/>
  <c r="AF166" i="2"/>
  <c r="AG166" i="2"/>
  <c r="AI166" i="2"/>
  <c r="AJ166" i="2"/>
  <c r="AK166" i="2"/>
  <c r="U167" i="2"/>
  <c r="V167" i="2"/>
  <c r="W167" i="2"/>
  <c r="X167" i="2"/>
  <c r="Y167" i="2"/>
  <c r="Z167" i="2"/>
  <c r="AA167" i="2"/>
  <c r="AB167" i="2"/>
  <c r="AC167" i="2"/>
  <c r="AD167" i="2"/>
  <c r="AE167" i="2"/>
  <c r="AF167" i="2"/>
  <c r="AG167" i="2"/>
  <c r="AI167" i="2"/>
  <c r="AJ167" i="2"/>
  <c r="AK167" i="2"/>
  <c r="U168" i="2"/>
  <c r="V168" i="2"/>
  <c r="W168" i="2"/>
  <c r="X168" i="2"/>
  <c r="Y168" i="2"/>
  <c r="Z168" i="2"/>
  <c r="AA168" i="2"/>
  <c r="AB168" i="2"/>
  <c r="AC168" i="2"/>
  <c r="AD168" i="2"/>
  <c r="AE168" i="2"/>
  <c r="AF168" i="2"/>
  <c r="AG168" i="2"/>
  <c r="AI168" i="2"/>
  <c r="AJ168" i="2"/>
  <c r="AK168" i="2"/>
  <c r="U169" i="2"/>
  <c r="V169" i="2"/>
  <c r="W169" i="2"/>
  <c r="X169" i="2"/>
  <c r="Y169" i="2"/>
  <c r="Z169" i="2"/>
  <c r="AA169" i="2"/>
  <c r="AB169" i="2"/>
  <c r="AC169" i="2"/>
  <c r="AD169" i="2"/>
  <c r="AE169" i="2"/>
  <c r="AF169" i="2"/>
  <c r="AG169" i="2"/>
  <c r="AI169" i="2"/>
  <c r="AJ169" i="2"/>
  <c r="AK169" i="2"/>
  <c r="U170" i="2"/>
  <c r="V170" i="2"/>
  <c r="W170" i="2"/>
  <c r="X170" i="2"/>
  <c r="Y170" i="2"/>
  <c r="Z170" i="2"/>
  <c r="AA170" i="2"/>
  <c r="AB170" i="2"/>
  <c r="AC170" i="2"/>
  <c r="AD170" i="2"/>
  <c r="AE170" i="2"/>
  <c r="AF170" i="2"/>
  <c r="AG170" i="2"/>
  <c r="AI170" i="2"/>
  <c r="AJ170" i="2"/>
  <c r="AK170" i="2"/>
  <c r="U171" i="2"/>
  <c r="V171" i="2"/>
  <c r="W171" i="2"/>
  <c r="X171" i="2"/>
  <c r="AH171" i="2" s="1"/>
  <c r="Y171" i="2"/>
  <c r="Z171" i="2"/>
  <c r="AA171" i="2"/>
  <c r="AB171" i="2"/>
  <c r="AC171" i="2"/>
  <c r="AD171" i="2"/>
  <c r="AE171" i="2"/>
  <c r="AF171" i="2"/>
  <c r="AG171" i="2"/>
  <c r="AI171" i="2"/>
  <c r="AJ171" i="2"/>
  <c r="AK171" i="2"/>
  <c r="U172" i="2"/>
  <c r="V172" i="2"/>
  <c r="W172" i="2"/>
  <c r="X172" i="2"/>
  <c r="Y172" i="2"/>
  <c r="Z172" i="2"/>
  <c r="AA172" i="2"/>
  <c r="AB172" i="2"/>
  <c r="AC172" i="2"/>
  <c r="AD172" i="2"/>
  <c r="AE172" i="2"/>
  <c r="AF172" i="2"/>
  <c r="AG172" i="2"/>
  <c r="AI172" i="2"/>
  <c r="AJ172" i="2"/>
  <c r="AK172" i="2"/>
  <c r="U173" i="2"/>
  <c r="V173" i="2"/>
  <c r="W173" i="2"/>
  <c r="X173" i="2"/>
  <c r="Y173" i="2"/>
  <c r="Z173" i="2"/>
  <c r="AA173" i="2"/>
  <c r="AB173" i="2"/>
  <c r="AC173" i="2"/>
  <c r="AD173" i="2"/>
  <c r="AE173" i="2"/>
  <c r="AF173" i="2"/>
  <c r="AG173" i="2"/>
  <c r="AI173" i="2"/>
  <c r="AJ173" i="2"/>
  <c r="AK173" i="2"/>
  <c r="U174" i="2"/>
  <c r="V174" i="2"/>
  <c r="W174" i="2"/>
  <c r="X174" i="2"/>
  <c r="Y174" i="2"/>
  <c r="Z174" i="2"/>
  <c r="AA174" i="2"/>
  <c r="AB174" i="2"/>
  <c r="AC174" i="2"/>
  <c r="AD174" i="2"/>
  <c r="AE174" i="2"/>
  <c r="AF174" i="2"/>
  <c r="AG174" i="2"/>
  <c r="AI174" i="2"/>
  <c r="AJ174" i="2"/>
  <c r="AK174" i="2"/>
  <c r="U175" i="2"/>
  <c r="V175" i="2"/>
  <c r="W175" i="2"/>
  <c r="X175" i="2"/>
  <c r="Y175" i="2"/>
  <c r="Z175" i="2"/>
  <c r="AA175" i="2"/>
  <c r="AB175" i="2"/>
  <c r="AC175" i="2"/>
  <c r="AD175" i="2"/>
  <c r="AE175" i="2"/>
  <c r="AF175" i="2"/>
  <c r="AG175" i="2"/>
  <c r="AI175" i="2"/>
  <c r="AJ175" i="2"/>
  <c r="AK175" i="2"/>
  <c r="U176" i="2"/>
  <c r="V176" i="2"/>
  <c r="W176" i="2"/>
  <c r="X176" i="2"/>
  <c r="Y176" i="2"/>
  <c r="Z176" i="2"/>
  <c r="AA176" i="2"/>
  <c r="AB176" i="2"/>
  <c r="AC176" i="2"/>
  <c r="AD176" i="2"/>
  <c r="AE176" i="2"/>
  <c r="AF176" i="2"/>
  <c r="AG176" i="2"/>
  <c r="AI176" i="2"/>
  <c r="AJ176" i="2"/>
  <c r="AK176" i="2"/>
  <c r="U177" i="2"/>
  <c r="V177" i="2"/>
  <c r="W177" i="2"/>
  <c r="X177" i="2"/>
  <c r="Y177" i="2"/>
  <c r="Z177" i="2"/>
  <c r="AA177" i="2"/>
  <c r="AB177" i="2"/>
  <c r="AC177" i="2"/>
  <c r="AD177" i="2"/>
  <c r="AE177" i="2"/>
  <c r="AF177" i="2"/>
  <c r="AG177" i="2"/>
  <c r="AI177" i="2"/>
  <c r="AJ177" i="2"/>
  <c r="AK177" i="2"/>
  <c r="U178" i="2"/>
  <c r="V178" i="2"/>
  <c r="W178" i="2"/>
  <c r="X178" i="2"/>
  <c r="Y178" i="2"/>
  <c r="Z178" i="2"/>
  <c r="AA178" i="2"/>
  <c r="AB178" i="2"/>
  <c r="AC178" i="2"/>
  <c r="AD178" i="2"/>
  <c r="AE178" i="2"/>
  <c r="AF178" i="2"/>
  <c r="AG178" i="2"/>
  <c r="AI178" i="2"/>
  <c r="AJ178" i="2"/>
  <c r="AK178" i="2"/>
  <c r="U179" i="2"/>
  <c r="V179" i="2"/>
  <c r="W179" i="2"/>
  <c r="X179" i="2"/>
  <c r="Y179" i="2"/>
  <c r="Z179" i="2"/>
  <c r="AA179" i="2"/>
  <c r="AB179" i="2"/>
  <c r="AC179" i="2"/>
  <c r="AD179" i="2"/>
  <c r="AE179" i="2"/>
  <c r="AF179" i="2"/>
  <c r="AG179" i="2"/>
  <c r="AI179" i="2"/>
  <c r="AJ179" i="2"/>
  <c r="AK179" i="2"/>
  <c r="U180" i="2"/>
  <c r="V180" i="2"/>
  <c r="W180" i="2"/>
  <c r="X180" i="2"/>
  <c r="Y180" i="2"/>
  <c r="Z180" i="2"/>
  <c r="AA180" i="2"/>
  <c r="AB180" i="2"/>
  <c r="AC180" i="2"/>
  <c r="AD180" i="2"/>
  <c r="AE180" i="2"/>
  <c r="AF180" i="2"/>
  <c r="AG180" i="2"/>
  <c r="AI180" i="2"/>
  <c r="AJ180" i="2"/>
  <c r="AK180" i="2"/>
  <c r="U181" i="2"/>
  <c r="V181" i="2"/>
  <c r="W181" i="2"/>
  <c r="X181" i="2"/>
  <c r="Y181" i="2"/>
  <c r="Z181" i="2"/>
  <c r="AA181" i="2"/>
  <c r="AB181" i="2"/>
  <c r="AC181" i="2"/>
  <c r="AD181" i="2"/>
  <c r="AE181" i="2"/>
  <c r="AF181" i="2"/>
  <c r="AG181" i="2"/>
  <c r="AI181" i="2"/>
  <c r="AJ181" i="2"/>
  <c r="AK181" i="2"/>
  <c r="U182" i="2"/>
  <c r="V182" i="2"/>
  <c r="W182" i="2"/>
  <c r="X182" i="2"/>
  <c r="Y182" i="2"/>
  <c r="Z182" i="2"/>
  <c r="AA182" i="2"/>
  <c r="AB182" i="2"/>
  <c r="AC182" i="2"/>
  <c r="AD182" i="2"/>
  <c r="AE182" i="2"/>
  <c r="AF182" i="2"/>
  <c r="AG182" i="2"/>
  <c r="AI182" i="2"/>
  <c r="AJ182" i="2"/>
  <c r="AK182" i="2"/>
  <c r="U183" i="2"/>
  <c r="V183" i="2"/>
  <c r="W183" i="2"/>
  <c r="X183" i="2"/>
  <c r="Y183" i="2"/>
  <c r="Z183" i="2"/>
  <c r="AA183" i="2"/>
  <c r="AB183" i="2"/>
  <c r="AC183" i="2"/>
  <c r="AD183" i="2"/>
  <c r="AE183" i="2"/>
  <c r="AF183" i="2"/>
  <c r="AG183" i="2"/>
  <c r="AI183" i="2"/>
  <c r="AJ183" i="2"/>
  <c r="AK183" i="2"/>
  <c r="U184" i="2"/>
  <c r="V184" i="2"/>
  <c r="W184" i="2"/>
  <c r="X184" i="2"/>
  <c r="Y184" i="2"/>
  <c r="Z184" i="2"/>
  <c r="AA184" i="2"/>
  <c r="AB184" i="2"/>
  <c r="AC184" i="2"/>
  <c r="AD184" i="2"/>
  <c r="AE184" i="2"/>
  <c r="AF184" i="2"/>
  <c r="AG184" i="2"/>
  <c r="AI184" i="2"/>
  <c r="AJ184" i="2"/>
  <c r="AK184" i="2"/>
  <c r="U185" i="2"/>
  <c r="V185" i="2"/>
  <c r="W185" i="2"/>
  <c r="X185" i="2"/>
  <c r="Y185" i="2"/>
  <c r="Z185" i="2"/>
  <c r="AA185" i="2"/>
  <c r="AB185" i="2"/>
  <c r="AC185" i="2"/>
  <c r="AD185" i="2"/>
  <c r="AE185" i="2"/>
  <c r="AF185" i="2"/>
  <c r="AG185" i="2"/>
  <c r="AI185" i="2"/>
  <c r="AJ185" i="2"/>
  <c r="AK185" i="2"/>
  <c r="U186" i="2"/>
  <c r="V186" i="2"/>
  <c r="W186" i="2"/>
  <c r="X186" i="2"/>
  <c r="Y186" i="2"/>
  <c r="Z186" i="2"/>
  <c r="AA186" i="2"/>
  <c r="AB186" i="2"/>
  <c r="AC186" i="2"/>
  <c r="AD186" i="2"/>
  <c r="AE186" i="2"/>
  <c r="AF186" i="2"/>
  <c r="AG186" i="2"/>
  <c r="AI186" i="2"/>
  <c r="AJ186" i="2"/>
  <c r="AK186" i="2"/>
  <c r="U187" i="2"/>
  <c r="V187" i="2"/>
  <c r="W187" i="2"/>
  <c r="X187" i="2"/>
  <c r="Y187" i="2"/>
  <c r="Z187" i="2"/>
  <c r="AA187" i="2"/>
  <c r="AB187" i="2"/>
  <c r="AC187" i="2"/>
  <c r="AD187" i="2"/>
  <c r="AE187" i="2"/>
  <c r="AF187" i="2"/>
  <c r="AG187" i="2"/>
  <c r="AI187" i="2"/>
  <c r="AJ187" i="2"/>
  <c r="AK187" i="2"/>
  <c r="U188" i="2"/>
  <c r="V188" i="2"/>
  <c r="W188" i="2"/>
  <c r="X188" i="2"/>
  <c r="Y188" i="2"/>
  <c r="Z188" i="2"/>
  <c r="AA188" i="2"/>
  <c r="AB188" i="2"/>
  <c r="AC188" i="2"/>
  <c r="AD188" i="2"/>
  <c r="AE188" i="2"/>
  <c r="AF188" i="2"/>
  <c r="AG188" i="2"/>
  <c r="AI188" i="2"/>
  <c r="AJ188" i="2"/>
  <c r="AK188" i="2"/>
  <c r="U189" i="2"/>
  <c r="V189" i="2"/>
  <c r="W189" i="2"/>
  <c r="X189" i="2"/>
  <c r="Y189" i="2"/>
  <c r="Z189" i="2"/>
  <c r="AA189" i="2"/>
  <c r="AB189" i="2"/>
  <c r="AC189" i="2"/>
  <c r="AD189" i="2"/>
  <c r="AE189" i="2"/>
  <c r="AF189" i="2"/>
  <c r="AG189" i="2"/>
  <c r="AI189" i="2"/>
  <c r="AJ189" i="2"/>
  <c r="AK189" i="2"/>
  <c r="U190" i="2"/>
  <c r="V190" i="2"/>
  <c r="W190" i="2"/>
  <c r="X190" i="2"/>
  <c r="Y190" i="2"/>
  <c r="Z190" i="2"/>
  <c r="AA190" i="2"/>
  <c r="AB190" i="2"/>
  <c r="AC190" i="2"/>
  <c r="AD190" i="2"/>
  <c r="AE190" i="2"/>
  <c r="AF190" i="2"/>
  <c r="AG190" i="2"/>
  <c r="AI190" i="2"/>
  <c r="AJ190" i="2"/>
  <c r="AK190" i="2"/>
  <c r="U191" i="2"/>
  <c r="V191" i="2"/>
  <c r="W191" i="2"/>
  <c r="X191" i="2"/>
  <c r="Y191" i="2"/>
  <c r="Z191" i="2"/>
  <c r="AA191" i="2"/>
  <c r="AB191" i="2"/>
  <c r="AC191" i="2"/>
  <c r="AD191" i="2"/>
  <c r="AE191" i="2"/>
  <c r="AF191" i="2"/>
  <c r="AG191" i="2"/>
  <c r="AI191" i="2"/>
  <c r="AJ191" i="2"/>
  <c r="AK191" i="2"/>
  <c r="U192" i="2"/>
  <c r="V192" i="2"/>
  <c r="W192" i="2"/>
  <c r="X192" i="2"/>
  <c r="Y192" i="2"/>
  <c r="Z192" i="2"/>
  <c r="AA192" i="2"/>
  <c r="AB192" i="2"/>
  <c r="AC192" i="2"/>
  <c r="AD192" i="2"/>
  <c r="AE192" i="2"/>
  <c r="AF192" i="2"/>
  <c r="AG192" i="2"/>
  <c r="AH192" i="2"/>
  <c r="AI192" i="2"/>
  <c r="AJ192" i="2"/>
  <c r="AK192" i="2"/>
  <c r="U193" i="2"/>
  <c r="V193" i="2"/>
  <c r="W193" i="2"/>
  <c r="X193" i="2"/>
  <c r="Y193" i="2"/>
  <c r="Z193" i="2"/>
  <c r="AA193" i="2"/>
  <c r="AB193" i="2"/>
  <c r="AC193" i="2"/>
  <c r="AD193" i="2"/>
  <c r="AE193" i="2"/>
  <c r="AF193" i="2"/>
  <c r="AG193" i="2"/>
  <c r="AI193" i="2"/>
  <c r="AJ193" i="2"/>
  <c r="AK193" i="2"/>
  <c r="U194" i="2"/>
  <c r="V194" i="2"/>
  <c r="W194" i="2"/>
  <c r="X194" i="2"/>
  <c r="Y194" i="2"/>
  <c r="Z194" i="2"/>
  <c r="AA194" i="2"/>
  <c r="AB194" i="2"/>
  <c r="AC194" i="2"/>
  <c r="AD194" i="2"/>
  <c r="AE194" i="2"/>
  <c r="AF194" i="2"/>
  <c r="AG194" i="2"/>
  <c r="AI194" i="2"/>
  <c r="AJ194" i="2"/>
  <c r="AK194" i="2"/>
  <c r="U195" i="2"/>
  <c r="V195" i="2"/>
  <c r="W195" i="2"/>
  <c r="X195" i="2"/>
  <c r="Y195" i="2"/>
  <c r="Z195" i="2"/>
  <c r="AA195" i="2"/>
  <c r="AB195" i="2"/>
  <c r="AC195" i="2"/>
  <c r="AD195" i="2"/>
  <c r="AE195" i="2"/>
  <c r="AF195" i="2"/>
  <c r="AG195" i="2"/>
  <c r="AI195" i="2"/>
  <c r="AJ195" i="2"/>
  <c r="AK195" i="2"/>
  <c r="U196" i="2"/>
  <c r="V196" i="2"/>
  <c r="W196" i="2"/>
  <c r="X196" i="2"/>
  <c r="Y196" i="2"/>
  <c r="Z196" i="2"/>
  <c r="AA196" i="2"/>
  <c r="AB196" i="2"/>
  <c r="AC196" i="2"/>
  <c r="AD196" i="2"/>
  <c r="AE196" i="2"/>
  <c r="AF196" i="2"/>
  <c r="AG196" i="2"/>
  <c r="AI196" i="2"/>
  <c r="AJ196" i="2"/>
  <c r="AK196" i="2"/>
  <c r="U197" i="2"/>
  <c r="V197" i="2"/>
  <c r="W197" i="2"/>
  <c r="X197" i="2"/>
  <c r="Y197" i="2"/>
  <c r="Z197" i="2"/>
  <c r="AA197" i="2"/>
  <c r="AB197" i="2"/>
  <c r="AC197" i="2"/>
  <c r="AD197" i="2"/>
  <c r="AE197" i="2"/>
  <c r="AF197" i="2"/>
  <c r="AG197" i="2"/>
  <c r="AI197" i="2"/>
  <c r="AJ197" i="2"/>
  <c r="AK197" i="2"/>
  <c r="U198" i="2"/>
  <c r="V198" i="2"/>
  <c r="W198" i="2"/>
  <c r="X198" i="2"/>
  <c r="Y198" i="2"/>
  <c r="Z198" i="2"/>
  <c r="AA198" i="2"/>
  <c r="AB198" i="2"/>
  <c r="AC198" i="2"/>
  <c r="AD198" i="2"/>
  <c r="AE198" i="2"/>
  <c r="AF198" i="2"/>
  <c r="AG198" i="2"/>
  <c r="AI198" i="2"/>
  <c r="AJ198" i="2"/>
  <c r="AK198" i="2"/>
  <c r="U199" i="2"/>
  <c r="V199" i="2"/>
  <c r="W199" i="2"/>
  <c r="X199" i="2"/>
  <c r="Y199" i="2"/>
  <c r="Z199" i="2"/>
  <c r="AA199" i="2"/>
  <c r="AB199" i="2"/>
  <c r="AC199" i="2"/>
  <c r="AD199" i="2"/>
  <c r="AE199" i="2"/>
  <c r="AF199" i="2"/>
  <c r="AG199" i="2"/>
  <c r="AI199" i="2"/>
  <c r="AJ199" i="2"/>
  <c r="AK199" i="2"/>
  <c r="U200" i="2"/>
  <c r="V200" i="2"/>
  <c r="W200" i="2"/>
  <c r="X200" i="2"/>
  <c r="Y200" i="2"/>
  <c r="Z200" i="2"/>
  <c r="AA200" i="2"/>
  <c r="AB200" i="2"/>
  <c r="AC200" i="2"/>
  <c r="AD200" i="2"/>
  <c r="AE200" i="2"/>
  <c r="AF200" i="2"/>
  <c r="AG200" i="2"/>
  <c r="AI200" i="2"/>
  <c r="AJ200" i="2"/>
  <c r="AK200" i="2"/>
  <c r="U201" i="2"/>
  <c r="V201" i="2"/>
  <c r="W201" i="2"/>
  <c r="X201" i="2"/>
  <c r="Y201" i="2"/>
  <c r="Z201" i="2"/>
  <c r="AA201" i="2"/>
  <c r="AB201" i="2"/>
  <c r="AC201" i="2"/>
  <c r="AD201" i="2"/>
  <c r="AE201" i="2"/>
  <c r="AF201" i="2"/>
  <c r="AG201" i="2"/>
  <c r="AI201" i="2"/>
  <c r="AJ201" i="2"/>
  <c r="AK201" i="2"/>
  <c r="U202" i="2"/>
  <c r="V202" i="2"/>
  <c r="W202" i="2"/>
  <c r="X202" i="2"/>
  <c r="Y202" i="2"/>
  <c r="Z202" i="2"/>
  <c r="AA202" i="2"/>
  <c r="AB202" i="2"/>
  <c r="AC202" i="2"/>
  <c r="AD202" i="2"/>
  <c r="AE202" i="2"/>
  <c r="AF202" i="2"/>
  <c r="AG202" i="2"/>
  <c r="AI202" i="2"/>
  <c r="AJ202" i="2"/>
  <c r="AK202" i="2"/>
  <c r="U203" i="2"/>
  <c r="V203" i="2"/>
  <c r="W203" i="2"/>
  <c r="X203" i="2"/>
  <c r="Y203" i="2"/>
  <c r="Z203" i="2"/>
  <c r="AA203" i="2"/>
  <c r="AB203" i="2"/>
  <c r="AC203" i="2"/>
  <c r="AD203" i="2"/>
  <c r="AE203" i="2"/>
  <c r="AF203" i="2"/>
  <c r="AG203" i="2"/>
  <c r="AH203" i="2"/>
  <c r="AI203" i="2"/>
  <c r="AJ203" i="2"/>
  <c r="AK203" i="2"/>
  <c r="U204" i="2"/>
  <c r="V204" i="2"/>
  <c r="W204" i="2"/>
  <c r="X204" i="2"/>
  <c r="Y204" i="2"/>
  <c r="Z204" i="2"/>
  <c r="AA204" i="2"/>
  <c r="AB204" i="2"/>
  <c r="AC204" i="2"/>
  <c r="AD204" i="2"/>
  <c r="AE204" i="2"/>
  <c r="AF204" i="2"/>
  <c r="AG204" i="2"/>
  <c r="AI204" i="2"/>
  <c r="AJ204" i="2"/>
  <c r="AK204" i="2"/>
  <c r="U205" i="2"/>
  <c r="V205" i="2"/>
  <c r="W205" i="2"/>
  <c r="X205" i="2"/>
  <c r="Y205" i="2"/>
  <c r="Z205" i="2"/>
  <c r="AA205" i="2"/>
  <c r="AB205" i="2"/>
  <c r="AC205" i="2"/>
  <c r="AD205" i="2"/>
  <c r="AE205" i="2"/>
  <c r="AF205" i="2"/>
  <c r="AG205" i="2"/>
  <c r="AI205" i="2"/>
  <c r="AJ205" i="2"/>
  <c r="AK205" i="2"/>
  <c r="U206" i="2"/>
  <c r="V206" i="2"/>
  <c r="W206" i="2"/>
  <c r="X206" i="2"/>
  <c r="Y206" i="2"/>
  <c r="Z206" i="2"/>
  <c r="AA206" i="2"/>
  <c r="AB206" i="2"/>
  <c r="AC206" i="2"/>
  <c r="AD206" i="2"/>
  <c r="AE206" i="2"/>
  <c r="AF206" i="2"/>
  <c r="AG206" i="2"/>
  <c r="AI206" i="2"/>
  <c r="AJ206" i="2"/>
  <c r="AK206" i="2"/>
  <c r="U207" i="2"/>
  <c r="V207" i="2"/>
  <c r="W207" i="2"/>
  <c r="X207" i="2"/>
  <c r="Y207" i="2"/>
  <c r="Z207" i="2"/>
  <c r="AA207" i="2"/>
  <c r="AB207" i="2"/>
  <c r="AC207" i="2"/>
  <c r="AD207" i="2"/>
  <c r="AE207" i="2"/>
  <c r="AF207" i="2"/>
  <c r="AG207" i="2"/>
  <c r="AI207" i="2"/>
  <c r="AJ207" i="2"/>
  <c r="AK207" i="2"/>
  <c r="U208" i="2"/>
  <c r="V208" i="2"/>
  <c r="W208" i="2"/>
  <c r="X208" i="2"/>
  <c r="Y208" i="2"/>
  <c r="Z208" i="2"/>
  <c r="AA208" i="2"/>
  <c r="AB208" i="2"/>
  <c r="AC208" i="2"/>
  <c r="AD208" i="2"/>
  <c r="AE208" i="2"/>
  <c r="AF208" i="2"/>
  <c r="AG208" i="2"/>
  <c r="AI208" i="2"/>
  <c r="AJ208" i="2"/>
  <c r="AK208" i="2"/>
  <c r="U209" i="2"/>
  <c r="V209" i="2"/>
  <c r="W209" i="2"/>
  <c r="X209" i="2"/>
  <c r="Y209" i="2"/>
  <c r="Z209" i="2"/>
  <c r="AA209" i="2"/>
  <c r="AB209" i="2"/>
  <c r="AC209" i="2"/>
  <c r="AD209" i="2"/>
  <c r="AE209" i="2"/>
  <c r="AF209" i="2"/>
  <c r="AG209" i="2"/>
  <c r="AI209" i="2"/>
  <c r="AJ209" i="2"/>
  <c r="AK209" i="2"/>
  <c r="U210" i="2"/>
  <c r="V210" i="2"/>
  <c r="W210" i="2"/>
  <c r="X210" i="2"/>
  <c r="Y210" i="2"/>
  <c r="Z210" i="2"/>
  <c r="AA210" i="2"/>
  <c r="AB210" i="2"/>
  <c r="AC210" i="2"/>
  <c r="AD210" i="2"/>
  <c r="AE210" i="2"/>
  <c r="AF210" i="2"/>
  <c r="AG210" i="2"/>
  <c r="AI210" i="2"/>
  <c r="AJ210" i="2"/>
  <c r="AK210" i="2"/>
  <c r="U211" i="2"/>
  <c r="V211" i="2"/>
  <c r="W211" i="2"/>
  <c r="X211" i="2"/>
  <c r="Y211" i="2"/>
  <c r="Z211" i="2"/>
  <c r="AA211" i="2"/>
  <c r="AB211" i="2"/>
  <c r="AC211" i="2"/>
  <c r="AD211" i="2"/>
  <c r="AE211" i="2"/>
  <c r="AF211" i="2"/>
  <c r="AG211" i="2"/>
  <c r="AI211" i="2"/>
  <c r="AJ211" i="2"/>
  <c r="AK211" i="2"/>
  <c r="U212" i="2"/>
  <c r="V212" i="2"/>
  <c r="W212" i="2"/>
  <c r="X212" i="2"/>
  <c r="Y212" i="2"/>
  <c r="Z212" i="2"/>
  <c r="AA212" i="2"/>
  <c r="AB212" i="2"/>
  <c r="AC212" i="2"/>
  <c r="AD212" i="2"/>
  <c r="AE212" i="2"/>
  <c r="AF212" i="2"/>
  <c r="AG212" i="2"/>
  <c r="AI212" i="2"/>
  <c r="AJ212" i="2"/>
  <c r="AK212" i="2"/>
  <c r="U213" i="2"/>
  <c r="V213" i="2"/>
  <c r="W213" i="2"/>
  <c r="X213" i="2"/>
  <c r="Y213" i="2"/>
  <c r="Z213" i="2"/>
  <c r="AA213" i="2"/>
  <c r="AB213" i="2"/>
  <c r="AC213" i="2"/>
  <c r="AD213" i="2"/>
  <c r="AE213" i="2"/>
  <c r="AF213" i="2"/>
  <c r="AG213" i="2"/>
  <c r="AI213" i="2"/>
  <c r="AJ213" i="2"/>
  <c r="AK213" i="2"/>
  <c r="U214" i="2"/>
  <c r="V214" i="2"/>
  <c r="W214" i="2"/>
  <c r="X214" i="2"/>
  <c r="Y214" i="2"/>
  <c r="Z214" i="2"/>
  <c r="AA214" i="2"/>
  <c r="AB214" i="2"/>
  <c r="AC214" i="2"/>
  <c r="AD214" i="2"/>
  <c r="AE214" i="2"/>
  <c r="AF214" i="2"/>
  <c r="AG214" i="2"/>
  <c r="AI214" i="2"/>
  <c r="AJ214" i="2"/>
  <c r="AK214" i="2"/>
  <c r="U215" i="2"/>
  <c r="V215" i="2"/>
  <c r="W215" i="2"/>
  <c r="X215" i="2"/>
  <c r="Y215" i="2"/>
  <c r="Z215" i="2"/>
  <c r="AA215" i="2"/>
  <c r="AB215" i="2"/>
  <c r="AC215" i="2"/>
  <c r="AD215" i="2"/>
  <c r="AE215" i="2"/>
  <c r="AF215" i="2"/>
  <c r="AG215" i="2"/>
  <c r="AI215" i="2"/>
  <c r="AJ215" i="2"/>
  <c r="AK215" i="2"/>
  <c r="U216" i="2"/>
  <c r="V216" i="2"/>
  <c r="W216" i="2"/>
  <c r="X216" i="2"/>
  <c r="Y216" i="2"/>
  <c r="Z216" i="2"/>
  <c r="AA216" i="2"/>
  <c r="AB216" i="2"/>
  <c r="AC216" i="2"/>
  <c r="AD216" i="2"/>
  <c r="AE216" i="2"/>
  <c r="AF216" i="2"/>
  <c r="AG216" i="2"/>
  <c r="AI216" i="2"/>
  <c r="AJ216" i="2"/>
  <c r="AK216" i="2"/>
  <c r="U217" i="2"/>
  <c r="V217" i="2"/>
  <c r="W217" i="2"/>
  <c r="X217" i="2"/>
  <c r="Y217" i="2"/>
  <c r="Z217" i="2"/>
  <c r="AA217" i="2"/>
  <c r="AB217" i="2"/>
  <c r="AC217" i="2"/>
  <c r="AD217" i="2"/>
  <c r="AE217" i="2"/>
  <c r="AF217" i="2"/>
  <c r="AG217" i="2"/>
  <c r="AI217" i="2"/>
  <c r="AJ217" i="2"/>
  <c r="AK217" i="2"/>
  <c r="U218" i="2"/>
  <c r="V218" i="2"/>
  <c r="W218" i="2"/>
  <c r="X218" i="2"/>
  <c r="Y218" i="2"/>
  <c r="Z218" i="2"/>
  <c r="AA218" i="2"/>
  <c r="AB218" i="2"/>
  <c r="AC218" i="2"/>
  <c r="AD218" i="2"/>
  <c r="AE218" i="2"/>
  <c r="AF218" i="2"/>
  <c r="AG218" i="2"/>
  <c r="AI218" i="2"/>
  <c r="AJ218" i="2"/>
  <c r="AK218" i="2"/>
  <c r="U219" i="2"/>
  <c r="V219" i="2"/>
  <c r="W219" i="2"/>
  <c r="X219" i="2"/>
  <c r="Y219" i="2"/>
  <c r="Z219" i="2"/>
  <c r="AA219" i="2"/>
  <c r="AB219" i="2"/>
  <c r="AC219" i="2"/>
  <c r="AD219" i="2"/>
  <c r="AE219" i="2"/>
  <c r="AF219" i="2"/>
  <c r="AG219" i="2"/>
  <c r="AI219" i="2"/>
  <c r="AJ219" i="2"/>
  <c r="AK219" i="2"/>
  <c r="U220" i="2"/>
  <c r="V220" i="2"/>
  <c r="W220" i="2"/>
  <c r="X220" i="2"/>
  <c r="Y220" i="2"/>
  <c r="Z220" i="2"/>
  <c r="AA220" i="2"/>
  <c r="AB220" i="2"/>
  <c r="AC220" i="2"/>
  <c r="AD220" i="2"/>
  <c r="AE220" i="2"/>
  <c r="AF220" i="2"/>
  <c r="AG220" i="2"/>
  <c r="AI220" i="2"/>
  <c r="AJ220" i="2"/>
  <c r="AK220" i="2"/>
  <c r="U221" i="2"/>
  <c r="V221" i="2"/>
  <c r="W221" i="2"/>
  <c r="X221" i="2"/>
  <c r="Y221" i="2"/>
  <c r="Z221" i="2"/>
  <c r="AA221" i="2"/>
  <c r="AB221" i="2"/>
  <c r="AC221" i="2"/>
  <c r="AD221" i="2"/>
  <c r="AE221" i="2"/>
  <c r="AF221" i="2"/>
  <c r="AG221" i="2"/>
  <c r="AI221" i="2"/>
  <c r="AJ221" i="2"/>
  <c r="AK221" i="2"/>
  <c r="U222" i="2"/>
  <c r="V222" i="2"/>
  <c r="W222" i="2"/>
  <c r="X222" i="2"/>
  <c r="Y222" i="2"/>
  <c r="Z222" i="2"/>
  <c r="AA222" i="2"/>
  <c r="AB222" i="2"/>
  <c r="AC222" i="2"/>
  <c r="AD222" i="2"/>
  <c r="AE222" i="2"/>
  <c r="AF222" i="2"/>
  <c r="AG222" i="2"/>
  <c r="AI222" i="2"/>
  <c r="AJ222" i="2"/>
  <c r="AK222" i="2"/>
  <c r="U223" i="2"/>
  <c r="V223" i="2"/>
  <c r="W223" i="2"/>
  <c r="X223" i="2"/>
  <c r="Y223" i="2"/>
  <c r="Z223" i="2"/>
  <c r="AA223" i="2"/>
  <c r="AB223" i="2"/>
  <c r="AC223" i="2"/>
  <c r="AD223" i="2"/>
  <c r="AE223" i="2"/>
  <c r="AF223" i="2"/>
  <c r="AG223" i="2"/>
  <c r="AI223" i="2"/>
  <c r="AJ223" i="2"/>
  <c r="AK223" i="2"/>
  <c r="U224" i="2"/>
  <c r="V224" i="2"/>
  <c r="W224" i="2"/>
  <c r="X224" i="2"/>
  <c r="AH224" i="2" s="1"/>
  <c r="Y224" i="2"/>
  <c r="Z224" i="2"/>
  <c r="AA224" i="2"/>
  <c r="AB224" i="2"/>
  <c r="AC224" i="2"/>
  <c r="AD224" i="2"/>
  <c r="AE224" i="2"/>
  <c r="AF224" i="2"/>
  <c r="AG224" i="2"/>
  <c r="AI224" i="2"/>
  <c r="AJ224" i="2"/>
  <c r="AK224" i="2"/>
  <c r="U225" i="2"/>
  <c r="V225" i="2"/>
  <c r="W225" i="2"/>
  <c r="X225" i="2"/>
  <c r="Y225" i="2"/>
  <c r="Z225" i="2"/>
  <c r="AA225" i="2"/>
  <c r="AB225" i="2"/>
  <c r="AC225" i="2"/>
  <c r="AD225" i="2"/>
  <c r="AE225" i="2"/>
  <c r="AF225" i="2"/>
  <c r="AG225" i="2"/>
  <c r="AI225" i="2"/>
  <c r="AJ225" i="2"/>
  <c r="AK225" i="2"/>
  <c r="U226" i="2"/>
  <c r="V226" i="2"/>
  <c r="W226" i="2"/>
  <c r="X226" i="2"/>
  <c r="Y226" i="2"/>
  <c r="Z226" i="2"/>
  <c r="AA226" i="2"/>
  <c r="AB226" i="2"/>
  <c r="AC226" i="2"/>
  <c r="AD226" i="2"/>
  <c r="AE226" i="2"/>
  <c r="AF226" i="2"/>
  <c r="AG226" i="2"/>
  <c r="AI226" i="2"/>
  <c r="AJ226" i="2"/>
  <c r="AK226" i="2"/>
  <c r="U227" i="2"/>
  <c r="V227" i="2"/>
  <c r="W227" i="2"/>
  <c r="X227" i="2"/>
  <c r="Y227" i="2"/>
  <c r="Z227" i="2"/>
  <c r="AA227" i="2"/>
  <c r="AB227" i="2"/>
  <c r="AC227" i="2"/>
  <c r="AD227" i="2"/>
  <c r="AE227" i="2"/>
  <c r="AF227" i="2"/>
  <c r="AG227" i="2"/>
  <c r="AI227" i="2"/>
  <c r="AJ227" i="2"/>
  <c r="AK227" i="2"/>
  <c r="U228" i="2"/>
  <c r="V228" i="2"/>
  <c r="W228" i="2"/>
  <c r="X228" i="2"/>
  <c r="Y228" i="2"/>
  <c r="Z228" i="2"/>
  <c r="AA228" i="2"/>
  <c r="AB228" i="2"/>
  <c r="AC228" i="2"/>
  <c r="AD228" i="2"/>
  <c r="AE228" i="2"/>
  <c r="AF228" i="2"/>
  <c r="AG228" i="2"/>
  <c r="AI228" i="2"/>
  <c r="AJ228" i="2"/>
  <c r="AK228" i="2"/>
  <c r="U229" i="2"/>
  <c r="V229" i="2"/>
  <c r="W229" i="2"/>
  <c r="X229" i="2"/>
  <c r="Y229" i="2"/>
  <c r="Z229" i="2"/>
  <c r="AA229" i="2"/>
  <c r="AB229" i="2"/>
  <c r="AC229" i="2"/>
  <c r="AD229" i="2"/>
  <c r="AE229" i="2"/>
  <c r="AF229" i="2"/>
  <c r="AG229" i="2"/>
  <c r="AI229" i="2"/>
  <c r="AJ229" i="2"/>
  <c r="AK229" i="2"/>
  <c r="U230" i="2"/>
  <c r="V230" i="2"/>
  <c r="W230" i="2"/>
  <c r="X230" i="2"/>
  <c r="Y230" i="2"/>
  <c r="Z230" i="2"/>
  <c r="AA230" i="2"/>
  <c r="AB230" i="2"/>
  <c r="AC230" i="2"/>
  <c r="AD230" i="2"/>
  <c r="AE230" i="2"/>
  <c r="AF230" i="2"/>
  <c r="AG230" i="2"/>
  <c r="AI230" i="2"/>
  <c r="AJ230" i="2"/>
  <c r="AK230" i="2"/>
  <c r="U231" i="2"/>
  <c r="V231" i="2"/>
  <c r="W231" i="2"/>
  <c r="X231" i="2"/>
  <c r="Y231" i="2"/>
  <c r="Z231" i="2"/>
  <c r="AA231" i="2"/>
  <c r="AB231" i="2"/>
  <c r="AC231" i="2"/>
  <c r="AD231" i="2"/>
  <c r="AE231" i="2"/>
  <c r="AF231" i="2"/>
  <c r="AG231" i="2"/>
  <c r="AI231" i="2"/>
  <c r="AJ231" i="2"/>
  <c r="AK231" i="2"/>
  <c r="U232" i="2"/>
  <c r="V232" i="2"/>
  <c r="W232" i="2"/>
  <c r="X232" i="2"/>
  <c r="Y232" i="2"/>
  <c r="Z232" i="2"/>
  <c r="AA232" i="2"/>
  <c r="AB232" i="2"/>
  <c r="AC232" i="2"/>
  <c r="AD232" i="2"/>
  <c r="AE232" i="2"/>
  <c r="AF232" i="2"/>
  <c r="AG232" i="2"/>
  <c r="AI232" i="2"/>
  <c r="AJ232" i="2"/>
  <c r="AK232" i="2"/>
  <c r="U233" i="2"/>
  <c r="V233" i="2"/>
  <c r="W233" i="2"/>
  <c r="X233" i="2"/>
  <c r="Y233" i="2"/>
  <c r="Z233" i="2"/>
  <c r="AA233" i="2"/>
  <c r="AB233" i="2"/>
  <c r="AC233" i="2"/>
  <c r="AD233" i="2"/>
  <c r="AE233" i="2"/>
  <c r="AF233" i="2"/>
  <c r="AG233" i="2"/>
  <c r="AI233" i="2"/>
  <c r="AJ233" i="2"/>
  <c r="AK233" i="2"/>
  <c r="U234" i="2"/>
  <c r="V234" i="2"/>
  <c r="W234" i="2"/>
  <c r="X234" i="2"/>
  <c r="Y234" i="2"/>
  <c r="Z234" i="2"/>
  <c r="AA234" i="2"/>
  <c r="AB234" i="2"/>
  <c r="AC234" i="2"/>
  <c r="AD234" i="2"/>
  <c r="AE234" i="2"/>
  <c r="AF234" i="2"/>
  <c r="AG234" i="2"/>
  <c r="AI234" i="2"/>
  <c r="AJ234" i="2"/>
  <c r="AK234" i="2"/>
  <c r="U235" i="2"/>
  <c r="V235" i="2"/>
  <c r="W235" i="2"/>
  <c r="X235" i="2"/>
  <c r="AH235" i="2" s="1"/>
  <c r="Y235" i="2"/>
  <c r="Z235" i="2"/>
  <c r="AA235" i="2"/>
  <c r="AB235" i="2"/>
  <c r="AC235" i="2"/>
  <c r="AD235" i="2"/>
  <c r="AE235" i="2"/>
  <c r="AF235" i="2"/>
  <c r="AG235" i="2"/>
  <c r="AI235" i="2"/>
  <c r="AJ235" i="2"/>
  <c r="AK235" i="2"/>
  <c r="U236" i="2"/>
  <c r="V236" i="2"/>
  <c r="W236" i="2"/>
  <c r="X236" i="2"/>
  <c r="Y236" i="2"/>
  <c r="Z236" i="2"/>
  <c r="AA236" i="2"/>
  <c r="AB236" i="2"/>
  <c r="AC236" i="2"/>
  <c r="AD236" i="2"/>
  <c r="AE236" i="2"/>
  <c r="AF236" i="2"/>
  <c r="AG236" i="2"/>
  <c r="AI236" i="2"/>
  <c r="AJ236" i="2"/>
  <c r="AK236" i="2"/>
  <c r="U237" i="2"/>
  <c r="V237" i="2"/>
  <c r="W237" i="2"/>
  <c r="X237" i="2"/>
  <c r="Y237" i="2"/>
  <c r="Z237" i="2"/>
  <c r="AA237" i="2"/>
  <c r="AB237" i="2"/>
  <c r="AC237" i="2"/>
  <c r="AD237" i="2"/>
  <c r="AE237" i="2"/>
  <c r="AF237" i="2"/>
  <c r="AG237" i="2"/>
  <c r="AI237" i="2"/>
  <c r="AJ237" i="2"/>
  <c r="AK237" i="2"/>
  <c r="U238" i="2"/>
  <c r="V238" i="2"/>
  <c r="W238" i="2"/>
  <c r="X238" i="2"/>
  <c r="Y238" i="2"/>
  <c r="Z238" i="2"/>
  <c r="AA238" i="2"/>
  <c r="AB238" i="2"/>
  <c r="AC238" i="2"/>
  <c r="AD238" i="2"/>
  <c r="AE238" i="2"/>
  <c r="AF238" i="2"/>
  <c r="AG238" i="2"/>
  <c r="AI238" i="2"/>
  <c r="AJ238" i="2"/>
  <c r="AK238" i="2"/>
  <c r="U239" i="2"/>
  <c r="V239" i="2"/>
  <c r="W239" i="2"/>
  <c r="X239" i="2"/>
  <c r="Y239" i="2"/>
  <c r="Z239" i="2"/>
  <c r="AA239" i="2"/>
  <c r="AB239" i="2"/>
  <c r="AC239" i="2"/>
  <c r="AD239" i="2"/>
  <c r="AE239" i="2"/>
  <c r="AF239" i="2"/>
  <c r="AG239" i="2"/>
  <c r="AI239" i="2"/>
  <c r="AJ239" i="2"/>
  <c r="AK239" i="2"/>
  <c r="U240" i="2"/>
  <c r="V240" i="2"/>
  <c r="W240" i="2"/>
  <c r="X240" i="2"/>
  <c r="Y240" i="2"/>
  <c r="Z240" i="2"/>
  <c r="AA240" i="2"/>
  <c r="AB240" i="2"/>
  <c r="AC240" i="2"/>
  <c r="AD240" i="2"/>
  <c r="AE240" i="2"/>
  <c r="AF240" i="2"/>
  <c r="AG240" i="2"/>
  <c r="AI240" i="2"/>
  <c r="AJ240" i="2"/>
  <c r="AK240" i="2"/>
  <c r="U241" i="2"/>
  <c r="V241" i="2"/>
  <c r="W241" i="2"/>
  <c r="X241" i="2"/>
  <c r="Y241" i="2"/>
  <c r="Z241" i="2"/>
  <c r="AA241" i="2"/>
  <c r="AB241" i="2"/>
  <c r="AC241" i="2"/>
  <c r="AD241" i="2"/>
  <c r="AE241" i="2"/>
  <c r="AF241" i="2"/>
  <c r="AG241" i="2"/>
  <c r="AI241" i="2"/>
  <c r="AJ241" i="2"/>
  <c r="AK241" i="2"/>
  <c r="U242" i="2"/>
  <c r="V242" i="2"/>
  <c r="W242" i="2"/>
  <c r="X242" i="2"/>
  <c r="Y242" i="2"/>
  <c r="Z242" i="2"/>
  <c r="AA242" i="2"/>
  <c r="AB242" i="2"/>
  <c r="AC242" i="2"/>
  <c r="AD242" i="2"/>
  <c r="AE242" i="2"/>
  <c r="AF242" i="2"/>
  <c r="AG242" i="2"/>
  <c r="AI242" i="2"/>
  <c r="AJ242" i="2"/>
  <c r="AK242" i="2"/>
  <c r="U243" i="2"/>
  <c r="V243" i="2"/>
  <c r="W243" i="2"/>
  <c r="X243" i="2"/>
  <c r="Y243" i="2"/>
  <c r="Z243" i="2"/>
  <c r="AA243" i="2"/>
  <c r="AB243" i="2"/>
  <c r="AC243" i="2"/>
  <c r="AD243" i="2"/>
  <c r="AE243" i="2"/>
  <c r="AF243" i="2"/>
  <c r="AG243" i="2"/>
  <c r="AI243" i="2"/>
  <c r="AJ243" i="2"/>
  <c r="AK243" i="2"/>
  <c r="U244" i="2"/>
  <c r="V244" i="2"/>
  <c r="W244" i="2"/>
  <c r="X244" i="2"/>
  <c r="Y244" i="2"/>
  <c r="Z244" i="2"/>
  <c r="AA244" i="2"/>
  <c r="AB244" i="2"/>
  <c r="AC244" i="2"/>
  <c r="AD244" i="2"/>
  <c r="AE244" i="2"/>
  <c r="AF244" i="2"/>
  <c r="AG244" i="2"/>
  <c r="AI244" i="2"/>
  <c r="AJ244" i="2"/>
  <c r="AK244" i="2"/>
  <c r="U245" i="2"/>
  <c r="V245" i="2"/>
  <c r="W245" i="2"/>
  <c r="X245" i="2"/>
  <c r="Y245" i="2"/>
  <c r="Z245" i="2"/>
  <c r="AA245" i="2"/>
  <c r="AB245" i="2"/>
  <c r="AC245" i="2"/>
  <c r="AD245" i="2"/>
  <c r="AE245" i="2"/>
  <c r="AF245" i="2"/>
  <c r="AG245" i="2"/>
  <c r="AI245" i="2"/>
  <c r="AJ245" i="2"/>
  <c r="AK245" i="2"/>
  <c r="U246" i="2"/>
  <c r="V246" i="2"/>
  <c r="W246" i="2"/>
  <c r="X246" i="2"/>
  <c r="Y246" i="2"/>
  <c r="Z246" i="2"/>
  <c r="AA246" i="2"/>
  <c r="AB246" i="2"/>
  <c r="AC246" i="2"/>
  <c r="AD246" i="2"/>
  <c r="AE246" i="2"/>
  <c r="AF246" i="2"/>
  <c r="AG246" i="2"/>
  <c r="AI246" i="2"/>
  <c r="AJ246" i="2"/>
  <c r="AK246" i="2"/>
  <c r="U247" i="2"/>
  <c r="V247" i="2"/>
  <c r="W247" i="2"/>
  <c r="X247" i="2"/>
  <c r="Y247" i="2"/>
  <c r="Z247" i="2"/>
  <c r="AA247" i="2"/>
  <c r="AB247" i="2"/>
  <c r="AC247" i="2"/>
  <c r="AD247" i="2"/>
  <c r="AE247" i="2"/>
  <c r="AF247" i="2"/>
  <c r="AG247" i="2"/>
  <c r="AI247" i="2"/>
  <c r="AJ247" i="2"/>
  <c r="AK247" i="2"/>
  <c r="U248" i="2"/>
  <c r="V248" i="2"/>
  <c r="W248" i="2"/>
  <c r="X248" i="2"/>
  <c r="Y248" i="2"/>
  <c r="Z248" i="2"/>
  <c r="AA248" i="2"/>
  <c r="AB248" i="2"/>
  <c r="AC248" i="2"/>
  <c r="AD248" i="2"/>
  <c r="AE248" i="2"/>
  <c r="AF248" i="2"/>
  <c r="AG248" i="2"/>
  <c r="AI248" i="2"/>
  <c r="AJ248" i="2"/>
  <c r="AK248" i="2"/>
  <c r="U249" i="2"/>
  <c r="V249" i="2"/>
  <c r="W249" i="2"/>
  <c r="X249" i="2"/>
  <c r="Y249" i="2"/>
  <c r="Z249" i="2"/>
  <c r="AA249" i="2"/>
  <c r="AB249" i="2"/>
  <c r="AC249" i="2"/>
  <c r="AD249" i="2"/>
  <c r="AE249" i="2"/>
  <c r="AF249" i="2"/>
  <c r="AG249" i="2"/>
  <c r="AI249" i="2"/>
  <c r="AJ249" i="2"/>
  <c r="AK249" i="2"/>
  <c r="U250" i="2"/>
  <c r="V250" i="2"/>
  <c r="W250" i="2"/>
  <c r="X250" i="2"/>
  <c r="Y250" i="2"/>
  <c r="Z250" i="2"/>
  <c r="AA250" i="2"/>
  <c r="AB250" i="2"/>
  <c r="AC250" i="2"/>
  <c r="AD250" i="2"/>
  <c r="AE250" i="2"/>
  <c r="AF250" i="2"/>
  <c r="AG250" i="2"/>
  <c r="AI250" i="2"/>
  <c r="AJ250" i="2"/>
  <c r="AK250" i="2"/>
  <c r="U251" i="2"/>
  <c r="V251" i="2"/>
  <c r="W251" i="2"/>
  <c r="X251" i="2"/>
  <c r="Y251" i="2"/>
  <c r="Z251" i="2"/>
  <c r="AA251" i="2"/>
  <c r="AB251" i="2"/>
  <c r="AC251" i="2"/>
  <c r="AD251" i="2"/>
  <c r="AE251" i="2"/>
  <c r="AF251" i="2"/>
  <c r="AG251" i="2"/>
  <c r="AI251" i="2"/>
  <c r="AJ251" i="2"/>
  <c r="AK251" i="2"/>
  <c r="U252" i="2"/>
  <c r="V252" i="2"/>
  <c r="W252" i="2"/>
  <c r="X252" i="2"/>
  <c r="Y252" i="2"/>
  <c r="Z252" i="2"/>
  <c r="AA252" i="2"/>
  <c r="AB252" i="2"/>
  <c r="AC252" i="2"/>
  <c r="AD252" i="2"/>
  <c r="AE252" i="2"/>
  <c r="AF252" i="2"/>
  <c r="AG252" i="2"/>
  <c r="AI252" i="2"/>
  <c r="AJ252" i="2"/>
  <c r="AK252" i="2"/>
  <c r="U253" i="2"/>
  <c r="V253" i="2"/>
  <c r="W253" i="2"/>
  <c r="X253" i="2"/>
  <c r="Y253" i="2"/>
  <c r="Z253" i="2"/>
  <c r="AA253" i="2"/>
  <c r="AB253" i="2"/>
  <c r="AC253" i="2"/>
  <c r="AD253" i="2"/>
  <c r="AE253" i="2"/>
  <c r="AF253" i="2"/>
  <c r="AG253" i="2"/>
  <c r="AI253" i="2"/>
  <c r="AJ253" i="2"/>
  <c r="AK253" i="2"/>
  <c r="U254" i="2"/>
  <c r="V254" i="2"/>
  <c r="W254" i="2"/>
  <c r="X254" i="2"/>
  <c r="Y254" i="2"/>
  <c r="Z254" i="2"/>
  <c r="AA254" i="2"/>
  <c r="AB254" i="2"/>
  <c r="AC254" i="2"/>
  <c r="AD254" i="2"/>
  <c r="AE254" i="2"/>
  <c r="AF254" i="2"/>
  <c r="AG254" i="2"/>
  <c r="AI254" i="2"/>
  <c r="AJ254" i="2"/>
  <c r="AK254" i="2"/>
  <c r="U255" i="2"/>
  <c r="V255" i="2"/>
  <c r="W255" i="2"/>
  <c r="X255" i="2"/>
  <c r="Y255" i="2"/>
  <c r="Z255" i="2"/>
  <c r="AA255" i="2"/>
  <c r="AB255" i="2"/>
  <c r="AC255" i="2"/>
  <c r="AD255" i="2"/>
  <c r="AE255" i="2"/>
  <c r="AF255" i="2"/>
  <c r="AG255" i="2"/>
  <c r="AI255" i="2"/>
  <c r="AJ255" i="2"/>
  <c r="AK255" i="2"/>
  <c r="U256" i="2"/>
  <c r="V256" i="2"/>
  <c r="W256" i="2"/>
  <c r="X256" i="2"/>
  <c r="Y256" i="2"/>
  <c r="Z256" i="2"/>
  <c r="AA256" i="2"/>
  <c r="AB256" i="2"/>
  <c r="AC256" i="2"/>
  <c r="AD256" i="2"/>
  <c r="AE256" i="2"/>
  <c r="AF256" i="2"/>
  <c r="AG256" i="2"/>
  <c r="AH256" i="2"/>
  <c r="AI256" i="2"/>
  <c r="AJ256" i="2"/>
  <c r="AK256" i="2"/>
  <c r="U257" i="2"/>
  <c r="V257" i="2"/>
  <c r="W257" i="2"/>
  <c r="X257" i="2"/>
  <c r="Y257" i="2"/>
  <c r="Z257" i="2"/>
  <c r="AA257" i="2"/>
  <c r="AB257" i="2"/>
  <c r="AC257" i="2"/>
  <c r="AD257" i="2"/>
  <c r="AE257" i="2"/>
  <c r="AF257" i="2"/>
  <c r="AG257" i="2"/>
  <c r="AI257" i="2"/>
  <c r="AJ257" i="2"/>
  <c r="AK257" i="2"/>
  <c r="U258" i="2"/>
  <c r="V258" i="2"/>
  <c r="W258" i="2"/>
  <c r="X258" i="2"/>
  <c r="Y258" i="2"/>
  <c r="Z258" i="2"/>
  <c r="AA258" i="2"/>
  <c r="AB258" i="2"/>
  <c r="AC258" i="2"/>
  <c r="AD258" i="2"/>
  <c r="AE258" i="2"/>
  <c r="AF258" i="2"/>
  <c r="AG258" i="2"/>
  <c r="AI258" i="2"/>
  <c r="AJ258" i="2"/>
  <c r="AK258" i="2"/>
  <c r="U259" i="2"/>
  <c r="V259" i="2"/>
  <c r="W259" i="2"/>
  <c r="X259" i="2"/>
  <c r="Y259" i="2"/>
  <c r="Z259" i="2"/>
  <c r="AA259" i="2"/>
  <c r="AB259" i="2"/>
  <c r="AC259" i="2"/>
  <c r="AD259" i="2"/>
  <c r="AE259" i="2"/>
  <c r="AF259" i="2"/>
  <c r="AG259" i="2"/>
  <c r="AI259" i="2"/>
  <c r="AJ259" i="2"/>
  <c r="AK259" i="2"/>
  <c r="U260" i="2"/>
  <c r="V260" i="2"/>
  <c r="W260" i="2"/>
  <c r="X260" i="2"/>
  <c r="Y260" i="2"/>
  <c r="Z260" i="2"/>
  <c r="AA260" i="2"/>
  <c r="AB260" i="2"/>
  <c r="AC260" i="2"/>
  <c r="AD260" i="2"/>
  <c r="AE260" i="2"/>
  <c r="AF260" i="2"/>
  <c r="AG260" i="2"/>
  <c r="AI260" i="2"/>
  <c r="AJ260" i="2"/>
  <c r="AK260" i="2"/>
  <c r="U261" i="2"/>
  <c r="V261" i="2"/>
  <c r="W261" i="2"/>
  <c r="X261" i="2"/>
  <c r="Y261" i="2"/>
  <c r="Z261" i="2"/>
  <c r="AA261" i="2"/>
  <c r="AB261" i="2"/>
  <c r="AC261" i="2"/>
  <c r="AD261" i="2"/>
  <c r="AE261" i="2"/>
  <c r="AF261" i="2"/>
  <c r="AG261" i="2"/>
  <c r="AI261" i="2"/>
  <c r="AJ261" i="2"/>
  <c r="AK261" i="2"/>
  <c r="U262" i="2"/>
  <c r="V262" i="2"/>
  <c r="W262" i="2"/>
  <c r="X262" i="2"/>
  <c r="Y262" i="2"/>
  <c r="Z262" i="2"/>
  <c r="AA262" i="2"/>
  <c r="AB262" i="2"/>
  <c r="AC262" i="2"/>
  <c r="AD262" i="2"/>
  <c r="AE262" i="2"/>
  <c r="AF262" i="2"/>
  <c r="AG262" i="2"/>
  <c r="AI262" i="2"/>
  <c r="AJ262" i="2"/>
  <c r="AK262" i="2"/>
  <c r="U263" i="2"/>
  <c r="V263" i="2"/>
  <c r="W263" i="2"/>
  <c r="X263" i="2"/>
  <c r="Y263" i="2"/>
  <c r="Z263" i="2"/>
  <c r="AA263" i="2"/>
  <c r="AB263" i="2"/>
  <c r="AC263" i="2"/>
  <c r="AD263" i="2"/>
  <c r="AE263" i="2"/>
  <c r="AF263" i="2"/>
  <c r="AG263" i="2"/>
  <c r="AI263" i="2"/>
  <c r="AJ263" i="2"/>
  <c r="AK263" i="2"/>
  <c r="U264" i="2"/>
  <c r="V264" i="2"/>
  <c r="W264" i="2"/>
  <c r="X264" i="2"/>
  <c r="Y264" i="2"/>
  <c r="Z264" i="2"/>
  <c r="AA264" i="2"/>
  <c r="AB264" i="2"/>
  <c r="AC264" i="2"/>
  <c r="AD264" i="2"/>
  <c r="AE264" i="2"/>
  <c r="AF264" i="2"/>
  <c r="AG264" i="2"/>
  <c r="AI264" i="2"/>
  <c r="AJ264" i="2"/>
  <c r="AK264" i="2"/>
  <c r="U265" i="2"/>
  <c r="V265" i="2"/>
  <c r="W265" i="2"/>
  <c r="X265" i="2"/>
  <c r="Y265" i="2"/>
  <c r="Z265" i="2"/>
  <c r="AA265" i="2"/>
  <c r="AB265" i="2"/>
  <c r="AC265" i="2"/>
  <c r="AD265" i="2"/>
  <c r="AE265" i="2"/>
  <c r="AF265" i="2"/>
  <c r="AG265" i="2"/>
  <c r="AI265" i="2"/>
  <c r="AJ265" i="2"/>
  <c r="AK265" i="2"/>
  <c r="U266" i="2"/>
  <c r="V266" i="2"/>
  <c r="W266" i="2"/>
  <c r="X266" i="2"/>
  <c r="Y266" i="2"/>
  <c r="Z266" i="2"/>
  <c r="AA266" i="2"/>
  <c r="AB266" i="2"/>
  <c r="AC266" i="2"/>
  <c r="AD266" i="2"/>
  <c r="AE266" i="2"/>
  <c r="AF266" i="2"/>
  <c r="AG266" i="2"/>
  <c r="AI266" i="2"/>
  <c r="AJ266" i="2"/>
  <c r="AK266" i="2"/>
  <c r="U267" i="2"/>
  <c r="V267" i="2"/>
  <c r="W267" i="2"/>
  <c r="X267" i="2"/>
  <c r="Y267" i="2"/>
  <c r="Z267" i="2"/>
  <c r="AA267" i="2"/>
  <c r="AB267" i="2"/>
  <c r="AC267" i="2"/>
  <c r="AD267" i="2"/>
  <c r="AE267" i="2"/>
  <c r="AF267" i="2"/>
  <c r="AG267" i="2"/>
  <c r="AH267" i="2"/>
  <c r="AI267" i="2"/>
  <c r="AJ267" i="2"/>
  <c r="AK267" i="2"/>
  <c r="U268" i="2"/>
  <c r="V268" i="2"/>
  <c r="W268" i="2"/>
  <c r="X268" i="2"/>
  <c r="Y268" i="2"/>
  <c r="Z268" i="2"/>
  <c r="AA268" i="2"/>
  <c r="AB268" i="2"/>
  <c r="AC268" i="2"/>
  <c r="AD268" i="2"/>
  <c r="AE268" i="2"/>
  <c r="AF268" i="2"/>
  <c r="AG268" i="2"/>
  <c r="AI268" i="2"/>
  <c r="AJ268" i="2"/>
  <c r="AK268" i="2"/>
  <c r="U269" i="2"/>
  <c r="V269" i="2"/>
  <c r="W269" i="2"/>
  <c r="X269" i="2"/>
  <c r="Y269" i="2"/>
  <c r="Z269" i="2"/>
  <c r="AA269" i="2"/>
  <c r="AB269" i="2"/>
  <c r="AC269" i="2"/>
  <c r="AD269" i="2"/>
  <c r="AE269" i="2"/>
  <c r="AF269" i="2"/>
  <c r="AG269" i="2"/>
  <c r="AI269" i="2"/>
  <c r="AJ269" i="2"/>
  <c r="AK269" i="2"/>
  <c r="U270" i="2"/>
  <c r="V270" i="2"/>
  <c r="W270" i="2"/>
  <c r="X270" i="2"/>
  <c r="Y270" i="2"/>
  <c r="Z270" i="2"/>
  <c r="AA270" i="2"/>
  <c r="AB270" i="2"/>
  <c r="AC270" i="2"/>
  <c r="AD270" i="2"/>
  <c r="AE270" i="2"/>
  <c r="AF270" i="2"/>
  <c r="AG270" i="2"/>
  <c r="AI270" i="2"/>
  <c r="AJ270" i="2"/>
  <c r="AK270" i="2"/>
  <c r="U271" i="2"/>
  <c r="V271" i="2"/>
  <c r="W271" i="2"/>
  <c r="X271" i="2"/>
  <c r="Y271" i="2"/>
  <c r="Z271" i="2"/>
  <c r="AA271" i="2"/>
  <c r="AB271" i="2"/>
  <c r="AC271" i="2"/>
  <c r="AD271" i="2"/>
  <c r="AE271" i="2"/>
  <c r="AF271" i="2"/>
  <c r="AG271" i="2"/>
  <c r="AI271" i="2"/>
  <c r="AJ271" i="2"/>
  <c r="AK271" i="2"/>
  <c r="U272" i="2"/>
  <c r="V272" i="2"/>
  <c r="W272" i="2"/>
  <c r="X272" i="2"/>
  <c r="Y272" i="2"/>
  <c r="Z272" i="2"/>
  <c r="AA272" i="2"/>
  <c r="AB272" i="2"/>
  <c r="AC272" i="2"/>
  <c r="AD272" i="2"/>
  <c r="AE272" i="2"/>
  <c r="AF272" i="2"/>
  <c r="AG272" i="2"/>
  <c r="AI272" i="2"/>
  <c r="AJ272" i="2"/>
  <c r="AK272" i="2"/>
  <c r="U273" i="2"/>
  <c r="V273" i="2"/>
  <c r="W273" i="2"/>
  <c r="X273" i="2"/>
  <c r="Y273" i="2"/>
  <c r="Z273" i="2"/>
  <c r="AA273" i="2"/>
  <c r="AB273" i="2"/>
  <c r="AC273" i="2"/>
  <c r="AD273" i="2"/>
  <c r="AE273" i="2"/>
  <c r="AF273" i="2"/>
  <c r="AG273" i="2"/>
  <c r="AI273" i="2"/>
  <c r="AJ273" i="2"/>
  <c r="AK273" i="2"/>
  <c r="U274" i="2"/>
  <c r="V274" i="2"/>
  <c r="W274" i="2"/>
  <c r="X274" i="2"/>
  <c r="Y274" i="2"/>
  <c r="Z274" i="2"/>
  <c r="AA274" i="2"/>
  <c r="AB274" i="2"/>
  <c r="AC274" i="2"/>
  <c r="AD274" i="2"/>
  <c r="AE274" i="2"/>
  <c r="AF274" i="2"/>
  <c r="AG274" i="2"/>
  <c r="AI274" i="2"/>
  <c r="AJ274" i="2"/>
  <c r="AK274" i="2"/>
  <c r="U275" i="2"/>
  <c r="V275" i="2"/>
  <c r="W275" i="2"/>
  <c r="X275" i="2"/>
  <c r="Y275" i="2"/>
  <c r="Z275" i="2"/>
  <c r="AA275" i="2"/>
  <c r="AB275" i="2"/>
  <c r="AC275" i="2"/>
  <c r="AD275" i="2"/>
  <c r="AE275" i="2"/>
  <c r="AF275" i="2"/>
  <c r="AG275" i="2"/>
  <c r="AI275" i="2"/>
  <c r="AJ275" i="2"/>
  <c r="AK275" i="2"/>
  <c r="U276" i="2"/>
  <c r="V276" i="2"/>
  <c r="W276" i="2"/>
  <c r="X276" i="2"/>
  <c r="Y276" i="2"/>
  <c r="Z276" i="2"/>
  <c r="AA276" i="2"/>
  <c r="AB276" i="2"/>
  <c r="AC276" i="2"/>
  <c r="AD276" i="2"/>
  <c r="AE276" i="2"/>
  <c r="AF276" i="2"/>
  <c r="AG276" i="2"/>
  <c r="AI276" i="2"/>
  <c r="AJ276" i="2"/>
  <c r="AK276" i="2"/>
  <c r="U277" i="2"/>
  <c r="V277" i="2"/>
  <c r="W277" i="2"/>
  <c r="X277" i="2"/>
  <c r="Y277" i="2"/>
  <c r="Z277" i="2"/>
  <c r="AA277" i="2"/>
  <c r="AB277" i="2"/>
  <c r="AC277" i="2"/>
  <c r="AD277" i="2"/>
  <c r="AE277" i="2"/>
  <c r="AF277" i="2"/>
  <c r="AG277" i="2"/>
  <c r="AI277" i="2"/>
  <c r="AJ277" i="2"/>
  <c r="AK277" i="2"/>
  <c r="U278" i="2"/>
  <c r="V278" i="2"/>
  <c r="W278" i="2"/>
  <c r="X278" i="2"/>
  <c r="Y278" i="2"/>
  <c r="Z278" i="2"/>
  <c r="AA278" i="2"/>
  <c r="AB278" i="2"/>
  <c r="AC278" i="2"/>
  <c r="AD278" i="2"/>
  <c r="AE278" i="2"/>
  <c r="AF278" i="2"/>
  <c r="AG278" i="2"/>
  <c r="AI278" i="2"/>
  <c r="AJ278" i="2"/>
  <c r="AK278" i="2"/>
  <c r="U279" i="2"/>
  <c r="V279" i="2"/>
  <c r="W279" i="2"/>
  <c r="X279" i="2"/>
  <c r="Y279" i="2"/>
  <c r="Z279" i="2"/>
  <c r="AA279" i="2"/>
  <c r="AB279" i="2"/>
  <c r="AC279" i="2"/>
  <c r="AD279" i="2"/>
  <c r="AE279" i="2"/>
  <c r="AF279" i="2"/>
  <c r="AG279" i="2"/>
  <c r="AI279" i="2"/>
  <c r="AJ279" i="2"/>
  <c r="AK279" i="2"/>
  <c r="U280" i="2"/>
  <c r="V280" i="2"/>
  <c r="W280" i="2"/>
  <c r="X280" i="2"/>
  <c r="Y280" i="2"/>
  <c r="Z280" i="2"/>
  <c r="AA280" i="2"/>
  <c r="AB280" i="2"/>
  <c r="AC280" i="2"/>
  <c r="AD280" i="2"/>
  <c r="AE280" i="2"/>
  <c r="AF280" i="2"/>
  <c r="AG280" i="2"/>
  <c r="AI280" i="2"/>
  <c r="AJ280" i="2"/>
  <c r="AK280" i="2"/>
  <c r="U281" i="2"/>
  <c r="V281" i="2"/>
  <c r="W281" i="2"/>
  <c r="X281" i="2"/>
  <c r="Y281" i="2"/>
  <c r="Z281" i="2"/>
  <c r="AA281" i="2"/>
  <c r="AB281" i="2"/>
  <c r="AC281" i="2"/>
  <c r="AD281" i="2"/>
  <c r="AE281" i="2"/>
  <c r="AF281" i="2"/>
  <c r="AG281" i="2"/>
  <c r="AI281" i="2"/>
  <c r="AJ281" i="2"/>
  <c r="AK281" i="2"/>
  <c r="U282" i="2"/>
  <c r="V282" i="2"/>
  <c r="W282" i="2"/>
  <c r="X282" i="2"/>
  <c r="Y282" i="2"/>
  <c r="Z282" i="2"/>
  <c r="AA282" i="2"/>
  <c r="AB282" i="2"/>
  <c r="AC282" i="2"/>
  <c r="AD282" i="2"/>
  <c r="AE282" i="2"/>
  <c r="AF282" i="2"/>
  <c r="AG282" i="2"/>
  <c r="AI282" i="2"/>
  <c r="AJ282" i="2"/>
  <c r="AK282" i="2"/>
  <c r="U283" i="2"/>
  <c r="V283" i="2"/>
  <c r="W283" i="2"/>
  <c r="X283" i="2"/>
  <c r="Y283" i="2"/>
  <c r="Z283" i="2"/>
  <c r="AA283" i="2"/>
  <c r="AB283" i="2"/>
  <c r="AC283" i="2"/>
  <c r="AD283" i="2"/>
  <c r="AE283" i="2"/>
  <c r="AF283" i="2"/>
  <c r="AG283" i="2"/>
  <c r="AI283" i="2"/>
  <c r="AJ283" i="2"/>
  <c r="AK283" i="2"/>
  <c r="U284" i="2"/>
  <c r="V284" i="2"/>
  <c r="W284" i="2"/>
  <c r="X284" i="2"/>
  <c r="Y284" i="2"/>
  <c r="Z284" i="2"/>
  <c r="AA284" i="2"/>
  <c r="AB284" i="2"/>
  <c r="AC284" i="2"/>
  <c r="AD284" i="2"/>
  <c r="AE284" i="2"/>
  <c r="AF284" i="2"/>
  <c r="AG284" i="2"/>
  <c r="AI284" i="2"/>
  <c r="AJ284" i="2"/>
  <c r="AK284" i="2"/>
  <c r="U285" i="2"/>
  <c r="V285" i="2"/>
  <c r="W285" i="2"/>
  <c r="X285" i="2"/>
  <c r="Y285" i="2"/>
  <c r="Z285" i="2"/>
  <c r="AA285" i="2"/>
  <c r="AB285" i="2"/>
  <c r="AC285" i="2"/>
  <c r="AD285" i="2"/>
  <c r="AE285" i="2"/>
  <c r="AF285" i="2"/>
  <c r="AG285" i="2"/>
  <c r="AI285" i="2"/>
  <c r="AJ285" i="2"/>
  <c r="AK285" i="2"/>
  <c r="U286" i="2"/>
  <c r="V286" i="2"/>
  <c r="W286" i="2"/>
  <c r="X286" i="2"/>
  <c r="Y286" i="2"/>
  <c r="Z286" i="2"/>
  <c r="AA286" i="2"/>
  <c r="AB286" i="2"/>
  <c r="AC286" i="2"/>
  <c r="AD286" i="2"/>
  <c r="AE286" i="2"/>
  <c r="AF286" i="2"/>
  <c r="AG286" i="2"/>
  <c r="AI286" i="2"/>
  <c r="AJ286" i="2"/>
  <c r="AK286" i="2"/>
  <c r="U287" i="2"/>
  <c r="V287" i="2"/>
  <c r="W287" i="2"/>
  <c r="X287" i="2"/>
  <c r="Y287" i="2"/>
  <c r="Z287" i="2"/>
  <c r="AA287" i="2"/>
  <c r="AB287" i="2"/>
  <c r="AC287" i="2"/>
  <c r="AD287" i="2"/>
  <c r="AE287" i="2"/>
  <c r="AF287" i="2"/>
  <c r="AG287" i="2"/>
  <c r="AI287" i="2"/>
  <c r="AJ287" i="2"/>
  <c r="AK287" i="2"/>
  <c r="U288" i="2"/>
  <c r="V288" i="2"/>
  <c r="W288" i="2"/>
  <c r="X288" i="2"/>
  <c r="AH288" i="2" s="1"/>
  <c r="Y288" i="2"/>
  <c r="Z288" i="2"/>
  <c r="AA288" i="2"/>
  <c r="AB288" i="2"/>
  <c r="AC288" i="2"/>
  <c r="AD288" i="2"/>
  <c r="AE288" i="2"/>
  <c r="AF288" i="2"/>
  <c r="AG288" i="2"/>
  <c r="AI288" i="2"/>
  <c r="AJ288" i="2"/>
  <c r="AK288" i="2"/>
  <c r="U289" i="2"/>
  <c r="V289" i="2"/>
  <c r="W289" i="2"/>
  <c r="X289" i="2"/>
  <c r="Y289" i="2"/>
  <c r="Z289" i="2"/>
  <c r="AA289" i="2"/>
  <c r="AB289" i="2"/>
  <c r="AC289" i="2"/>
  <c r="AD289" i="2"/>
  <c r="AE289" i="2"/>
  <c r="AF289" i="2"/>
  <c r="AG289" i="2"/>
  <c r="AI289" i="2"/>
  <c r="AJ289" i="2"/>
  <c r="AK289" i="2"/>
  <c r="U290" i="2"/>
  <c r="V290" i="2"/>
  <c r="W290" i="2"/>
  <c r="X290" i="2"/>
  <c r="Y290" i="2"/>
  <c r="Z290" i="2"/>
  <c r="AA290" i="2"/>
  <c r="AB290" i="2"/>
  <c r="AC290" i="2"/>
  <c r="AD290" i="2"/>
  <c r="AE290" i="2"/>
  <c r="AF290" i="2"/>
  <c r="AG290" i="2"/>
  <c r="AI290" i="2"/>
  <c r="AJ290" i="2"/>
  <c r="AK290" i="2"/>
  <c r="U291" i="2"/>
  <c r="V291" i="2"/>
  <c r="W291" i="2"/>
  <c r="X291" i="2"/>
  <c r="Y291" i="2"/>
  <c r="Z291" i="2"/>
  <c r="AA291" i="2"/>
  <c r="AB291" i="2"/>
  <c r="AC291" i="2"/>
  <c r="AD291" i="2"/>
  <c r="AE291" i="2"/>
  <c r="AF291" i="2"/>
  <c r="AG291" i="2"/>
  <c r="AI291" i="2"/>
  <c r="AJ291" i="2"/>
  <c r="AK291" i="2"/>
  <c r="U292" i="2"/>
  <c r="V292" i="2"/>
  <c r="W292" i="2"/>
  <c r="X292" i="2"/>
  <c r="Y292" i="2"/>
  <c r="Z292" i="2"/>
  <c r="AA292" i="2"/>
  <c r="AB292" i="2"/>
  <c r="AC292" i="2"/>
  <c r="AD292" i="2"/>
  <c r="AE292" i="2"/>
  <c r="AF292" i="2"/>
  <c r="AG292" i="2"/>
  <c r="AI292" i="2"/>
  <c r="AJ292" i="2"/>
  <c r="AK292" i="2"/>
  <c r="U293" i="2"/>
  <c r="V293" i="2"/>
  <c r="W293" i="2"/>
  <c r="X293" i="2"/>
  <c r="Y293" i="2"/>
  <c r="Z293" i="2"/>
  <c r="AA293" i="2"/>
  <c r="AB293" i="2"/>
  <c r="AC293" i="2"/>
  <c r="AD293" i="2"/>
  <c r="AE293" i="2"/>
  <c r="AF293" i="2"/>
  <c r="AG293" i="2"/>
  <c r="AI293" i="2"/>
  <c r="AJ293" i="2"/>
  <c r="AK293" i="2"/>
  <c r="U294" i="2"/>
  <c r="V294" i="2"/>
  <c r="W294" i="2"/>
  <c r="X294" i="2"/>
  <c r="Y294" i="2"/>
  <c r="Z294" i="2"/>
  <c r="AA294" i="2"/>
  <c r="AB294" i="2"/>
  <c r="AC294" i="2"/>
  <c r="AD294" i="2"/>
  <c r="AE294" i="2"/>
  <c r="AF294" i="2"/>
  <c r="AG294" i="2"/>
  <c r="AI294" i="2"/>
  <c r="AJ294" i="2"/>
  <c r="AK294" i="2"/>
  <c r="U295" i="2"/>
  <c r="V295" i="2"/>
  <c r="W295" i="2"/>
  <c r="X295" i="2"/>
  <c r="Y295" i="2"/>
  <c r="Z295" i="2"/>
  <c r="AA295" i="2"/>
  <c r="AB295" i="2"/>
  <c r="AC295" i="2"/>
  <c r="AD295" i="2"/>
  <c r="AE295" i="2"/>
  <c r="AF295" i="2"/>
  <c r="AG295" i="2"/>
  <c r="AI295" i="2"/>
  <c r="AJ295" i="2"/>
  <c r="AK295" i="2"/>
  <c r="U296" i="2"/>
  <c r="V296" i="2"/>
  <c r="W296" i="2"/>
  <c r="X296" i="2"/>
  <c r="Y296" i="2"/>
  <c r="Z296" i="2"/>
  <c r="AA296" i="2"/>
  <c r="AB296" i="2"/>
  <c r="AC296" i="2"/>
  <c r="AD296" i="2"/>
  <c r="AE296" i="2"/>
  <c r="AF296" i="2"/>
  <c r="AG296" i="2"/>
  <c r="AI296" i="2"/>
  <c r="AJ296" i="2"/>
  <c r="AK296" i="2"/>
  <c r="U297" i="2"/>
  <c r="V297" i="2"/>
  <c r="W297" i="2"/>
  <c r="X297" i="2"/>
  <c r="Y297" i="2"/>
  <c r="Z297" i="2"/>
  <c r="AA297" i="2"/>
  <c r="AB297" i="2"/>
  <c r="AC297" i="2"/>
  <c r="AD297" i="2"/>
  <c r="AE297" i="2"/>
  <c r="AF297" i="2"/>
  <c r="AG297" i="2"/>
  <c r="AI297" i="2"/>
  <c r="AJ297" i="2"/>
  <c r="AK297" i="2"/>
  <c r="U298" i="2"/>
  <c r="V298" i="2"/>
  <c r="W298" i="2"/>
  <c r="X298" i="2"/>
  <c r="Y298" i="2"/>
  <c r="Z298" i="2"/>
  <c r="AA298" i="2"/>
  <c r="AB298" i="2"/>
  <c r="AC298" i="2"/>
  <c r="AD298" i="2"/>
  <c r="AE298" i="2"/>
  <c r="AF298" i="2"/>
  <c r="AG298" i="2"/>
  <c r="AI298" i="2"/>
  <c r="AJ298" i="2"/>
  <c r="AK298" i="2"/>
  <c r="U299" i="2"/>
  <c r="V299" i="2"/>
  <c r="W299" i="2"/>
  <c r="X299" i="2"/>
  <c r="AH299" i="2" s="1"/>
  <c r="Y299" i="2"/>
  <c r="Z299" i="2"/>
  <c r="AA299" i="2"/>
  <c r="AB299" i="2"/>
  <c r="AC299" i="2"/>
  <c r="AD299" i="2"/>
  <c r="AE299" i="2"/>
  <c r="AF299" i="2"/>
  <c r="AG299" i="2"/>
  <c r="AI299" i="2"/>
  <c r="AJ299" i="2"/>
  <c r="AK299" i="2"/>
  <c r="U300" i="2"/>
  <c r="V300" i="2"/>
  <c r="W300" i="2"/>
  <c r="X300" i="2"/>
  <c r="Y300" i="2"/>
  <c r="Z300" i="2"/>
  <c r="AA300" i="2"/>
  <c r="AB300" i="2"/>
  <c r="AC300" i="2"/>
  <c r="AD300" i="2"/>
  <c r="AE300" i="2"/>
  <c r="AF300" i="2"/>
  <c r="AG300" i="2"/>
  <c r="AI300" i="2"/>
  <c r="AJ300" i="2"/>
  <c r="AK300" i="2"/>
  <c r="U301" i="2"/>
  <c r="V301" i="2"/>
  <c r="W301" i="2"/>
  <c r="X301" i="2"/>
  <c r="Y301" i="2"/>
  <c r="Z301" i="2"/>
  <c r="AA301" i="2"/>
  <c r="AB301" i="2"/>
  <c r="AC301" i="2"/>
  <c r="AD301" i="2"/>
  <c r="AE301" i="2"/>
  <c r="AF301" i="2"/>
  <c r="AG301" i="2"/>
  <c r="AI301" i="2"/>
  <c r="AJ301" i="2"/>
  <c r="AK301" i="2"/>
  <c r="U302" i="2"/>
  <c r="V302" i="2"/>
  <c r="W302" i="2"/>
  <c r="X302" i="2"/>
  <c r="Y302" i="2"/>
  <c r="Z302" i="2"/>
  <c r="AA302" i="2"/>
  <c r="AB302" i="2"/>
  <c r="AC302" i="2"/>
  <c r="AD302" i="2"/>
  <c r="AE302" i="2"/>
  <c r="AF302" i="2"/>
  <c r="AG302" i="2"/>
  <c r="AI302" i="2"/>
  <c r="AJ302" i="2"/>
  <c r="AK302" i="2"/>
  <c r="U303" i="2"/>
  <c r="V303" i="2"/>
  <c r="W303" i="2"/>
  <c r="X303" i="2"/>
  <c r="Y303" i="2"/>
  <c r="Z303" i="2"/>
  <c r="AA303" i="2"/>
  <c r="AB303" i="2"/>
  <c r="AC303" i="2"/>
  <c r="AD303" i="2"/>
  <c r="AE303" i="2"/>
  <c r="AF303" i="2"/>
  <c r="AG303" i="2"/>
  <c r="AI303" i="2"/>
  <c r="AJ303" i="2"/>
  <c r="AK303" i="2"/>
  <c r="U304" i="2"/>
  <c r="V304" i="2"/>
  <c r="W304" i="2"/>
  <c r="X304" i="2"/>
  <c r="Y304" i="2"/>
  <c r="Z304" i="2"/>
  <c r="AA304" i="2"/>
  <c r="AB304" i="2"/>
  <c r="AC304" i="2"/>
  <c r="AD304" i="2"/>
  <c r="AE304" i="2"/>
  <c r="AF304" i="2"/>
  <c r="AG304" i="2"/>
  <c r="AI304" i="2"/>
  <c r="AJ304" i="2"/>
  <c r="AK304" i="2"/>
  <c r="U305" i="2"/>
  <c r="V305" i="2"/>
  <c r="W305" i="2"/>
  <c r="X305" i="2"/>
  <c r="Y305" i="2"/>
  <c r="Z305" i="2"/>
  <c r="AA305" i="2"/>
  <c r="AB305" i="2"/>
  <c r="AC305" i="2"/>
  <c r="AD305" i="2"/>
  <c r="AE305" i="2"/>
  <c r="AF305" i="2"/>
  <c r="AG305" i="2"/>
  <c r="AI305" i="2"/>
  <c r="AJ305" i="2"/>
  <c r="AK305" i="2"/>
  <c r="U306" i="2"/>
  <c r="V306" i="2"/>
  <c r="W306" i="2"/>
  <c r="X306" i="2"/>
  <c r="Y306" i="2"/>
  <c r="Z306" i="2"/>
  <c r="AA306" i="2"/>
  <c r="AB306" i="2"/>
  <c r="AC306" i="2"/>
  <c r="AD306" i="2"/>
  <c r="AE306" i="2"/>
  <c r="AF306" i="2"/>
  <c r="AG306" i="2"/>
  <c r="AI306" i="2"/>
  <c r="AJ306" i="2"/>
  <c r="AK306" i="2"/>
  <c r="U307" i="2"/>
  <c r="V307" i="2"/>
  <c r="W307" i="2"/>
  <c r="X307" i="2"/>
  <c r="Y307" i="2"/>
  <c r="Z307" i="2"/>
  <c r="AA307" i="2"/>
  <c r="AB307" i="2"/>
  <c r="AC307" i="2"/>
  <c r="AD307" i="2"/>
  <c r="AE307" i="2"/>
  <c r="AF307" i="2"/>
  <c r="AG307" i="2"/>
  <c r="AI307" i="2"/>
  <c r="AJ307" i="2"/>
  <c r="AK307" i="2"/>
  <c r="U308" i="2"/>
  <c r="V308" i="2"/>
  <c r="W308" i="2"/>
  <c r="X308" i="2"/>
  <c r="Y308" i="2"/>
  <c r="Z308" i="2"/>
  <c r="AA308" i="2"/>
  <c r="AB308" i="2"/>
  <c r="AC308" i="2"/>
  <c r="AD308" i="2"/>
  <c r="AE308" i="2"/>
  <c r="AF308" i="2"/>
  <c r="AG308" i="2"/>
  <c r="AI308" i="2"/>
  <c r="AJ308" i="2"/>
  <c r="AK308" i="2"/>
  <c r="U309" i="2"/>
  <c r="V309" i="2"/>
  <c r="W309" i="2"/>
  <c r="X309" i="2"/>
  <c r="Y309" i="2"/>
  <c r="Z309" i="2"/>
  <c r="AA309" i="2"/>
  <c r="AB309" i="2"/>
  <c r="AC309" i="2"/>
  <c r="AD309" i="2"/>
  <c r="AE309" i="2"/>
  <c r="AF309" i="2"/>
  <c r="AG309" i="2"/>
  <c r="AI309" i="2"/>
  <c r="AJ309" i="2"/>
  <c r="AK309" i="2"/>
  <c r="U310" i="2"/>
  <c r="V310" i="2"/>
  <c r="W310" i="2"/>
  <c r="X310" i="2"/>
  <c r="Y310" i="2"/>
  <c r="Z310" i="2"/>
  <c r="AA310" i="2"/>
  <c r="AB310" i="2"/>
  <c r="AC310" i="2"/>
  <c r="AD310" i="2"/>
  <c r="AE310" i="2"/>
  <c r="AF310" i="2"/>
  <c r="AG310" i="2"/>
  <c r="AI310" i="2"/>
  <c r="AJ310" i="2"/>
  <c r="AK310" i="2"/>
  <c r="U311" i="2"/>
  <c r="V311" i="2"/>
  <c r="W311" i="2"/>
  <c r="X311" i="2"/>
  <c r="Y311" i="2"/>
  <c r="Z311" i="2"/>
  <c r="AA311" i="2"/>
  <c r="AB311" i="2"/>
  <c r="AC311" i="2"/>
  <c r="AD311" i="2"/>
  <c r="AE311" i="2"/>
  <c r="AF311" i="2"/>
  <c r="AG311" i="2"/>
  <c r="AI311" i="2"/>
  <c r="AJ311" i="2"/>
  <c r="AK311" i="2"/>
  <c r="U312" i="2"/>
  <c r="V312" i="2"/>
  <c r="W312" i="2"/>
  <c r="X312" i="2"/>
  <c r="Y312" i="2"/>
  <c r="Z312" i="2"/>
  <c r="AA312" i="2"/>
  <c r="AB312" i="2"/>
  <c r="AC312" i="2"/>
  <c r="AD312" i="2"/>
  <c r="AE312" i="2"/>
  <c r="AF312" i="2"/>
  <c r="AG312" i="2"/>
  <c r="AI312" i="2"/>
  <c r="AJ312" i="2"/>
  <c r="AK312" i="2"/>
  <c r="U313" i="2"/>
  <c r="V313" i="2"/>
  <c r="W313" i="2"/>
  <c r="X313" i="2"/>
  <c r="Y313" i="2"/>
  <c r="Z313" i="2"/>
  <c r="AA313" i="2"/>
  <c r="AB313" i="2"/>
  <c r="AC313" i="2"/>
  <c r="AD313" i="2"/>
  <c r="AE313" i="2"/>
  <c r="AF313" i="2"/>
  <c r="AG313" i="2"/>
  <c r="AI313" i="2"/>
  <c r="AJ313" i="2"/>
  <c r="AK313" i="2"/>
  <c r="U314" i="2"/>
  <c r="V314" i="2"/>
  <c r="W314" i="2"/>
  <c r="X314" i="2"/>
  <c r="Y314" i="2"/>
  <c r="Z314" i="2"/>
  <c r="AA314" i="2"/>
  <c r="AB314" i="2"/>
  <c r="AC314" i="2"/>
  <c r="AD314" i="2"/>
  <c r="AE314" i="2"/>
  <c r="AF314" i="2"/>
  <c r="AG314" i="2"/>
  <c r="AI314" i="2"/>
  <c r="AJ314" i="2"/>
  <c r="AK314" i="2"/>
  <c r="U315" i="2"/>
  <c r="V315" i="2"/>
  <c r="W315" i="2"/>
  <c r="X315" i="2"/>
  <c r="Y315" i="2"/>
  <c r="Z315" i="2"/>
  <c r="AA315" i="2"/>
  <c r="AB315" i="2"/>
  <c r="AC315" i="2"/>
  <c r="AD315" i="2"/>
  <c r="AE315" i="2"/>
  <c r="AF315" i="2"/>
  <c r="AG315" i="2"/>
  <c r="AI315" i="2"/>
  <c r="AJ315" i="2"/>
  <c r="AK315" i="2"/>
  <c r="U316" i="2"/>
  <c r="V316" i="2"/>
  <c r="W316" i="2"/>
  <c r="X316" i="2"/>
  <c r="Y316" i="2"/>
  <c r="Z316" i="2"/>
  <c r="AA316" i="2"/>
  <c r="AB316" i="2"/>
  <c r="AC316" i="2"/>
  <c r="AD316" i="2"/>
  <c r="AE316" i="2"/>
  <c r="AF316" i="2"/>
  <c r="AG316" i="2"/>
  <c r="AI316" i="2"/>
  <c r="AJ316" i="2"/>
  <c r="AK316" i="2"/>
  <c r="U317" i="2"/>
  <c r="V317" i="2"/>
  <c r="W317" i="2"/>
  <c r="X317" i="2"/>
  <c r="Y317" i="2"/>
  <c r="Z317" i="2"/>
  <c r="AA317" i="2"/>
  <c r="AB317" i="2"/>
  <c r="AC317" i="2"/>
  <c r="AD317" i="2"/>
  <c r="AE317" i="2"/>
  <c r="AF317" i="2"/>
  <c r="AG317" i="2"/>
  <c r="AI317" i="2"/>
  <c r="AJ317" i="2"/>
  <c r="AK317" i="2"/>
  <c r="U318" i="2"/>
  <c r="V318" i="2"/>
  <c r="W318" i="2"/>
  <c r="X318" i="2"/>
  <c r="Y318" i="2"/>
  <c r="Z318" i="2"/>
  <c r="AA318" i="2"/>
  <c r="AB318" i="2"/>
  <c r="AC318" i="2"/>
  <c r="AD318" i="2"/>
  <c r="AE318" i="2"/>
  <c r="AF318" i="2"/>
  <c r="AG318" i="2"/>
  <c r="AI318" i="2"/>
  <c r="AJ318" i="2"/>
  <c r="AK318" i="2"/>
  <c r="U319" i="2"/>
  <c r="V319" i="2"/>
  <c r="W319" i="2"/>
  <c r="X319" i="2"/>
  <c r="Y319" i="2"/>
  <c r="Z319" i="2"/>
  <c r="AA319" i="2"/>
  <c r="AB319" i="2"/>
  <c r="AC319" i="2"/>
  <c r="AD319" i="2"/>
  <c r="AE319" i="2"/>
  <c r="AF319" i="2"/>
  <c r="AG319" i="2"/>
  <c r="AI319" i="2"/>
  <c r="AJ319" i="2"/>
  <c r="AK319" i="2"/>
  <c r="U320" i="2"/>
  <c r="V320" i="2"/>
  <c r="W320" i="2"/>
  <c r="X320" i="2"/>
  <c r="Y320" i="2"/>
  <c r="Z320" i="2"/>
  <c r="AA320" i="2"/>
  <c r="AB320" i="2"/>
  <c r="AC320" i="2"/>
  <c r="AD320" i="2"/>
  <c r="AE320" i="2"/>
  <c r="AF320" i="2"/>
  <c r="AG320" i="2"/>
  <c r="AH320" i="2"/>
  <c r="AI320" i="2"/>
  <c r="AJ320" i="2"/>
  <c r="AK320" i="2"/>
  <c r="U321" i="2"/>
  <c r="V321" i="2"/>
  <c r="W321" i="2"/>
  <c r="X321" i="2"/>
  <c r="Y321" i="2"/>
  <c r="Z321" i="2"/>
  <c r="AA321" i="2"/>
  <c r="AB321" i="2"/>
  <c r="AC321" i="2"/>
  <c r="AD321" i="2"/>
  <c r="AE321" i="2"/>
  <c r="AF321" i="2"/>
  <c r="AG321" i="2"/>
  <c r="AI321" i="2"/>
  <c r="AJ321" i="2"/>
  <c r="AK321" i="2"/>
  <c r="U322" i="2"/>
  <c r="V322" i="2"/>
  <c r="W322" i="2"/>
  <c r="X322" i="2"/>
  <c r="Y322" i="2"/>
  <c r="Z322" i="2"/>
  <c r="AA322" i="2"/>
  <c r="AB322" i="2"/>
  <c r="AC322" i="2"/>
  <c r="AD322" i="2"/>
  <c r="AE322" i="2"/>
  <c r="AF322" i="2"/>
  <c r="AG322" i="2"/>
  <c r="AI322" i="2"/>
  <c r="AJ322" i="2"/>
  <c r="AK322" i="2"/>
  <c r="U323" i="2"/>
  <c r="V323" i="2"/>
  <c r="W323" i="2"/>
  <c r="X323" i="2"/>
  <c r="Y323" i="2"/>
  <c r="Z323" i="2"/>
  <c r="AA323" i="2"/>
  <c r="AB323" i="2"/>
  <c r="AC323" i="2"/>
  <c r="AD323" i="2"/>
  <c r="AE323" i="2"/>
  <c r="AF323" i="2"/>
  <c r="AG323" i="2"/>
  <c r="AI323" i="2"/>
  <c r="AJ323" i="2"/>
  <c r="AK323" i="2"/>
  <c r="U324" i="2"/>
  <c r="V324" i="2"/>
  <c r="W324" i="2"/>
  <c r="X324" i="2"/>
  <c r="Y324" i="2"/>
  <c r="Z324" i="2"/>
  <c r="AA324" i="2"/>
  <c r="AB324" i="2"/>
  <c r="AC324" i="2"/>
  <c r="AD324" i="2"/>
  <c r="AE324" i="2"/>
  <c r="AF324" i="2"/>
  <c r="AG324" i="2"/>
  <c r="AI324" i="2"/>
  <c r="AJ324" i="2"/>
  <c r="AK324" i="2"/>
  <c r="U325" i="2"/>
  <c r="V325" i="2"/>
  <c r="W325" i="2"/>
  <c r="X325" i="2"/>
  <c r="Y325" i="2"/>
  <c r="Z325" i="2"/>
  <c r="AA325" i="2"/>
  <c r="AB325" i="2"/>
  <c r="AC325" i="2"/>
  <c r="AD325" i="2"/>
  <c r="AE325" i="2"/>
  <c r="AF325" i="2"/>
  <c r="AG325" i="2"/>
  <c r="AI325" i="2"/>
  <c r="AJ325" i="2"/>
  <c r="AK325" i="2"/>
  <c r="U326" i="2"/>
  <c r="V326" i="2"/>
  <c r="W326" i="2"/>
  <c r="X326" i="2"/>
  <c r="Y326" i="2"/>
  <c r="Z326" i="2"/>
  <c r="AA326" i="2"/>
  <c r="AB326" i="2"/>
  <c r="AC326" i="2"/>
  <c r="AD326" i="2"/>
  <c r="AE326" i="2"/>
  <c r="AF326" i="2"/>
  <c r="AG326" i="2"/>
  <c r="AI326" i="2"/>
  <c r="AJ326" i="2"/>
  <c r="AK326" i="2"/>
  <c r="U327" i="2"/>
  <c r="V327" i="2"/>
  <c r="W327" i="2"/>
  <c r="X327" i="2"/>
  <c r="Y327" i="2"/>
  <c r="Z327" i="2"/>
  <c r="AA327" i="2"/>
  <c r="AB327" i="2"/>
  <c r="AC327" i="2"/>
  <c r="AD327" i="2"/>
  <c r="AE327" i="2"/>
  <c r="AF327" i="2"/>
  <c r="AG327" i="2"/>
  <c r="AI327" i="2"/>
  <c r="AJ327" i="2"/>
  <c r="AK327" i="2"/>
  <c r="U328" i="2"/>
  <c r="V328" i="2"/>
  <c r="W328" i="2"/>
  <c r="X328" i="2"/>
  <c r="Y328" i="2"/>
  <c r="Z328" i="2"/>
  <c r="AA328" i="2"/>
  <c r="AB328" i="2"/>
  <c r="AC328" i="2"/>
  <c r="AD328" i="2"/>
  <c r="AE328" i="2"/>
  <c r="AF328" i="2"/>
  <c r="AG328" i="2"/>
  <c r="AI328" i="2"/>
  <c r="AJ328" i="2"/>
  <c r="AK328" i="2"/>
  <c r="U329" i="2"/>
  <c r="V329" i="2"/>
  <c r="W329" i="2"/>
  <c r="X329" i="2"/>
  <c r="Y329" i="2"/>
  <c r="Z329" i="2"/>
  <c r="AA329" i="2"/>
  <c r="AB329" i="2"/>
  <c r="AC329" i="2"/>
  <c r="AD329" i="2"/>
  <c r="AE329" i="2"/>
  <c r="AF329" i="2"/>
  <c r="AG329" i="2"/>
  <c r="AI329" i="2"/>
  <c r="AJ329" i="2"/>
  <c r="AK329" i="2"/>
  <c r="U330" i="2"/>
  <c r="V330" i="2"/>
  <c r="W330" i="2"/>
  <c r="X330" i="2"/>
  <c r="Y330" i="2"/>
  <c r="Z330" i="2"/>
  <c r="AA330" i="2"/>
  <c r="AB330" i="2"/>
  <c r="AC330" i="2"/>
  <c r="AD330" i="2"/>
  <c r="AE330" i="2"/>
  <c r="AF330" i="2"/>
  <c r="AG330" i="2"/>
  <c r="AI330" i="2"/>
  <c r="AJ330" i="2"/>
  <c r="AK330" i="2"/>
  <c r="U331" i="2"/>
  <c r="V331" i="2"/>
  <c r="W331" i="2"/>
  <c r="X331" i="2"/>
  <c r="AH331" i="2" s="1"/>
  <c r="Y331" i="2"/>
  <c r="Z331" i="2"/>
  <c r="AA331" i="2"/>
  <c r="AB331" i="2"/>
  <c r="AC331" i="2"/>
  <c r="AD331" i="2"/>
  <c r="AE331" i="2"/>
  <c r="AF331" i="2"/>
  <c r="AG331" i="2"/>
  <c r="AI331" i="2"/>
  <c r="AJ331" i="2"/>
  <c r="AK331" i="2"/>
  <c r="U332" i="2"/>
  <c r="V332" i="2"/>
  <c r="W332" i="2"/>
  <c r="X332" i="2"/>
  <c r="Y332" i="2"/>
  <c r="Z332" i="2"/>
  <c r="AA332" i="2"/>
  <c r="AB332" i="2"/>
  <c r="AC332" i="2"/>
  <c r="AD332" i="2"/>
  <c r="AE332" i="2"/>
  <c r="AF332" i="2"/>
  <c r="AG332" i="2"/>
  <c r="AI332" i="2"/>
  <c r="AJ332" i="2"/>
  <c r="AK332" i="2"/>
  <c r="U333" i="2"/>
  <c r="V333" i="2"/>
  <c r="W333" i="2"/>
  <c r="X333" i="2"/>
  <c r="Y333" i="2"/>
  <c r="Z333" i="2"/>
  <c r="AA333" i="2"/>
  <c r="AB333" i="2"/>
  <c r="AC333" i="2"/>
  <c r="AD333" i="2"/>
  <c r="AE333" i="2"/>
  <c r="AF333" i="2"/>
  <c r="AG333" i="2"/>
  <c r="AI333" i="2"/>
  <c r="AJ333" i="2"/>
  <c r="AK333" i="2"/>
  <c r="U334" i="2"/>
  <c r="V334" i="2"/>
  <c r="W334" i="2"/>
  <c r="X334" i="2"/>
  <c r="Y334" i="2"/>
  <c r="Z334" i="2"/>
  <c r="AA334" i="2"/>
  <c r="AB334" i="2"/>
  <c r="AC334" i="2"/>
  <c r="AD334" i="2"/>
  <c r="AE334" i="2"/>
  <c r="AF334" i="2"/>
  <c r="AG334" i="2"/>
  <c r="AI334" i="2"/>
  <c r="AJ334" i="2"/>
  <c r="AK334" i="2"/>
  <c r="U335" i="2"/>
  <c r="V335" i="2"/>
  <c r="W335" i="2"/>
  <c r="X335" i="2"/>
  <c r="Y335" i="2"/>
  <c r="Z335" i="2"/>
  <c r="AA335" i="2"/>
  <c r="AB335" i="2"/>
  <c r="AC335" i="2"/>
  <c r="AD335" i="2"/>
  <c r="AE335" i="2"/>
  <c r="AF335" i="2"/>
  <c r="AG335" i="2"/>
  <c r="AI335" i="2"/>
  <c r="AJ335" i="2"/>
  <c r="AK335" i="2"/>
  <c r="U336" i="2"/>
  <c r="V336" i="2"/>
  <c r="W336" i="2"/>
  <c r="X336" i="2"/>
  <c r="Y336" i="2"/>
  <c r="Z336" i="2"/>
  <c r="AA336" i="2"/>
  <c r="AB336" i="2"/>
  <c r="AC336" i="2"/>
  <c r="AD336" i="2"/>
  <c r="AE336" i="2"/>
  <c r="AF336" i="2"/>
  <c r="AG336" i="2"/>
  <c r="AI336" i="2"/>
  <c r="AJ336" i="2"/>
  <c r="AK336" i="2"/>
  <c r="U337" i="2"/>
  <c r="V337" i="2"/>
  <c r="W337" i="2"/>
  <c r="X337" i="2"/>
  <c r="Y337" i="2"/>
  <c r="Z337" i="2"/>
  <c r="AA337" i="2"/>
  <c r="AB337" i="2"/>
  <c r="AC337" i="2"/>
  <c r="AD337" i="2"/>
  <c r="AE337" i="2"/>
  <c r="AF337" i="2"/>
  <c r="AG337" i="2"/>
  <c r="AI337" i="2"/>
  <c r="AJ337" i="2"/>
  <c r="AK337" i="2"/>
  <c r="U338" i="2"/>
  <c r="V338" i="2"/>
  <c r="W338" i="2"/>
  <c r="X338" i="2"/>
  <c r="Y338" i="2"/>
  <c r="Z338" i="2"/>
  <c r="AA338" i="2"/>
  <c r="AB338" i="2"/>
  <c r="AC338" i="2"/>
  <c r="AD338" i="2"/>
  <c r="AE338" i="2"/>
  <c r="AF338" i="2"/>
  <c r="AG338" i="2"/>
  <c r="AI338" i="2"/>
  <c r="AJ338" i="2"/>
  <c r="AK338" i="2"/>
  <c r="U339" i="2"/>
  <c r="V339" i="2"/>
  <c r="W339" i="2"/>
  <c r="X339" i="2"/>
  <c r="Y339" i="2"/>
  <c r="Z339" i="2"/>
  <c r="AA339" i="2"/>
  <c r="AB339" i="2"/>
  <c r="AC339" i="2"/>
  <c r="AD339" i="2"/>
  <c r="AE339" i="2"/>
  <c r="AF339" i="2"/>
  <c r="AG339" i="2"/>
  <c r="AI339" i="2"/>
  <c r="AJ339" i="2"/>
  <c r="AK339" i="2"/>
  <c r="U340" i="2"/>
  <c r="V340" i="2"/>
  <c r="W340" i="2"/>
  <c r="X340" i="2"/>
  <c r="Y340" i="2"/>
  <c r="Z340" i="2"/>
  <c r="AA340" i="2"/>
  <c r="AB340" i="2"/>
  <c r="AC340" i="2"/>
  <c r="AD340" i="2"/>
  <c r="AE340" i="2"/>
  <c r="AF340" i="2"/>
  <c r="AG340" i="2"/>
  <c r="AI340" i="2"/>
  <c r="AJ340" i="2"/>
  <c r="AK340" i="2"/>
  <c r="U341" i="2"/>
  <c r="V341" i="2"/>
  <c r="W341" i="2"/>
  <c r="X341" i="2"/>
  <c r="Y341" i="2"/>
  <c r="Z341" i="2"/>
  <c r="AA341" i="2"/>
  <c r="AB341" i="2"/>
  <c r="AC341" i="2"/>
  <c r="AD341" i="2"/>
  <c r="AE341" i="2"/>
  <c r="AF341" i="2"/>
  <c r="AG341" i="2"/>
  <c r="AI341" i="2"/>
  <c r="AJ341" i="2"/>
  <c r="AK341" i="2"/>
  <c r="U342" i="2"/>
  <c r="V342" i="2"/>
  <c r="W342" i="2"/>
  <c r="X342" i="2"/>
  <c r="Y342" i="2"/>
  <c r="Z342" i="2"/>
  <c r="AA342" i="2"/>
  <c r="AB342" i="2"/>
  <c r="AC342" i="2"/>
  <c r="AD342" i="2"/>
  <c r="AE342" i="2"/>
  <c r="AF342" i="2"/>
  <c r="AG342" i="2"/>
  <c r="AI342" i="2"/>
  <c r="AJ342" i="2"/>
  <c r="AK342" i="2"/>
  <c r="U343" i="2"/>
  <c r="V343" i="2"/>
  <c r="W343" i="2"/>
  <c r="X343" i="2"/>
  <c r="Y343" i="2"/>
  <c r="Z343" i="2"/>
  <c r="AA343" i="2"/>
  <c r="AB343" i="2"/>
  <c r="AC343" i="2"/>
  <c r="AD343" i="2"/>
  <c r="AE343" i="2"/>
  <c r="AF343" i="2"/>
  <c r="AG343" i="2"/>
  <c r="AI343" i="2"/>
  <c r="AJ343" i="2"/>
  <c r="AK343" i="2"/>
  <c r="U344" i="2"/>
  <c r="V344" i="2"/>
  <c r="W344" i="2"/>
  <c r="X344" i="2"/>
  <c r="Y344" i="2"/>
  <c r="Z344" i="2"/>
  <c r="AA344" i="2"/>
  <c r="AB344" i="2"/>
  <c r="AC344" i="2"/>
  <c r="AD344" i="2"/>
  <c r="AE344" i="2"/>
  <c r="AF344" i="2"/>
  <c r="AG344" i="2"/>
  <c r="AI344" i="2"/>
  <c r="AJ344" i="2"/>
  <c r="AK344" i="2"/>
  <c r="U345" i="2"/>
  <c r="V345" i="2"/>
  <c r="W345" i="2"/>
  <c r="X345" i="2"/>
  <c r="Y345" i="2"/>
  <c r="Z345" i="2"/>
  <c r="AA345" i="2"/>
  <c r="AB345" i="2"/>
  <c r="AC345" i="2"/>
  <c r="AD345" i="2"/>
  <c r="AE345" i="2"/>
  <c r="AF345" i="2"/>
  <c r="AG345" i="2"/>
  <c r="AI345" i="2"/>
  <c r="AJ345" i="2"/>
  <c r="AK345" i="2"/>
  <c r="U346" i="2"/>
  <c r="V346" i="2"/>
  <c r="W346" i="2"/>
  <c r="X346" i="2"/>
  <c r="Y346" i="2"/>
  <c r="Z346" i="2"/>
  <c r="AA346" i="2"/>
  <c r="AB346" i="2"/>
  <c r="AC346" i="2"/>
  <c r="AD346" i="2"/>
  <c r="AE346" i="2"/>
  <c r="AF346" i="2"/>
  <c r="AG346" i="2"/>
  <c r="AI346" i="2"/>
  <c r="AJ346" i="2"/>
  <c r="AK346" i="2"/>
  <c r="U347" i="2"/>
  <c r="V347" i="2"/>
  <c r="W347" i="2"/>
  <c r="X347" i="2"/>
  <c r="Y347" i="2"/>
  <c r="Z347" i="2"/>
  <c r="AA347" i="2"/>
  <c r="AB347" i="2"/>
  <c r="AC347" i="2"/>
  <c r="AD347" i="2"/>
  <c r="AE347" i="2"/>
  <c r="AF347" i="2"/>
  <c r="AG347" i="2"/>
  <c r="AI347" i="2"/>
  <c r="AJ347" i="2"/>
  <c r="AK347" i="2"/>
  <c r="U348" i="2"/>
  <c r="V348" i="2"/>
  <c r="W348" i="2"/>
  <c r="X348" i="2"/>
  <c r="Y348" i="2"/>
  <c r="Z348" i="2"/>
  <c r="AA348" i="2"/>
  <c r="AB348" i="2"/>
  <c r="AC348" i="2"/>
  <c r="AD348" i="2"/>
  <c r="AE348" i="2"/>
  <c r="AF348" i="2"/>
  <c r="AG348" i="2"/>
  <c r="AI348" i="2"/>
  <c r="AJ348" i="2"/>
  <c r="AK348" i="2"/>
  <c r="U349" i="2"/>
  <c r="V349" i="2"/>
  <c r="W349" i="2"/>
  <c r="X349" i="2"/>
  <c r="Y349" i="2"/>
  <c r="Z349" i="2"/>
  <c r="AA349" i="2"/>
  <c r="AB349" i="2"/>
  <c r="AC349" i="2"/>
  <c r="AD349" i="2"/>
  <c r="AE349" i="2"/>
  <c r="AF349" i="2"/>
  <c r="AG349" i="2"/>
  <c r="AI349" i="2"/>
  <c r="AJ349" i="2"/>
  <c r="AK349" i="2"/>
  <c r="U350" i="2"/>
  <c r="V350" i="2"/>
  <c r="W350" i="2"/>
  <c r="X350" i="2"/>
  <c r="Y350" i="2"/>
  <c r="Z350" i="2"/>
  <c r="AA350" i="2"/>
  <c r="AB350" i="2"/>
  <c r="AC350" i="2"/>
  <c r="AD350" i="2"/>
  <c r="AE350" i="2"/>
  <c r="AF350" i="2"/>
  <c r="AG350" i="2"/>
  <c r="AI350" i="2"/>
  <c r="AJ350" i="2"/>
  <c r="AK350" i="2"/>
  <c r="U351" i="2"/>
  <c r="V351" i="2"/>
  <c r="W351" i="2"/>
  <c r="X351" i="2"/>
  <c r="Y351" i="2"/>
  <c r="Z351" i="2"/>
  <c r="AA351" i="2"/>
  <c r="AB351" i="2"/>
  <c r="AC351" i="2"/>
  <c r="AD351" i="2"/>
  <c r="AE351" i="2"/>
  <c r="AF351" i="2"/>
  <c r="AG351" i="2"/>
  <c r="AI351" i="2"/>
  <c r="AJ351" i="2"/>
  <c r="AK351" i="2"/>
  <c r="U352" i="2"/>
  <c r="V352" i="2"/>
  <c r="W352" i="2"/>
  <c r="X352" i="2"/>
  <c r="Y352" i="2"/>
  <c r="Z352" i="2"/>
  <c r="AA352" i="2"/>
  <c r="AB352" i="2"/>
  <c r="AC352" i="2"/>
  <c r="AD352" i="2"/>
  <c r="AE352" i="2"/>
  <c r="AF352" i="2"/>
  <c r="AG352" i="2"/>
  <c r="AI352" i="2"/>
  <c r="AJ352" i="2"/>
  <c r="AK352" i="2"/>
  <c r="U353" i="2"/>
  <c r="V353" i="2"/>
  <c r="W353" i="2"/>
  <c r="X353" i="2"/>
  <c r="Y353" i="2"/>
  <c r="Z353" i="2"/>
  <c r="AA353" i="2"/>
  <c r="AB353" i="2"/>
  <c r="AC353" i="2"/>
  <c r="AD353" i="2"/>
  <c r="AE353" i="2"/>
  <c r="AF353" i="2"/>
  <c r="AG353" i="2"/>
  <c r="AI353" i="2"/>
  <c r="AJ353" i="2"/>
  <c r="AK353" i="2"/>
  <c r="U354" i="2"/>
  <c r="V354" i="2"/>
  <c r="W354" i="2"/>
  <c r="X354" i="2"/>
  <c r="Y354" i="2"/>
  <c r="Z354" i="2"/>
  <c r="AA354" i="2"/>
  <c r="AB354" i="2"/>
  <c r="AC354" i="2"/>
  <c r="AD354" i="2"/>
  <c r="AE354" i="2"/>
  <c r="AF354" i="2"/>
  <c r="AG354" i="2"/>
  <c r="AI354" i="2"/>
  <c r="AJ354" i="2"/>
  <c r="AK354" i="2"/>
  <c r="U355" i="2"/>
  <c r="V355" i="2"/>
  <c r="W355" i="2"/>
  <c r="X355" i="2"/>
  <c r="Y355" i="2"/>
  <c r="Z355" i="2"/>
  <c r="AA355" i="2"/>
  <c r="AB355" i="2"/>
  <c r="AC355" i="2"/>
  <c r="AD355" i="2"/>
  <c r="AE355" i="2"/>
  <c r="AF355" i="2"/>
  <c r="AG355" i="2"/>
  <c r="AI355" i="2"/>
  <c r="AJ355" i="2"/>
  <c r="AK355" i="2"/>
  <c r="U356" i="2"/>
  <c r="V356" i="2"/>
  <c r="W356" i="2"/>
  <c r="X356" i="2"/>
  <c r="Y356" i="2"/>
  <c r="Z356" i="2"/>
  <c r="AA356" i="2"/>
  <c r="AB356" i="2"/>
  <c r="AC356" i="2"/>
  <c r="AD356" i="2"/>
  <c r="AE356" i="2"/>
  <c r="AF356" i="2"/>
  <c r="AG356" i="2"/>
  <c r="AI356" i="2"/>
  <c r="AJ356" i="2"/>
  <c r="AK356" i="2"/>
  <c r="U357" i="2"/>
  <c r="V357" i="2"/>
  <c r="W357" i="2"/>
  <c r="X357" i="2"/>
  <c r="Y357" i="2"/>
  <c r="Z357" i="2"/>
  <c r="AA357" i="2"/>
  <c r="AB357" i="2"/>
  <c r="AC357" i="2"/>
  <c r="AD357" i="2"/>
  <c r="AE357" i="2"/>
  <c r="AF357" i="2"/>
  <c r="AG357" i="2"/>
  <c r="AI357" i="2"/>
  <c r="AJ357" i="2"/>
  <c r="AK357" i="2"/>
  <c r="U358" i="2"/>
  <c r="V358" i="2"/>
  <c r="W358" i="2"/>
  <c r="X358" i="2"/>
  <c r="Y358" i="2"/>
  <c r="Z358" i="2"/>
  <c r="AA358" i="2"/>
  <c r="AB358" i="2"/>
  <c r="AC358" i="2"/>
  <c r="AD358" i="2"/>
  <c r="AE358" i="2"/>
  <c r="AF358" i="2"/>
  <c r="AG358" i="2"/>
  <c r="AI358" i="2"/>
  <c r="AJ358" i="2"/>
  <c r="AK358" i="2"/>
  <c r="U359" i="2"/>
  <c r="V359" i="2"/>
  <c r="W359" i="2"/>
  <c r="X359" i="2"/>
  <c r="Y359" i="2"/>
  <c r="Z359" i="2"/>
  <c r="AA359" i="2"/>
  <c r="AB359" i="2"/>
  <c r="AC359" i="2"/>
  <c r="AD359" i="2"/>
  <c r="AE359" i="2"/>
  <c r="AF359" i="2"/>
  <c r="AG359" i="2"/>
  <c r="AI359" i="2"/>
  <c r="AJ359" i="2"/>
  <c r="AK359" i="2"/>
  <c r="U360" i="2"/>
  <c r="V360" i="2"/>
  <c r="W360" i="2"/>
  <c r="X360" i="2"/>
  <c r="AH360" i="2" s="1"/>
  <c r="Y360" i="2"/>
  <c r="Z360" i="2"/>
  <c r="AA360" i="2"/>
  <c r="AB360" i="2"/>
  <c r="AC360" i="2"/>
  <c r="AD360" i="2"/>
  <c r="AE360" i="2"/>
  <c r="AF360" i="2"/>
  <c r="AG360" i="2"/>
  <c r="AI360" i="2"/>
  <c r="AJ360" i="2"/>
  <c r="AK360" i="2"/>
  <c r="U361" i="2"/>
  <c r="V361" i="2"/>
  <c r="W361" i="2"/>
  <c r="X361" i="2"/>
  <c r="Y361" i="2"/>
  <c r="Z361" i="2"/>
  <c r="AA361" i="2"/>
  <c r="AB361" i="2"/>
  <c r="AC361" i="2"/>
  <c r="AD361" i="2"/>
  <c r="AE361" i="2"/>
  <c r="AF361" i="2"/>
  <c r="AG361" i="2"/>
  <c r="AI361" i="2"/>
  <c r="AJ361" i="2"/>
  <c r="AK361" i="2"/>
  <c r="U362" i="2"/>
  <c r="V362" i="2"/>
  <c r="W362" i="2"/>
  <c r="X362" i="2"/>
  <c r="Y362" i="2"/>
  <c r="Z362" i="2"/>
  <c r="AA362" i="2"/>
  <c r="AB362" i="2"/>
  <c r="AC362" i="2"/>
  <c r="AD362" i="2"/>
  <c r="AE362" i="2"/>
  <c r="AF362" i="2"/>
  <c r="AG362" i="2"/>
  <c r="AI362" i="2"/>
  <c r="AJ362" i="2"/>
  <c r="AK362" i="2"/>
  <c r="U363" i="2"/>
  <c r="V363" i="2"/>
  <c r="W363" i="2"/>
  <c r="X363" i="2"/>
  <c r="Y363" i="2"/>
  <c r="Z363" i="2"/>
  <c r="AA363" i="2"/>
  <c r="AB363" i="2"/>
  <c r="AC363" i="2"/>
  <c r="AD363" i="2"/>
  <c r="AE363" i="2"/>
  <c r="AF363" i="2"/>
  <c r="AG363" i="2"/>
  <c r="AI363" i="2"/>
  <c r="AJ363" i="2"/>
  <c r="AK363" i="2"/>
  <c r="U364" i="2"/>
  <c r="V364" i="2"/>
  <c r="W364" i="2"/>
  <c r="X364" i="2"/>
  <c r="Y364" i="2"/>
  <c r="Z364" i="2"/>
  <c r="AA364" i="2"/>
  <c r="AB364" i="2"/>
  <c r="AC364" i="2"/>
  <c r="AD364" i="2"/>
  <c r="AE364" i="2"/>
  <c r="AF364" i="2"/>
  <c r="AG364" i="2"/>
  <c r="AI364" i="2"/>
  <c r="AJ364" i="2"/>
  <c r="AK364" i="2"/>
  <c r="U365" i="2"/>
  <c r="V365" i="2"/>
  <c r="W365" i="2"/>
  <c r="X365" i="2"/>
  <c r="Y365" i="2"/>
  <c r="Z365" i="2"/>
  <c r="AA365" i="2"/>
  <c r="AB365" i="2"/>
  <c r="AC365" i="2"/>
  <c r="AD365" i="2"/>
  <c r="AE365" i="2"/>
  <c r="AF365" i="2"/>
  <c r="AG365" i="2"/>
  <c r="AI365" i="2"/>
  <c r="AJ365" i="2"/>
  <c r="AK365" i="2"/>
  <c r="U366" i="2"/>
  <c r="V366" i="2"/>
  <c r="W366" i="2"/>
  <c r="X366" i="2"/>
  <c r="Y366" i="2"/>
  <c r="Z366" i="2"/>
  <c r="AA366" i="2"/>
  <c r="AB366" i="2"/>
  <c r="AC366" i="2"/>
  <c r="AD366" i="2"/>
  <c r="AE366" i="2"/>
  <c r="AF366" i="2"/>
  <c r="AG366" i="2"/>
  <c r="AI366" i="2"/>
  <c r="AJ366" i="2"/>
  <c r="AK366" i="2"/>
  <c r="U367" i="2"/>
  <c r="V367" i="2"/>
  <c r="W367" i="2"/>
  <c r="X367" i="2"/>
  <c r="Y367" i="2"/>
  <c r="Z367" i="2"/>
  <c r="AA367" i="2"/>
  <c r="AB367" i="2"/>
  <c r="AC367" i="2"/>
  <c r="AD367" i="2"/>
  <c r="AE367" i="2"/>
  <c r="AF367" i="2"/>
  <c r="AG367" i="2"/>
  <c r="AI367" i="2"/>
  <c r="AJ367" i="2"/>
  <c r="AK367" i="2"/>
  <c r="U368" i="2"/>
  <c r="V368" i="2"/>
  <c r="W368" i="2"/>
  <c r="X368" i="2"/>
  <c r="Y368" i="2"/>
  <c r="Z368" i="2"/>
  <c r="AA368" i="2"/>
  <c r="AB368" i="2"/>
  <c r="AC368" i="2"/>
  <c r="AD368" i="2"/>
  <c r="AE368" i="2"/>
  <c r="AF368" i="2"/>
  <c r="AG368" i="2"/>
  <c r="AI368" i="2"/>
  <c r="AJ368" i="2"/>
  <c r="AK368" i="2"/>
  <c r="U369" i="2"/>
  <c r="V369" i="2"/>
  <c r="W369" i="2"/>
  <c r="X369" i="2"/>
  <c r="Y369" i="2"/>
  <c r="Z369" i="2"/>
  <c r="AA369" i="2"/>
  <c r="AB369" i="2"/>
  <c r="AC369" i="2"/>
  <c r="AD369" i="2"/>
  <c r="AE369" i="2"/>
  <c r="AF369" i="2"/>
  <c r="AG369" i="2"/>
  <c r="AI369" i="2"/>
  <c r="AJ369" i="2"/>
  <c r="AK369" i="2"/>
  <c r="U370" i="2"/>
  <c r="V370" i="2"/>
  <c r="W370" i="2"/>
  <c r="X370" i="2"/>
  <c r="Y370" i="2"/>
  <c r="Z370" i="2"/>
  <c r="AA370" i="2"/>
  <c r="AB370" i="2"/>
  <c r="AC370" i="2"/>
  <c r="AD370" i="2"/>
  <c r="AE370" i="2"/>
  <c r="AF370" i="2"/>
  <c r="AG370" i="2"/>
  <c r="AI370" i="2"/>
  <c r="AJ370" i="2"/>
  <c r="AK370" i="2"/>
  <c r="U371" i="2"/>
  <c r="V371" i="2"/>
  <c r="W371" i="2"/>
  <c r="X371" i="2"/>
  <c r="Y371" i="2"/>
  <c r="Z371" i="2"/>
  <c r="AA371" i="2"/>
  <c r="AB371" i="2"/>
  <c r="AC371" i="2"/>
  <c r="AD371" i="2"/>
  <c r="AE371" i="2"/>
  <c r="AF371" i="2"/>
  <c r="AG371" i="2"/>
  <c r="AH371" i="2"/>
  <c r="AI371" i="2"/>
  <c r="AJ371" i="2"/>
  <c r="AK371" i="2"/>
  <c r="U372" i="2"/>
  <c r="V372" i="2"/>
  <c r="W372" i="2"/>
  <c r="X372" i="2"/>
  <c r="Y372" i="2"/>
  <c r="Z372" i="2"/>
  <c r="AA372" i="2"/>
  <c r="AB372" i="2"/>
  <c r="AC372" i="2"/>
  <c r="AD372" i="2"/>
  <c r="AE372" i="2"/>
  <c r="AF372" i="2"/>
  <c r="AG372" i="2"/>
  <c r="AI372" i="2"/>
  <c r="AJ372" i="2"/>
  <c r="AK372" i="2"/>
  <c r="U373" i="2"/>
  <c r="V373" i="2"/>
  <c r="W373" i="2"/>
  <c r="X373" i="2"/>
  <c r="Y373" i="2"/>
  <c r="Z373" i="2"/>
  <c r="AA373" i="2"/>
  <c r="AB373" i="2"/>
  <c r="AC373" i="2"/>
  <c r="AD373" i="2"/>
  <c r="AE373" i="2"/>
  <c r="AF373" i="2"/>
  <c r="AG373" i="2"/>
  <c r="AI373" i="2"/>
  <c r="AJ373" i="2"/>
  <c r="AK373" i="2"/>
  <c r="U374" i="2"/>
  <c r="V374" i="2"/>
  <c r="W374" i="2"/>
  <c r="X374" i="2"/>
  <c r="Y374" i="2"/>
  <c r="Z374" i="2"/>
  <c r="AA374" i="2"/>
  <c r="AB374" i="2"/>
  <c r="AC374" i="2"/>
  <c r="AD374" i="2"/>
  <c r="AE374" i="2"/>
  <c r="AF374" i="2"/>
  <c r="AG374" i="2"/>
  <c r="AI374" i="2"/>
  <c r="AJ374" i="2"/>
  <c r="AK374" i="2"/>
  <c r="U375" i="2"/>
  <c r="V375" i="2"/>
  <c r="W375" i="2"/>
  <c r="X375" i="2"/>
  <c r="Y375" i="2"/>
  <c r="Z375" i="2"/>
  <c r="AA375" i="2"/>
  <c r="AB375" i="2"/>
  <c r="AC375" i="2"/>
  <c r="AD375" i="2"/>
  <c r="AE375" i="2"/>
  <c r="AF375" i="2"/>
  <c r="AG375" i="2"/>
  <c r="AI375" i="2"/>
  <c r="AJ375" i="2"/>
  <c r="AK375" i="2"/>
  <c r="U376" i="2"/>
  <c r="V376" i="2"/>
  <c r="W376" i="2"/>
  <c r="X376" i="2"/>
  <c r="Y376" i="2"/>
  <c r="Z376" i="2"/>
  <c r="AA376" i="2"/>
  <c r="AB376" i="2"/>
  <c r="AC376" i="2"/>
  <c r="AD376" i="2"/>
  <c r="AE376" i="2"/>
  <c r="AF376" i="2"/>
  <c r="AG376" i="2"/>
  <c r="AI376" i="2"/>
  <c r="AJ376" i="2"/>
  <c r="AK376" i="2"/>
  <c r="U377" i="2"/>
  <c r="V377" i="2"/>
  <c r="W377" i="2"/>
  <c r="X377" i="2"/>
  <c r="Y377" i="2"/>
  <c r="Z377" i="2"/>
  <c r="AA377" i="2"/>
  <c r="AB377" i="2"/>
  <c r="AC377" i="2"/>
  <c r="AD377" i="2"/>
  <c r="AE377" i="2"/>
  <c r="AF377" i="2"/>
  <c r="AG377" i="2"/>
  <c r="AI377" i="2"/>
  <c r="AJ377" i="2"/>
  <c r="AK377" i="2"/>
  <c r="U378" i="2"/>
  <c r="V378" i="2"/>
  <c r="W378" i="2"/>
  <c r="X378" i="2"/>
  <c r="Y378" i="2"/>
  <c r="Z378" i="2"/>
  <c r="AA378" i="2"/>
  <c r="AB378" i="2"/>
  <c r="AC378" i="2"/>
  <c r="AD378" i="2"/>
  <c r="AE378" i="2"/>
  <c r="AF378" i="2"/>
  <c r="AG378" i="2"/>
  <c r="AI378" i="2"/>
  <c r="AJ378" i="2"/>
  <c r="AK378" i="2"/>
  <c r="U379" i="2"/>
  <c r="V379" i="2"/>
  <c r="W379" i="2"/>
  <c r="X379" i="2"/>
  <c r="Y379" i="2"/>
  <c r="Z379" i="2"/>
  <c r="AA379" i="2"/>
  <c r="AB379" i="2"/>
  <c r="AC379" i="2"/>
  <c r="AD379" i="2"/>
  <c r="AE379" i="2"/>
  <c r="AF379" i="2"/>
  <c r="AG379" i="2"/>
  <c r="AI379" i="2"/>
  <c r="AJ379" i="2"/>
  <c r="AK379" i="2"/>
  <c r="U380" i="2"/>
  <c r="V380" i="2"/>
  <c r="W380" i="2"/>
  <c r="X380" i="2"/>
  <c r="Y380" i="2"/>
  <c r="Z380" i="2"/>
  <c r="AA380" i="2"/>
  <c r="AB380" i="2"/>
  <c r="AC380" i="2"/>
  <c r="AD380" i="2"/>
  <c r="AE380" i="2"/>
  <c r="AF380" i="2"/>
  <c r="AG380" i="2"/>
  <c r="AI380" i="2"/>
  <c r="AJ380" i="2"/>
  <c r="AK380" i="2"/>
  <c r="U381" i="2"/>
  <c r="V381" i="2"/>
  <c r="W381" i="2"/>
  <c r="X381" i="2"/>
  <c r="Y381" i="2"/>
  <c r="Z381" i="2"/>
  <c r="AA381" i="2"/>
  <c r="AB381" i="2"/>
  <c r="AC381" i="2"/>
  <c r="AD381" i="2"/>
  <c r="AE381" i="2"/>
  <c r="AF381" i="2"/>
  <c r="AG381" i="2"/>
  <c r="AI381" i="2"/>
  <c r="AJ381" i="2"/>
  <c r="AK381" i="2"/>
  <c r="U382" i="2"/>
  <c r="V382" i="2"/>
  <c r="W382" i="2"/>
  <c r="X382" i="2"/>
  <c r="Y382" i="2"/>
  <c r="Z382" i="2"/>
  <c r="AA382" i="2"/>
  <c r="AB382" i="2"/>
  <c r="AC382" i="2"/>
  <c r="AD382" i="2"/>
  <c r="AE382" i="2"/>
  <c r="AF382" i="2"/>
  <c r="AG382" i="2"/>
  <c r="AI382" i="2"/>
  <c r="AJ382" i="2"/>
  <c r="AK382" i="2"/>
  <c r="U383" i="2"/>
  <c r="V383" i="2"/>
  <c r="W383" i="2"/>
  <c r="X383" i="2"/>
  <c r="Y383" i="2"/>
  <c r="Z383" i="2"/>
  <c r="AA383" i="2"/>
  <c r="AB383" i="2"/>
  <c r="AC383" i="2"/>
  <c r="AD383" i="2"/>
  <c r="AE383" i="2"/>
  <c r="AF383" i="2"/>
  <c r="AG383" i="2"/>
  <c r="AI383" i="2"/>
  <c r="AJ383" i="2"/>
  <c r="AK383" i="2"/>
  <c r="U384" i="2"/>
  <c r="V384" i="2"/>
  <c r="W384" i="2"/>
  <c r="X384" i="2"/>
  <c r="Y384" i="2"/>
  <c r="Z384" i="2"/>
  <c r="AA384" i="2"/>
  <c r="AB384" i="2"/>
  <c r="AC384" i="2"/>
  <c r="AD384" i="2"/>
  <c r="AE384" i="2"/>
  <c r="AF384" i="2"/>
  <c r="AG384" i="2"/>
  <c r="AI384" i="2"/>
  <c r="AJ384" i="2"/>
  <c r="AK384" i="2"/>
  <c r="U385" i="2"/>
  <c r="V385" i="2"/>
  <c r="W385" i="2"/>
  <c r="X385" i="2"/>
  <c r="Y385" i="2"/>
  <c r="Z385" i="2"/>
  <c r="AA385" i="2"/>
  <c r="AB385" i="2"/>
  <c r="AC385" i="2"/>
  <c r="AD385" i="2"/>
  <c r="AE385" i="2"/>
  <c r="AF385" i="2"/>
  <c r="AG385" i="2"/>
  <c r="AI385" i="2"/>
  <c r="AJ385" i="2"/>
  <c r="AK385" i="2"/>
  <c r="U386" i="2"/>
  <c r="V386" i="2"/>
  <c r="W386" i="2"/>
  <c r="X386" i="2"/>
  <c r="Y386" i="2"/>
  <c r="Z386" i="2"/>
  <c r="AA386" i="2"/>
  <c r="AB386" i="2"/>
  <c r="AC386" i="2"/>
  <c r="AD386" i="2"/>
  <c r="AE386" i="2"/>
  <c r="AF386" i="2"/>
  <c r="AG386" i="2"/>
  <c r="AI386" i="2"/>
  <c r="AJ386" i="2"/>
  <c r="AK386" i="2"/>
  <c r="U387" i="2"/>
  <c r="V387" i="2"/>
  <c r="W387" i="2"/>
  <c r="X387" i="2"/>
  <c r="Y387" i="2"/>
  <c r="Z387" i="2"/>
  <c r="AA387" i="2"/>
  <c r="AB387" i="2"/>
  <c r="AC387" i="2"/>
  <c r="AD387" i="2"/>
  <c r="AE387" i="2"/>
  <c r="AF387" i="2"/>
  <c r="AG387" i="2"/>
  <c r="AH387" i="2"/>
  <c r="AI387" i="2"/>
  <c r="AJ387" i="2"/>
  <c r="AK387" i="2"/>
  <c r="U388" i="2"/>
  <c r="V388" i="2"/>
  <c r="W388" i="2"/>
  <c r="X388" i="2"/>
  <c r="Y388" i="2"/>
  <c r="Z388" i="2"/>
  <c r="AA388" i="2"/>
  <c r="AB388" i="2"/>
  <c r="AC388" i="2"/>
  <c r="AD388" i="2"/>
  <c r="AE388" i="2"/>
  <c r="AF388" i="2"/>
  <c r="AG388" i="2"/>
  <c r="AI388" i="2"/>
  <c r="AJ388" i="2"/>
  <c r="AK388" i="2"/>
  <c r="U389" i="2"/>
  <c r="V389" i="2"/>
  <c r="W389" i="2"/>
  <c r="X389" i="2"/>
  <c r="Y389" i="2"/>
  <c r="Z389" i="2"/>
  <c r="AA389" i="2"/>
  <c r="AB389" i="2"/>
  <c r="AC389" i="2"/>
  <c r="AD389" i="2"/>
  <c r="AE389" i="2"/>
  <c r="AF389" i="2"/>
  <c r="AG389" i="2"/>
  <c r="AI389" i="2"/>
  <c r="AJ389" i="2"/>
  <c r="AK389" i="2"/>
  <c r="U390" i="2"/>
  <c r="V390" i="2"/>
  <c r="W390" i="2"/>
  <c r="X390" i="2"/>
  <c r="Y390" i="2"/>
  <c r="Z390" i="2"/>
  <c r="AA390" i="2"/>
  <c r="AB390" i="2"/>
  <c r="AC390" i="2"/>
  <c r="AD390" i="2"/>
  <c r="AE390" i="2"/>
  <c r="AF390" i="2"/>
  <c r="AG390" i="2"/>
  <c r="AI390" i="2"/>
  <c r="AJ390" i="2"/>
  <c r="AK390" i="2"/>
  <c r="U391" i="2"/>
  <c r="V391" i="2"/>
  <c r="W391" i="2"/>
  <c r="X391" i="2"/>
  <c r="Y391" i="2"/>
  <c r="Z391" i="2"/>
  <c r="AA391" i="2"/>
  <c r="AB391" i="2"/>
  <c r="AC391" i="2"/>
  <c r="AD391" i="2"/>
  <c r="AE391" i="2"/>
  <c r="AF391" i="2"/>
  <c r="AG391" i="2"/>
  <c r="AI391" i="2"/>
  <c r="AJ391" i="2"/>
  <c r="AK391" i="2"/>
  <c r="U392" i="2"/>
  <c r="V392" i="2"/>
  <c r="W392" i="2"/>
  <c r="X392" i="2"/>
  <c r="Y392" i="2"/>
  <c r="Z392" i="2"/>
  <c r="AA392" i="2"/>
  <c r="AB392" i="2"/>
  <c r="AC392" i="2"/>
  <c r="AD392" i="2"/>
  <c r="AE392" i="2"/>
  <c r="AF392" i="2"/>
  <c r="AG392" i="2"/>
  <c r="AI392" i="2"/>
  <c r="AJ392" i="2"/>
  <c r="AK392" i="2"/>
  <c r="U393" i="2"/>
  <c r="V393" i="2"/>
  <c r="W393" i="2"/>
  <c r="X393" i="2"/>
  <c r="Y393" i="2"/>
  <c r="Z393" i="2"/>
  <c r="AA393" i="2"/>
  <c r="AB393" i="2"/>
  <c r="AC393" i="2"/>
  <c r="AD393" i="2"/>
  <c r="AE393" i="2"/>
  <c r="AF393" i="2"/>
  <c r="AG393" i="2"/>
  <c r="AI393" i="2"/>
  <c r="AJ393" i="2"/>
  <c r="AK393" i="2"/>
  <c r="U394" i="2"/>
  <c r="V394" i="2"/>
  <c r="W394" i="2"/>
  <c r="X394" i="2"/>
  <c r="Y394" i="2"/>
  <c r="Z394" i="2"/>
  <c r="AA394" i="2"/>
  <c r="AB394" i="2"/>
  <c r="AC394" i="2"/>
  <c r="AD394" i="2"/>
  <c r="AE394" i="2"/>
  <c r="AF394" i="2"/>
  <c r="AG394" i="2"/>
  <c r="AI394" i="2"/>
  <c r="AJ394" i="2"/>
  <c r="AK394" i="2"/>
  <c r="U395" i="2"/>
  <c r="V395" i="2"/>
  <c r="W395" i="2"/>
  <c r="X395" i="2"/>
  <c r="Y395" i="2"/>
  <c r="Z395" i="2"/>
  <c r="AA395" i="2"/>
  <c r="AB395" i="2"/>
  <c r="AC395" i="2"/>
  <c r="AD395" i="2"/>
  <c r="AE395" i="2"/>
  <c r="AF395" i="2"/>
  <c r="AG395" i="2"/>
  <c r="AI395" i="2"/>
  <c r="AJ395" i="2"/>
  <c r="AK395" i="2"/>
  <c r="U396" i="2"/>
  <c r="V396" i="2"/>
  <c r="W396" i="2"/>
  <c r="X396" i="2"/>
  <c r="Y396" i="2"/>
  <c r="Z396" i="2"/>
  <c r="AA396" i="2"/>
  <c r="AB396" i="2"/>
  <c r="AC396" i="2"/>
  <c r="AD396" i="2"/>
  <c r="AE396" i="2"/>
  <c r="AF396" i="2"/>
  <c r="AG396" i="2"/>
  <c r="AI396" i="2"/>
  <c r="AJ396" i="2"/>
  <c r="AK396" i="2"/>
  <c r="U397" i="2"/>
  <c r="V397" i="2"/>
  <c r="W397" i="2"/>
  <c r="X397" i="2"/>
  <c r="Y397" i="2"/>
  <c r="Z397" i="2"/>
  <c r="AA397" i="2"/>
  <c r="AB397" i="2"/>
  <c r="AC397" i="2"/>
  <c r="AD397" i="2"/>
  <c r="AE397" i="2"/>
  <c r="AF397" i="2"/>
  <c r="AG397" i="2"/>
  <c r="AI397" i="2"/>
  <c r="AJ397" i="2"/>
  <c r="AK397" i="2"/>
  <c r="U398" i="2"/>
  <c r="V398" i="2"/>
  <c r="W398" i="2"/>
  <c r="X398" i="2"/>
  <c r="Y398" i="2"/>
  <c r="Z398" i="2"/>
  <c r="AA398" i="2"/>
  <c r="AB398" i="2"/>
  <c r="AC398" i="2"/>
  <c r="AD398" i="2"/>
  <c r="AE398" i="2"/>
  <c r="AF398" i="2"/>
  <c r="AG398" i="2"/>
  <c r="AI398" i="2"/>
  <c r="AJ398" i="2"/>
  <c r="AK398" i="2"/>
  <c r="U399" i="2"/>
  <c r="V399" i="2"/>
  <c r="W399" i="2"/>
  <c r="X399" i="2"/>
  <c r="Y399" i="2"/>
  <c r="Z399" i="2"/>
  <c r="AA399" i="2"/>
  <c r="AB399" i="2"/>
  <c r="AC399" i="2"/>
  <c r="AD399" i="2"/>
  <c r="AE399" i="2"/>
  <c r="AF399" i="2"/>
  <c r="AG399" i="2"/>
  <c r="AI399" i="2"/>
  <c r="AJ399" i="2"/>
  <c r="AK399" i="2"/>
  <c r="U400" i="2"/>
  <c r="V400" i="2"/>
  <c r="W400" i="2"/>
  <c r="X400" i="2"/>
  <c r="AH400" i="2" s="1"/>
  <c r="Y400" i="2"/>
  <c r="Z400" i="2"/>
  <c r="AA400" i="2"/>
  <c r="AB400" i="2"/>
  <c r="AC400" i="2"/>
  <c r="AD400" i="2"/>
  <c r="AE400" i="2"/>
  <c r="AF400" i="2"/>
  <c r="AG400" i="2"/>
  <c r="AI400" i="2"/>
  <c r="AJ400" i="2"/>
  <c r="AK400" i="2"/>
  <c r="U401" i="2"/>
  <c r="V401" i="2"/>
  <c r="W401" i="2"/>
  <c r="X401" i="2"/>
  <c r="Y401" i="2"/>
  <c r="Z401" i="2"/>
  <c r="AA401" i="2"/>
  <c r="AB401" i="2"/>
  <c r="AC401" i="2"/>
  <c r="AD401" i="2"/>
  <c r="AE401" i="2"/>
  <c r="AF401" i="2"/>
  <c r="AG401" i="2"/>
  <c r="AI401" i="2"/>
  <c r="AJ401" i="2"/>
  <c r="AK401" i="2"/>
  <c r="U402" i="2"/>
  <c r="V402" i="2"/>
  <c r="W402" i="2"/>
  <c r="X402" i="2"/>
  <c r="Y402" i="2"/>
  <c r="Z402" i="2"/>
  <c r="AA402" i="2"/>
  <c r="AB402" i="2"/>
  <c r="AC402" i="2"/>
  <c r="AD402" i="2"/>
  <c r="AE402" i="2"/>
  <c r="AF402" i="2"/>
  <c r="AG402" i="2"/>
  <c r="AI402" i="2"/>
  <c r="AJ402" i="2"/>
  <c r="AK402" i="2"/>
  <c r="U403" i="2"/>
  <c r="V403" i="2"/>
  <c r="W403" i="2"/>
  <c r="X403" i="2"/>
  <c r="Y403" i="2"/>
  <c r="Z403" i="2"/>
  <c r="AA403" i="2"/>
  <c r="AB403" i="2"/>
  <c r="AC403" i="2"/>
  <c r="AD403" i="2"/>
  <c r="AE403" i="2"/>
  <c r="AF403" i="2"/>
  <c r="AG403" i="2"/>
  <c r="AI403" i="2"/>
  <c r="AJ403" i="2"/>
  <c r="AK403" i="2"/>
  <c r="U404" i="2"/>
  <c r="V404" i="2"/>
  <c r="W404" i="2"/>
  <c r="X404" i="2"/>
  <c r="Y404" i="2"/>
  <c r="Z404" i="2"/>
  <c r="AA404" i="2"/>
  <c r="AB404" i="2"/>
  <c r="AC404" i="2"/>
  <c r="AD404" i="2"/>
  <c r="AE404" i="2"/>
  <c r="AF404" i="2"/>
  <c r="AG404" i="2"/>
  <c r="AI404" i="2"/>
  <c r="AJ404" i="2"/>
  <c r="AK404" i="2"/>
  <c r="U405" i="2"/>
  <c r="V405" i="2"/>
  <c r="W405" i="2"/>
  <c r="X405" i="2"/>
  <c r="Y405" i="2"/>
  <c r="Z405" i="2"/>
  <c r="AA405" i="2"/>
  <c r="AB405" i="2"/>
  <c r="AC405" i="2"/>
  <c r="AD405" i="2"/>
  <c r="AE405" i="2"/>
  <c r="AF405" i="2"/>
  <c r="AG405" i="2"/>
  <c r="AI405" i="2"/>
  <c r="AJ405" i="2"/>
  <c r="AK405" i="2"/>
  <c r="U406" i="2"/>
  <c r="V406" i="2"/>
  <c r="W406" i="2"/>
  <c r="X406" i="2"/>
  <c r="Y406" i="2"/>
  <c r="Z406" i="2"/>
  <c r="AA406" i="2"/>
  <c r="AB406" i="2"/>
  <c r="AC406" i="2"/>
  <c r="AD406" i="2"/>
  <c r="AE406" i="2"/>
  <c r="AF406" i="2"/>
  <c r="AG406" i="2"/>
  <c r="AI406" i="2"/>
  <c r="AJ406" i="2"/>
  <c r="AK406" i="2"/>
  <c r="U407" i="2"/>
  <c r="V407" i="2"/>
  <c r="W407" i="2"/>
  <c r="X407" i="2"/>
  <c r="Y407" i="2"/>
  <c r="Z407" i="2"/>
  <c r="AA407" i="2"/>
  <c r="AB407" i="2"/>
  <c r="AC407" i="2"/>
  <c r="AD407" i="2"/>
  <c r="AE407" i="2"/>
  <c r="AF407" i="2"/>
  <c r="AG407" i="2"/>
  <c r="AI407" i="2"/>
  <c r="AJ407" i="2"/>
  <c r="AK407" i="2"/>
  <c r="U408" i="2"/>
  <c r="V408" i="2"/>
  <c r="W408" i="2"/>
  <c r="X408" i="2"/>
  <c r="Y408" i="2"/>
  <c r="Z408" i="2"/>
  <c r="AA408" i="2"/>
  <c r="AB408" i="2"/>
  <c r="AC408" i="2"/>
  <c r="AD408" i="2"/>
  <c r="AE408" i="2"/>
  <c r="AF408" i="2"/>
  <c r="AG408" i="2"/>
  <c r="AI408" i="2"/>
  <c r="AJ408" i="2"/>
  <c r="AK408" i="2"/>
  <c r="U409" i="2"/>
  <c r="V409" i="2"/>
  <c r="W409" i="2"/>
  <c r="X409" i="2"/>
  <c r="Y409" i="2"/>
  <c r="Z409" i="2"/>
  <c r="AA409" i="2"/>
  <c r="AB409" i="2"/>
  <c r="AC409" i="2"/>
  <c r="AD409" i="2"/>
  <c r="AE409" i="2"/>
  <c r="AF409" i="2"/>
  <c r="AG409" i="2"/>
  <c r="AI409" i="2"/>
  <c r="AJ409" i="2"/>
  <c r="AK409" i="2"/>
  <c r="U410" i="2"/>
  <c r="V410" i="2"/>
  <c r="W410" i="2"/>
  <c r="X410" i="2"/>
  <c r="Y410" i="2"/>
  <c r="Z410" i="2"/>
  <c r="AA410" i="2"/>
  <c r="AB410" i="2"/>
  <c r="AC410" i="2"/>
  <c r="AD410" i="2"/>
  <c r="AE410" i="2"/>
  <c r="AF410" i="2"/>
  <c r="AG410" i="2"/>
  <c r="AI410" i="2"/>
  <c r="AJ410" i="2"/>
  <c r="AK410" i="2"/>
  <c r="U411" i="2"/>
  <c r="V411" i="2"/>
  <c r="W411" i="2"/>
  <c r="X411" i="2"/>
  <c r="Y411" i="2"/>
  <c r="Z411" i="2"/>
  <c r="AA411" i="2"/>
  <c r="AB411" i="2"/>
  <c r="AC411" i="2"/>
  <c r="AD411" i="2"/>
  <c r="AE411" i="2"/>
  <c r="AF411" i="2"/>
  <c r="AG411" i="2"/>
  <c r="AI411" i="2"/>
  <c r="AJ411" i="2"/>
  <c r="AK411" i="2"/>
  <c r="U412" i="2"/>
  <c r="V412" i="2"/>
  <c r="W412" i="2"/>
  <c r="X412" i="2"/>
  <c r="Y412" i="2"/>
  <c r="Z412" i="2"/>
  <c r="AA412" i="2"/>
  <c r="AB412" i="2"/>
  <c r="AC412" i="2"/>
  <c r="AD412" i="2"/>
  <c r="AE412" i="2"/>
  <c r="AF412" i="2"/>
  <c r="AG412" i="2"/>
  <c r="AI412" i="2"/>
  <c r="AJ412" i="2"/>
  <c r="AK412" i="2"/>
  <c r="U413" i="2"/>
  <c r="V413" i="2"/>
  <c r="W413" i="2"/>
  <c r="X413" i="2"/>
  <c r="Y413" i="2"/>
  <c r="Z413" i="2"/>
  <c r="AA413" i="2"/>
  <c r="AB413" i="2"/>
  <c r="AC413" i="2"/>
  <c r="AD413" i="2"/>
  <c r="AE413" i="2"/>
  <c r="AF413" i="2"/>
  <c r="AG413" i="2"/>
  <c r="AI413" i="2"/>
  <c r="AJ413" i="2"/>
  <c r="AK413" i="2"/>
  <c r="U414" i="2"/>
  <c r="V414" i="2"/>
  <c r="W414" i="2"/>
  <c r="X414" i="2"/>
  <c r="Y414" i="2"/>
  <c r="Z414" i="2"/>
  <c r="AA414" i="2"/>
  <c r="AB414" i="2"/>
  <c r="AC414" i="2"/>
  <c r="AD414" i="2"/>
  <c r="AE414" i="2"/>
  <c r="AF414" i="2"/>
  <c r="AG414" i="2"/>
  <c r="AI414" i="2"/>
  <c r="AJ414" i="2"/>
  <c r="AK414" i="2"/>
  <c r="U415" i="2"/>
  <c r="V415" i="2"/>
  <c r="W415" i="2"/>
  <c r="X415" i="2"/>
  <c r="Y415" i="2"/>
  <c r="Z415" i="2"/>
  <c r="AA415" i="2"/>
  <c r="AB415" i="2"/>
  <c r="AC415" i="2"/>
  <c r="AD415" i="2"/>
  <c r="AE415" i="2"/>
  <c r="AF415" i="2"/>
  <c r="AG415" i="2"/>
  <c r="AI415" i="2"/>
  <c r="AJ415" i="2"/>
  <c r="AK415" i="2"/>
  <c r="U416" i="2"/>
  <c r="V416" i="2"/>
  <c r="W416" i="2"/>
  <c r="X416" i="2"/>
  <c r="Y416" i="2"/>
  <c r="Z416" i="2"/>
  <c r="AA416" i="2"/>
  <c r="AB416" i="2"/>
  <c r="AC416" i="2"/>
  <c r="AD416" i="2"/>
  <c r="AE416" i="2"/>
  <c r="AF416" i="2"/>
  <c r="AG416" i="2"/>
  <c r="AI416" i="2"/>
  <c r="AJ416" i="2"/>
  <c r="AK416" i="2"/>
  <c r="U417" i="2"/>
  <c r="V417" i="2"/>
  <c r="W417" i="2"/>
  <c r="X417" i="2"/>
  <c r="Y417" i="2"/>
  <c r="Z417" i="2"/>
  <c r="AA417" i="2"/>
  <c r="AB417" i="2"/>
  <c r="AC417" i="2"/>
  <c r="AD417" i="2"/>
  <c r="AE417" i="2"/>
  <c r="AF417" i="2"/>
  <c r="AG417" i="2"/>
  <c r="AI417" i="2"/>
  <c r="AJ417" i="2"/>
  <c r="AK417" i="2"/>
  <c r="U418" i="2"/>
  <c r="V418" i="2"/>
  <c r="W418" i="2"/>
  <c r="X418" i="2"/>
  <c r="Y418" i="2"/>
  <c r="Z418" i="2"/>
  <c r="AA418" i="2"/>
  <c r="AB418" i="2"/>
  <c r="AC418" i="2"/>
  <c r="AD418" i="2"/>
  <c r="AE418" i="2"/>
  <c r="AF418" i="2"/>
  <c r="AG418" i="2"/>
  <c r="AI418" i="2"/>
  <c r="AJ418" i="2"/>
  <c r="AK418" i="2"/>
  <c r="U419" i="2"/>
  <c r="V419" i="2"/>
  <c r="W419" i="2"/>
  <c r="X419" i="2"/>
  <c r="AH419" i="2" s="1"/>
  <c r="Y419" i="2"/>
  <c r="Z419" i="2"/>
  <c r="AA419" i="2"/>
  <c r="AB419" i="2"/>
  <c r="AC419" i="2"/>
  <c r="AD419" i="2"/>
  <c r="AE419" i="2"/>
  <c r="AF419" i="2"/>
  <c r="AG419" i="2"/>
  <c r="AI419" i="2"/>
  <c r="AJ419" i="2"/>
  <c r="AK419" i="2"/>
  <c r="U420" i="2"/>
  <c r="V420" i="2"/>
  <c r="W420" i="2"/>
  <c r="X420" i="2"/>
  <c r="Y420" i="2"/>
  <c r="Z420" i="2"/>
  <c r="AA420" i="2"/>
  <c r="AB420" i="2"/>
  <c r="AC420" i="2"/>
  <c r="AD420" i="2"/>
  <c r="AE420" i="2"/>
  <c r="AF420" i="2"/>
  <c r="AG420" i="2"/>
  <c r="AI420" i="2"/>
  <c r="AJ420" i="2"/>
  <c r="AK420" i="2"/>
  <c r="U421" i="2"/>
  <c r="V421" i="2"/>
  <c r="W421" i="2"/>
  <c r="X421" i="2"/>
  <c r="Y421" i="2"/>
  <c r="Z421" i="2"/>
  <c r="AA421" i="2"/>
  <c r="AB421" i="2"/>
  <c r="AC421" i="2"/>
  <c r="AD421" i="2"/>
  <c r="AE421" i="2"/>
  <c r="AF421" i="2"/>
  <c r="AG421" i="2"/>
  <c r="AI421" i="2"/>
  <c r="AJ421" i="2"/>
  <c r="AK421" i="2"/>
  <c r="U422" i="2"/>
  <c r="V422" i="2"/>
  <c r="W422" i="2"/>
  <c r="X422" i="2"/>
  <c r="Y422" i="2"/>
  <c r="Z422" i="2"/>
  <c r="AA422" i="2"/>
  <c r="AB422" i="2"/>
  <c r="AC422" i="2"/>
  <c r="AD422" i="2"/>
  <c r="AE422" i="2"/>
  <c r="AF422" i="2"/>
  <c r="AG422" i="2"/>
  <c r="AI422" i="2"/>
  <c r="AJ422" i="2"/>
  <c r="AK422" i="2"/>
  <c r="U423" i="2"/>
  <c r="V423" i="2"/>
  <c r="W423" i="2"/>
  <c r="X423" i="2"/>
  <c r="Y423" i="2"/>
  <c r="Z423" i="2"/>
  <c r="AA423" i="2"/>
  <c r="AB423" i="2"/>
  <c r="AC423" i="2"/>
  <c r="AD423" i="2"/>
  <c r="AE423" i="2"/>
  <c r="AF423" i="2"/>
  <c r="AG423" i="2"/>
  <c r="AI423" i="2"/>
  <c r="AJ423" i="2"/>
  <c r="AK423" i="2"/>
  <c r="U424" i="2"/>
  <c r="V424" i="2"/>
  <c r="W424" i="2"/>
  <c r="X424" i="2"/>
  <c r="Y424" i="2"/>
  <c r="Z424" i="2"/>
  <c r="AA424" i="2"/>
  <c r="AB424" i="2"/>
  <c r="AC424" i="2"/>
  <c r="AD424" i="2"/>
  <c r="AE424" i="2"/>
  <c r="AF424" i="2"/>
  <c r="AG424" i="2"/>
  <c r="AI424" i="2"/>
  <c r="AJ424" i="2"/>
  <c r="AK424" i="2"/>
  <c r="U425" i="2"/>
  <c r="V425" i="2"/>
  <c r="W425" i="2"/>
  <c r="X425" i="2"/>
  <c r="Y425" i="2"/>
  <c r="Z425" i="2"/>
  <c r="AA425" i="2"/>
  <c r="AB425" i="2"/>
  <c r="AC425" i="2"/>
  <c r="AD425" i="2"/>
  <c r="AE425" i="2"/>
  <c r="AF425" i="2"/>
  <c r="AG425" i="2"/>
  <c r="AI425" i="2"/>
  <c r="AJ425" i="2"/>
  <c r="AK425" i="2"/>
  <c r="U426" i="2"/>
  <c r="V426" i="2"/>
  <c r="W426" i="2"/>
  <c r="X426" i="2"/>
  <c r="Y426" i="2"/>
  <c r="Z426" i="2"/>
  <c r="AA426" i="2"/>
  <c r="AB426" i="2"/>
  <c r="AC426" i="2"/>
  <c r="AD426" i="2"/>
  <c r="AE426" i="2"/>
  <c r="AF426" i="2"/>
  <c r="AG426" i="2"/>
  <c r="AI426" i="2"/>
  <c r="AJ426" i="2"/>
  <c r="AK426" i="2"/>
  <c r="U427" i="2"/>
  <c r="V427" i="2"/>
  <c r="W427" i="2"/>
  <c r="X427" i="2"/>
  <c r="Y427" i="2"/>
  <c r="Z427" i="2"/>
  <c r="AA427" i="2"/>
  <c r="AB427" i="2"/>
  <c r="AC427" i="2"/>
  <c r="AD427" i="2"/>
  <c r="AE427" i="2"/>
  <c r="AF427" i="2"/>
  <c r="AG427" i="2"/>
  <c r="AI427" i="2"/>
  <c r="AJ427" i="2"/>
  <c r="AK427" i="2"/>
  <c r="U428" i="2"/>
  <c r="V428" i="2"/>
  <c r="W428" i="2"/>
  <c r="X428" i="2"/>
  <c r="Y428" i="2"/>
  <c r="Z428" i="2"/>
  <c r="AA428" i="2"/>
  <c r="AB428" i="2"/>
  <c r="AC428" i="2"/>
  <c r="AD428" i="2"/>
  <c r="AE428" i="2"/>
  <c r="AF428" i="2"/>
  <c r="AG428" i="2"/>
  <c r="AI428" i="2"/>
  <c r="AJ428" i="2"/>
  <c r="AK428" i="2"/>
  <c r="U429" i="2"/>
  <c r="V429" i="2"/>
  <c r="W429" i="2"/>
  <c r="X429" i="2"/>
  <c r="Y429" i="2"/>
  <c r="Z429" i="2"/>
  <c r="AA429" i="2"/>
  <c r="AB429" i="2"/>
  <c r="AC429" i="2"/>
  <c r="AD429" i="2"/>
  <c r="AE429" i="2"/>
  <c r="AF429" i="2"/>
  <c r="AG429" i="2"/>
  <c r="AI429" i="2"/>
  <c r="AJ429" i="2"/>
  <c r="AK429" i="2"/>
  <c r="U430" i="2"/>
  <c r="V430" i="2"/>
  <c r="W430" i="2"/>
  <c r="X430" i="2"/>
  <c r="Y430" i="2"/>
  <c r="Z430" i="2"/>
  <c r="AA430" i="2"/>
  <c r="AB430" i="2"/>
  <c r="AC430" i="2"/>
  <c r="AD430" i="2"/>
  <c r="AE430" i="2"/>
  <c r="AF430" i="2"/>
  <c r="AG430" i="2"/>
  <c r="AI430" i="2"/>
  <c r="AJ430" i="2"/>
  <c r="AK430" i="2"/>
  <c r="U431" i="2"/>
  <c r="V431" i="2"/>
  <c r="W431" i="2"/>
  <c r="X431" i="2"/>
  <c r="Y431" i="2"/>
  <c r="Z431" i="2"/>
  <c r="AA431" i="2"/>
  <c r="AB431" i="2"/>
  <c r="AC431" i="2"/>
  <c r="AD431" i="2"/>
  <c r="AE431" i="2"/>
  <c r="AF431" i="2"/>
  <c r="AG431" i="2"/>
  <c r="AI431" i="2"/>
  <c r="AJ431" i="2"/>
  <c r="AK431" i="2"/>
  <c r="U432" i="2"/>
  <c r="V432" i="2"/>
  <c r="W432" i="2"/>
  <c r="X432" i="2"/>
  <c r="Y432" i="2"/>
  <c r="Z432" i="2"/>
  <c r="AA432" i="2"/>
  <c r="AB432" i="2"/>
  <c r="AC432" i="2"/>
  <c r="AD432" i="2"/>
  <c r="AE432" i="2"/>
  <c r="AF432" i="2"/>
  <c r="AG432" i="2"/>
  <c r="AH432" i="2"/>
  <c r="AI432" i="2"/>
  <c r="AJ432" i="2"/>
  <c r="AK432" i="2"/>
  <c r="U433" i="2"/>
  <c r="V433" i="2"/>
  <c r="W433" i="2"/>
  <c r="X433" i="2"/>
  <c r="Y433" i="2"/>
  <c r="Z433" i="2"/>
  <c r="AA433" i="2"/>
  <c r="AB433" i="2"/>
  <c r="AC433" i="2"/>
  <c r="AD433" i="2"/>
  <c r="AE433" i="2"/>
  <c r="AF433" i="2"/>
  <c r="AG433" i="2"/>
  <c r="AI433" i="2"/>
  <c r="AJ433" i="2"/>
  <c r="AK433" i="2"/>
  <c r="U434" i="2"/>
  <c r="V434" i="2"/>
  <c r="W434" i="2"/>
  <c r="X434" i="2"/>
  <c r="Y434" i="2"/>
  <c r="Z434" i="2"/>
  <c r="AA434" i="2"/>
  <c r="AB434" i="2"/>
  <c r="AC434" i="2"/>
  <c r="AD434" i="2"/>
  <c r="AE434" i="2"/>
  <c r="AF434" i="2"/>
  <c r="AG434" i="2"/>
  <c r="AI434" i="2"/>
  <c r="AJ434" i="2"/>
  <c r="AK434" i="2"/>
  <c r="U435" i="2"/>
  <c r="V435" i="2"/>
  <c r="W435" i="2"/>
  <c r="X435" i="2"/>
  <c r="Y435" i="2"/>
  <c r="Z435" i="2"/>
  <c r="AA435" i="2"/>
  <c r="AB435" i="2"/>
  <c r="AC435" i="2"/>
  <c r="AD435" i="2"/>
  <c r="AE435" i="2"/>
  <c r="AF435" i="2"/>
  <c r="AG435" i="2"/>
  <c r="AI435" i="2"/>
  <c r="AJ435" i="2"/>
  <c r="AK435" i="2"/>
  <c r="U436" i="2"/>
  <c r="V436" i="2"/>
  <c r="W436" i="2"/>
  <c r="X436" i="2"/>
  <c r="Y436" i="2"/>
  <c r="Z436" i="2"/>
  <c r="AA436" i="2"/>
  <c r="AB436" i="2"/>
  <c r="AC436" i="2"/>
  <c r="AD436" i="2"/>
  <c r="AE436" i="2"/>
  <c r="AF436" i="2"/>
  <c r="AG436" i="2"/>
  <c r="AI436" i="2"/>
  <c r="AJ436" i="2"/>
  <c r="AK436" i="2"/>
  <c r="U437" i="2"/>
  <c r="V437" i="2"/>
  <c r="W437" i="2"/>
  <c r="X437" i="2"/>
  <c r="Y437" i="2"/>
  <c r="Z437" i="2"/>
  <c r="AA437" i="2"/>
  <c r="AB437" i="2"/>
  <c r="AC437" i="2"/>
  <c r="AD437" i="2"/>
  <c r="AE437" i="2"/>
  <c r="AF437" i="2"/>
  <c r="AG437" i="2"/>
  <c r="AI437" i="2"/>
  <c r="AJ437" i="2"/>
  <c r="AK437" i="2"/>
  <c r="U438" i="2"/>
  <c r="V438" i="2"/>
  <c r="W438" i="2"/>
  <c r="X438" i="2"/>
  <c r="Y438" i="2"/>
  <c r="Z438" i="2"/>
  <c r="AA438" i="2"/>
  <c r="AB438" i="2"/>
  <c r="AC438" i="2"/>
  <c r="AD438" i="2"/>
  <c r="AE438" i="2"/>
  <c r="AF438" i="2"/>
  <c r="AG438" i="2"/>
  <c r="AI438" i="2"/>
  <c r="AJ438" i="2"/>
  <c r="AK438" i="2"/>
  <c r="U439" i="2"/>
  <c r="V439" i="2"/>
  <c r="W439" i="2"/>
  <c r="X439" i="2"/>
  <c r="Y439" i="2"/>
  <c r="Z439" i="2"/>
  <c r="AA439" i="2"/>
  <c r="AB439" i="2"/>
  <c r="AC439" i="2"/>
  <c r="AD439" i="2"/>
  <c r="AE439" i="2"/>
  <c r="AF439" i="2"/>
  <c r="AG439" i="2"/>
  <c r="AI439" i="2"/>
  <c r="AJ439" i="2"/>
  <c r="AK439" i="2"/>
  <c r="U440" i="2"/>
  <c r="V440" i="2"/>
  <c r="W440" i="2"/>
  <c r="X440" i="2"/>
  <c r="Y440" i="2"/>
  <c r="Z440" i="2"/>
  <c r="AA440" i="2"/>
  <c r="AB440" i="2"/>
  <c r="AC440" i="2"/>
  <c r="AD440" i="2"/>
  <c r="AE440" i="2"/>
  <c r="AF440" i="2"/>
  <c r="AG440" i="2"/>
  <c r="AI440" i="2"/>
  <c r="AJ440" i="2"/>
  <c r="AK440" i="2"/>
  <c r="U441" i="2"/>
  <c r="V441" i="2"/>
  <c r="W441" i="2"/>
  <c r="X441" i="2"/>
  <c r="Y441" i="2"/>
  <c r="Z441" i="2"/>
  <c r="AA441" i="2"/>
  <c r="AB441" i="2"/>
  <c r="AC441" i="2"/>
  <c r="AD441" i="2"/>
  <c r="AE441" i="2"/>
  <c r="AF441" i="2"/>
  <c r="AG441" i="2"/>
  <c r="AI441" i="2"/>
  <c r="AJ441" i="2"/>
  <c r="AK441" i="2"/>
  <c r="U442" i="2"/>
  <c r="V442" i="2"/>
  <c r="W442" i="2"/>
  <c r="X442" i="2"/>
  <c r="Y442" i="2"/>
  <c r="Z442" i="2"/>
  <c r="AA442" i="2"/>
  <c r="AB442" i="2"/>
  <c r="AC442" i="2"/>
  <c r="AD442" i="2"/>
  <c r="AE442" i="2"/>
  <c r="AF442" i="2"/>
  <c r="AG442" i="2"/>
  <c r="AI442" i="2"/>
  <c r="AJ442" i="2"/>
  <c r="AK442" i="2"/>
  <c r="U443" i="2"/>
  <c r="V443" i="2"/>
  <c r="W443" i="2"/>
  <c r="X443" i="2"/>
  <c r="Y443" i="2"/>
  <c r="Z443" i="2"/>
  <c r="AA443" i="2"/>
  <c r="AB443" i="2"/>
  <c r="AC443" i="2"/>
  <c r="AD443" i="2"/>
  <c r="AE443" i="2"/>
  <c r="AF443" i="2"/>
  <c r="AG443" i="2"/>
  <c r="AI443" i="2"/>
  <c r="AJ443" i="2"/>
  <c r="AK443" i="2"/>
  <c r="U444" i="2"/>
  <c r="V444" i="2"/>
  <c r="W444" i="2"/>
  <c r="X444" i="2"/>
  <c r="Y444" i="2"/>
  <c r="Z444" i="2"/>
  <c r="AA444" i="2"/>
  <c r="AB444" i="2"/>
  <c r="AC444" i="2"/>
  <c r="AD444" i="2"/>
  <c r="AE444" i="2"/>
  <c r="AF444" i="2"/>
  <c r="AG444" i="2"/>
  <c r="AI444" i="2"/>
  <c r="AJ444" i="2"/>
  <c r="AK444" i="2"/>
  <c r="U445" i="2"/>
  <c r="V445" i="2"/>
  <c r="W445" i="2"/>
  <c r="X445" i="2"/>
  <c r="Y445" i="2"/>
  <c r="Z445" i="2"/>
  <c r="AA445" i="2"/>
  <c r="AB445" i="2"/>
  <c r="AC445" i="2"/>
  <c r="AD445" i="2"/>
  <c r="AE445" i="2"/>
  <c r="AF445" i="2"/>
  <c r="AG445" i="2"/>
  <c r="AI445" i="2"/>
  <c r="AJ445" i="2"/>
  <c r="AK445" i="2"/>
  <c r="U446" i="2"/>
  <c r="V446" i="2"/>
  <c r="W446" i="2"/>
  <c r="X446" i="2"/>
  <c r="Y446" i="2"/>
  <c r="Z446" i="2"/>
  <c r="AA446" i="2"/>
  <c r="AB446" i="2"/>
  <c r="AC446" i="2"/>
  <c r="AD446" i="2"/>
  <c r="AE446" i="2"/>
  <c r="AF446" i="2"/>
  <c r="AG446" i="2"/>
  <c r="AI446" i="2"/>
  <c r="AJ446" i="2"/>
  <c r="AK446" i="2"/>
  <c r="U447" i="2"/>
  <c r="V447" i="2"/>
  <c r="W447" i="2"/>
  <c r="X447" i="2"/>
  <c r="Y447" i="2"/>
  <c r="Z447" i="2"/>
  <c r="AA447" i="2"/>
  <c r="AB447" i="2"/>
  <c r="AC447" i="2"/>
  <c r="AD447" i="2"/>
  <c r="AE447" i="2"/>
  <c r="AF447" i="2"/>
  <c r="AG447" i="2"/>
  <c r="AI447" i="2"/>
  <c r="AJ447" i="2"/>
  <c r="AK447" i="2"/>
  <c r="U448" i="2"/>
  <c r="V448" i="2"/>
  <c r="W448" i="2"/>
  <c r="X448" i="2"/>
  <c r="Y448" i="2"/>
  <c r="Z448" i="2"/>
  <c r="AA448" i="2"/>
  <c r="AB448" i="2"/>
  <c r="AC448" i="2"/>
  <c r="AD448" i="2"/>
  <c r="AE448" i="2"/>
  <c r="AF448" i="2"/>
  <c r="AG448" i="2"/>
  <c r="AI448" i="2"/>
  <c r="AJ448" i="2"/>
  <c r="AK448" i="2"/>
  <c r="U449" i="2"/>
  <c r="V449" i="2"/>
  <c r="W449" i="2"/>
  <c r="X449" i="2"/>
  <c r="Y449" i="2"/>
  <c r="Z449" i="2"/>
  <c r="AA449" i="2"/>
  <c r="AB449" i="2"/>
  <c r="AC449" i="2"/>
  <c r="AD449" i="2"/>
  <c r="AE449" i="2"/>
  <c r="AF449" i="2"/>
  <c r="AG449" i="2"/>
  <c r="AI449" i="2"/>
  <c r="AJ449" i="2"/>
  <c r="AK449" i="2"/>
  <c r="U450" i="2"/>
  <c r="V450" i="2"/>
  <c r="W450" i="2"/>
  <c r="X450" i="2"/>
  <c r="Y450" i="2"/>
  <c r="Z450" i="2"/>
  <c r="AA450" i="2"/>
  <c r="AB450" i="2"/>
  <c r="AC450" i="2"/>
  <c r="AD450" i="2"/>
  <c r="AE450" i="2"/>
  <c r="AF450" i="2"/>
  <c r="AG450" i="2"/>
  <c r="AI450" i="2"/>
  <c r="AJ450" i="2"/>
  <c r="AK450" i="2"/>
  <c r="U451" i="2"/>
  <c r="V451" i="2"/>
  <c r="W451" i="2"/>
  <c r="X451" i="2"/>
  <c r="Y451" i="2"/>
  <c r="Z451" i="2"/>
  <c r="AA451" i="2"/>
  <c r="AB451" i="2"/>
  <c r="AC451" i="2"/>
  <c r="AD451" i="2"/>
  <c r="AE451" i="2"/>
  <c r="AF451" i="2"/>
  <c r="AG451" i="2"/>
  <c r="AH451" i="2"/>
  <c r="AI451" i="2"/>
  <c r="AJ451" i="2"/>
  <c r="AK451" i="2"/>
  <c r="U452" i="2"/>
  <c r="V452" i="2"/>
  <c r="W452" i="2"/>
  <c r="X452" i="2"/>
  <c r="Y452" i="2"/>
  <c r="Z452" i="2"/>
  <c r="AA452" i="2"/>
  <c r="AB452" i="2"/>
  <c r="AC452" i="2"/>
  <c r="AD452" i="2"/>
  <c r="AE452" i="2"/>
  <c r="AF452" i="2"/>
  <c r="AG452" i="2"/>
  <c r="AI452" i="2"/>
  <c r="AJ452" i="2"/>
  <c r="AK452" i="2"/>
  <c r="U453" i="2"/>
  <c r="V453" i="2"/>
  <c r="W453" i="2"/>
  <c r="X453" i="2"/>
  <c r="Y453" i="2"/>
  <c r="Z453" i="2"/>
  <c r="AA453" i="2"/>
  <c r="AB453" i="2"/>
  <c r="AC453" i="2"/>
  <c r="AD453" i="2"/>
  <c r="AE453" i="2"/>
  <c r="AF453" i="2"/>
  <c r="AG453" i="2"/>
  <c r="AI453" i="2"/>
  <c r="AJ453" i="2"/>
  <c r="AK453" i="2"/>
  <c r="U454" i="2"/>
  <c r="V454" i="2"/>
  <c r="W454" i="2"/>
  <c r="X454" i="2"/>
  <c r="Y454" i="2"/>
  <c r="Z454" i="2"/>
  <c r="AA454" i="2"/>
  <c r="AB454" i="2"/>
  <c r="AC454" i="2"/>
  <c r="AD454" i="2"/>
  <c r="AE454" i="2"/>
  <c r="AF454" i="2"/>
  <c r="AG454" i="2"/>
  <c r="AI454" i="2"/>
  <c r="AJ454" i="2"/>
  <c r="AK454" i="2"/>
  <c r="U455" i="2"/>
  <c r="V455" i="2"/>
  <c r="W455" i="2"/>
  <c r="X455" i="2"/>
  <c r="Y455" i="2"/>
  <c r="Z455" i="2"/>
  <c r="AA455" i="2"/>
  <c r="AB455" i="2"/>
  <c r="AC455" i="2"/>
  <c r="AD455" i="2"/>
  <c r="AE455" i="2"/>
  <c r="AF455" i="2"/>
  <c r="AG455" i="2"/>
  <c r="AI455" i="2"/>
  <c r="AJ455" i="2"/>
  <c r="AK455" i="2"/>
  <c r="U456" i="2"/>
  <c r="V456" i="2"/>
  <c r="W456" i="2"/>
  <c r="X456" i="2"/>
  <c r="Y456" i="2"/>
  <c r="Z456" i="2"/>
  <c r="AA456" i="2"/>
  <c r="AB456" i="2"/>
  <c r="AC456" i="2"/>
  <c r="AD456" i="2"/>
  <c r="AE456" i="2"/>
  <c r="AF456" i="2"/>
  <c r="AG456" i="2"/>
  <c r="AI456" i="2"/>
  <c r="AJ456" i="2"/>
  <c r="AK456" i="2"/>
  <c r="U457" i="2"/>
  <c r="V457" i="2"/>
  <c r="W457" i="2"/>
  <c r="X457" i="2"/>
  <c r="Y457" i="2"/>
  <c r="Z457" i="2"/>
  <c r="AA457" i="2"/>
  <c r="AB457" i="2"/>
  <c r="AC457" i="2"/>
  <c r="AD457" i="2"/>
  <c r="AE457" i="2"/>
  <c r="AF457" i="2"/>
  <c r="AG457" i="2"/>
  <c r="AI457" i="2"/>
  <c r="AJ457" i="2"/>
  <c r="AK457" i="2"/>
  <c r="U458" i="2"/>
  <c r="V458" i="2"/>
  <c r="W458" i="2"/>
  <c r="X458" i="2"/>
  <c r="Y458" i="2"/>
  <c r="Z458" i="2"/>
  <c r="AA458" i="2"/>
  <c r="AB458" i="2"/>
  <c r="AC458" i="2"/>
  <c r="AD458" i="2"/>
  <c r="AE458" i="2"/>
  <c r="AF458" i="2"/>
  <c r="AG458" i="2"/>
  <c r="AI458" i="2"/>
  <c r="AJ458" i="2"/>
  <c r="AK458" i="2"/>
  <c r="U459" i="2"/>
  <c r="V459" i="2"/>
  <c r="W459" i="2"/>
  <c r="X459" i="2"/>
  <c r="Y459" i="2"/>
  <c r="Z459" i="2"/>
  <c r="AA459" i="2"/>
  <c r="AB459" i="2"/>
  <c r="AC459" i="2"/>
  <c r="AD459" i="2"/>
  <c r="AE459" i="2"/>
  <c r="AF459" i="2"/>
  <c r="AG459" i="2"/>
  <c r="AI459" i="2"/>
  <c r="AJ459" i="2"/>
  <c r="AK459" i="2"/>
  <c r="U460" i="2"/>
  <c r="V460" i="2"/>
  <c r="W460" i="2"/>
  <c r="X460" i="2"/>
  <c r="Y460" i="2"/>
  <c r="Z460" i="2"/>
  <c r="AA460" i="2"/>
  <c r="AB460" i="2"/>
  <c r="AC460" i="2"/>
  <c r="AD460" i="2"/>
  <c r="AE460" i="2"/>
  <c r="AF460" i="2"/>
  <c r="AG460" i="2"/>
  <c r="AI460" i="2"/>
  <c r="AJ460" i="2"/>
  <c r="AK460" i="2"/>
  <c r="U461" i="2"/>
  <c r="V461" i="2"/>
  <c r="W461" i="2"/>
  <c r="X461" i="2"/>
  <c r="Y461" i="2"/>
  <c r="Z461" i="2"/>
  <c r="AA461" i="2"/>
  <c r="AB461" i="2"/>
  <c r="AC461" i="2"/>
  <c r="AD461" i="2"/>
  <c r="AE461" i="2"/>
  <c r="AF461" i="2"/>
  <c r="AG461" i="2"/>
  <c r="AI461" i="2"/>
  <c r="AJ461" i="2"/>
  <c r="AK461" i="2"/>
  <c r="U462" i="2"/>
  <c r="V462" i="2"/>
  <c r="W462" i="2"/>
  <c r="X462" i="2"/>
  <c r="Y462" i="2"/>
  <c r="Z462" i="2"/>
  <c r="AA462" i="2"/>
  <c r="AB462" i="2"/>
  <c r="AC462" i="2"/>
  <c r="AD462" i="2"/>
  <c r="AE462" i="2"/>
  <c r="AF462" i="2"/>
  <c r="AG462" i="2"/>
  <c r="AI462" i="2"/>
  <c r="AJ462" i="2"/>
  <c r="AK462" i="2"/>
  <c r="U463" i="2"/>
  <c r="V463" i="2"/>
  <c r="W463" i="2"/>
  <c r="X463" i="2"/>
  <c r="Y463" i="2"/>
  <c r="Z463" i="2"/>
  <c r="AA463" i="2"/>
  <c r="AB463" i="2"/>
  <c r="AC463" i="2"/>
  <c r="AD463" i="2"/>
  <c r="AE463" i="2"/>
  <c r="AF463" i="2"/>
  <c r="AG463" i="2"/>
  <c r="AI463" i="2"/>
  <c r="AJ463" i="2"/>
  <c r="AK463" i="2"/>
  <c r="U464" i="2"/>
  <c r="V464" i="2"/>
  <c r="W464" i="2"/>
  <c r="X464" i="2"/>
  <c r="Y464" i="2"/>
  <c r="Z464" i="2"/>
  <c r="AA464" i="2"/>
  <c r="AB464" i="2"/>
  <c r="AC464" i="2"/>
  <c r="AD464" i="2"/>
  <c r="AE464" i="2"/>
  <c r="AF464" i="2"/>
  <c r="AG464" i="2"/>
  <c r="AH464" i="2"/>
  <c r="AI464" i="2"/>
  <c r="AJ464" i="2"/>
  <c r="AK464" i="2"/>
  <c r="U465" i="2"/>
  <c r="V465" i="2"/>
  <c r="W465" i="2"/>
  <c r="X465" i="2"/>
  <c r="Y465" i="2"/>
  <c r="Z465" i="2"/>
  <c r="AA465" i="2"/>
  <c r="AB465" i="2"/>
  <c r="AC465" i="2"/>
  <c r="AD465" i="2"/>
  <c r="AE465" i="2"/>
  <c r="AF465" i="2"/>
  <c r="AG465" i="2"/>
  <c r="AI465" i="2"/>
  <c r="AJ465" i="2"/>
  <c r="AK465" i="2"/>
  <c r="U466" i="2"/>
  <c r="V466" i="2"/>
  <c r="W466" i="2"/>
  <c r="X466" i="2"/>
  <c r="Y466" i="2"/>
  <c r="Z466" i="2"/>
  <c r="AA466" i="2"/>
  <c r="AB466" i="2"/>
  <c r="AC466" i="2"/>
  <c r="AD466" i="2"/>
  <c r="AE466" i="2"/>
  <c r="AF466" i="2"/>
  <c r="AG466" i="2"/>
  <c r="AI466" i="2"/>
  <c r="AJ466" i="2"/>
  <c r="AK466" i="2"/>
  <c r="U467" i="2"/>
  <c r="V467" i="2"/>
  <c r="W467" i="2"/>
  <c r="X467" i="2"/>
  <c r="Y467" i="2"/>
  <c r="Z467" i="2"/>
  <c r="AA467" i="2"/>
  <c r="AB467" i="2"/>
  <c r="AC467" i="2"/>
  <c r="AD467" i="2"/>
  <c r="AE467" i="2"/>
  <c r="AF467" i="2"/>
  <c r="AG467" i="2"/>
  <c r="AI467" i="2"/>
  <c r="AJ467" i="2"/>
  <c r="AK467" i="2"/>
  <c r="U468" i="2"/>
  <c r="V468" i="2"/>
  <c r="W468" i="2"/>
  <c r="X468" i="2"/>
  <c r="Y468" i="2"/>
  <c r="Z468" i="2"/>
  <c r="AA468" i="2"/>
  <c r="AB468" i="2"/>
  <c r="AC468" i="2"/>
  <c r="AD468" i="2"/>
  <c r="AE468" i="2"/>
  <c r="AF468" i="2"/>
  <c r="AG468" i="2"/>
  <c r="AI468" i="2"/>
  <c r="AJ468" i="2"/>
  <c r="AK468" i="2"/>
  <c r="U469" i="2"/>
  <c r="V469" i="2"/>
  <c r="W469" i="2"/>
  <c r="X469" i="2"/>
  <c r="Y469" i="2"/>
  <c r="Z469" i="2"/>
  <c r="AA469" i="2"/>
  <c r="AB469" i="2"/>
  <c r="AC469" i="2"/>
  <c r="AD469" i="2"/>
  <c r="AE469" i="2"/>
  <c r="AF469" i="2"/>
  <c r="AG469" i="2"/>
  <c r="AI469" i="2"/>
  <c r="AJ469" i="2"/>
  <c r="AK469" i="2"/>
  <c r="U470" i="2"/>
  <c r="V470" i="2"/>
  <c r="W470" i="2"/>
  <c r="X470" i="2"/>
  <c r="Y470" i="2"/>
  <c r="Z470" i="2"/>
  <c r="AA470" i="2"/>
  <c r="AB470" i="2"/>
  <c r="AC470" i="2"/>
  <c r="AD470" i="2"/>
  <c r="AE470" i="2"/>
  <c r="AF470" i="2"/>
  <c r="AG470" i="2"/>
  <c r="AI470" i="2"/>
  <c r="AJ470" i="2"/>
  <c r="AK470" i="2"/>
  <c r="U471" i="2"/>
  <c r="V471" i="2"/>
  <c r="W471" i="2"/>
  <c r="X471" i="2"/>
  <c r="Y471" i="2"/>
  <c r="Z471" i="2"/>
  <c r="AA471" i="2"/>
  <c r="AB471" i="2"/>
  <c r="AC471" i="2"/>
  <c r="AD471" i="2"/>
  <c r="AE471" i="2"/>
  <c r="AF471" i="2"/>
  <c r="AG471" i="2"/>
  <c r="AI471" i="2"/>
  <c r="AJ471" i="2"/>
  <c r="AK471" i="2"/>
  <c r="U472" i="2"/>
  <c r="V472" i="2"/>
  <c r="W472" i="2"/>
  <c r="X472" i="2"/>
  <c r="Y472" i="2"/>
  <c r="Z472" i="2"/>
  <c r="AA472" i="2"/>
  <c r="AB472" i="2"/>
  <c r="AC472" i="2"/>
  <c r="AD472" i="2"/>
  <c r="AE472" i="2"/>
  <c r="AF472" i="2"/>
  <c r="AH472" i="2" s="1"/>
  <c r="AG472" i="2"/>
  <c r="AI472" i="2"/>
  <c r="AJ472" i="2"/>
  <c r="AK472" i="2"/>
  <c r="U473" i="2"/>
  <c r="V473" i="2"/>
  <c r="W473" i="2"/>
  <c r="X473" i="2"/>
  <c r="Y473" i="2"/>
  <c r="Z473" i="2"/>
  <c r="AA473" i="2"/>
  <c r="AB473" i="2"/>
  <c r="AC473" i="2"/>
  <c r="AD473" i="2"/>
  <c r="AE473" i="2"/>
  <c r="AF473" i="2"/>
  <c r="AG473" i="2"/>
  <c r="AI473" i="2"/>
  <c r="AJ473" i="2"/>
  <c r="AK473" i="2"/>
  <c r="U474" i="2"/>
  <c r="V474" i="2"/>
  <c r="W474" i="2"/>
  <c r="X474" i="2"/>
  <c r="Y474" i="2"/>
  <c r="Z474" i="2"/>
  <c r="AA474" i="2"/>
  <c r="AB474" i="2"/>
  <c r="AC474" i="2"/>
  <c r="AD474" i="2"/>
  <c r="AE474" i="2"/>
  <c r="AF474" i="2"/>
  <c r="AG474" i="2"/>
  <c r="AI474" i="2"/>
  <c r="AJ474" i="2"/>
  <c r="AK474" i="2"/>
  <c r="U475" i="2"/>
  <c r="V475" i="2"/>
  <c r="W475" i="2"/>
  <c r="X475" i="2"/>
  <c r="Y475" i="2"/>
  <c r="Z475" i="2"/>
  <c r="AA475" i="2"/>
  <c r="AB475" i="2"/>
  <c r="AC475" i="2"/>
  <c r="AD475" i="2"/>
  <c r="AE475" i="2"/>
  <c r="AF475" i="2"/>
  <c r="AG475" i="2"/>
  <c r="AI475" i="2"/>
  <c r="AJ475" i="2"/>
  <c r="AK475" i="2"/>
  <c r="U476" i="2"/>
  <c r="V476" i="2"/>
  <c r="W476" i="2"/>
  <c r="X476" i="2"/>
  <c r="Y476" i="2"/>
  <c r="Z476" i="2"/>
  <c r="AA476" i="2"/>
  <c r="AB476" i="2"/>
  <c r="AC476" i="2"/>
  <c r="AD476" i="2"/>
  <c r="AE476" i="2"/>
  <c r="AF476" i="2"/>
  <c r="AG476" i="2"/>
  <c r="AI476" i="2"/>
  <c r="AJ476" i="2"/>
  <c r="AK476" i="2"/>
  <c r="U477" i="2"/>
  <c r="V477" i="2"/>
  <c r="W477" i="2"/>
  <c r="X477" i="2"/>
  <c r="Y477" i="2"/>
  <c r="Z477" i="2"/>
  <c r="AA477" i="2"/>
  <c r="AB477" i="2"/>
  <c r="AC477" i="2"/>
  <c r="AD477" i="2"/>
  <c r="AE477" i="2"/>
  <c r="AF477" i="2"/>
  <c r="AG477" i="2"/>
  <c r="AI477" i="2"/>
  <c r="AJ477" i="2"/>
  <c r="AK477" i="2"/>
  <c r="U478" i="2"/>
  <c r="V478" i="2"/>
  <c r="W478" i="2"/>
  <c r="X478" i="2"/>
  <c r="Y478" i="2"/>
  <c r="Z478" i="2"/>
  <c r="AA478" i="2"/>
  <c r="AB478" i="2"/>
  <c r="AC478" i="2"/>
  <c r="AD478" i="2"/>
  <c r="AE478" i="2"/>
  <c r="AF478" i="2"/>
  <c r="AG478" i="2"/>
  <c r="AI478" i="2"/>
  <c r="AJ478" i="2"/>
  <c r="AK478" i="2"/>
  <c r="U479" i="2"/>
  <c r="V479" i="2"/>
  <c r="W479" i="2"/>
  <c r="X479" i="2"/>
  <c r="Y479" i="2"/>
  <c r="Z479" i="2"/>
  <c r="AA479" i="2"/>
  <c r="AB479" i="2"/>
  <c r="AC479" i="2"/>
  <c r="AD479" i="2"/>
  <c r="AE479" i="2"/>
  <c r="AF479" i="2"/>
  <c r="AG479" i="2"/>
  <c r="AI479" i="2"/>
  <c r="AJ479" i="2"/>
  <c r="AK479" i="2"/>
  <c r="U480" i="2"/>
  <c r="V480" i="2"/>
  <c r="W480" i="2"/>
  <c r="X480" i="2"/>
  <c r="Y480" i="2"/>
  <c r="Z480" i="2"/>
  <c r="AA480" i="2"/>
  <c r="AB480" i="2"/>
  <c r="AC480" i="2"/>
  <c r="AD480" i="2"/>
  <c r="AE480" i="2"/>
  <c r="AF480" i="2"/>
  <c r="AG480" i="2"/>
  <c r="AI480" i="2"/>
  <c r="AJ480" i="2"/>
  <c r="AK480" i="2"/>
  <c r="U481" i="2"/>
  <c r="V481" i="2"/>
  <c r="W481" i="2"/>
  <c r="X481" i="2"/>
  <c r="Y481" i="2"/>
  <c r="Z481" i="2"/>
  <c r="AA481" i="2"/>
  <c r="AB481" i="2"/>
  <c r="AC481" i="2"/>
  <c r="AD481" i="2"/>
  <c r="AE481" i="2"/>
  <c r="AF481" i="2"/>
  <c r="AG481" i="2"/>
  <c r="AI481" i="2"/>
  <c r="AJ481" i="2"/>
  <c r="AK481" i="2"/>
  <c r="U482" i="2"/>
  <c r="V482" i="2"/>
  <c r="W482" i="2"/>
  <c r="X482" i="2"/>
  <c r="Y482" i="2"/>
  <c r="Z482" i="2"/>
  <c r="AA482" i="2"/>
  <c r="AB482" i="2"/>
  <c r="AC482" i="2"/>
  <c r="AD482" i="2"/>
  <c r="AE482" i="2"/>
  <c r="AF482" i="2"/>
  <c r="AG482" i="2"/>
  <c r="AI482" i="2"/>
  <c r="AJ482" i="2"/>
  <c r="AK482" i="2"/>
  <c r="U483" i="2"/>
  <c r="V483" i="2"/>
  <c r="W483" i="2"/>
  <c r="X483" i="2"/>
  <c r="AH483" i="2" s="1"/>
  <c r="Y483" i="2"/>
  <c r="Z483" i="2"/>
  <c r="AA483" i="2"/>
  <c r="AB483" i="2"/>
  <c r="AC483" i="2"/>
  <c r="AD483" i="2"/>
  <c r="AE483" i="2"/>
  <c r="AF483" i="2"/>
  <c r="AG483" i="2"/>
  <c r="AI483" i="2"/>
  <c r="AJ483" i="2"/>
  <c r="AK483" i="2"/>
  <c r="U484" i="2"/>
  <c r="V484" i="2"/>
  <c r="W484" i="2"/>
  <c r="X484" i="2"/>
  <c r="Y484" i="2"/>
  <c r="Z484" i="2"/>
  <c r="AA484" i="2"/>
  <c r="AB484" i="2"/>
  <c r="AC484" i="2"/>
  <c r="AD484" i="2"/>
  <c r="AE484" i="2"/>
  <c r="AF484" i="2"/>
  <c r="AG484" i="2"/>
  <c r="AI484" i="2"/>
  <c r="AJ484" i="2"/>
  <c r="AK484" i="2"/>
  <c r="U485" i="2"/>
  <c r="V485" i="2"/>
  <c r="W485" i="2"/>
  <c r="X485" i="2"/>
  <c r="Y485" i="2"/>
  <c r="Z485" i="2"/>
  <c r="AA485" i="2"/>
  <c r="AB485" i="2"/>
  <c r="AC485" i="2"/>
  <c r="AD485" i="2"/>
  <c r="AE485" i="2"/>
  <c r="AF485" i="2"/>
  <c r="AG485" i="2"/>
  <c r="AI485" i="2"/>
  <c r="AJ485" i="2"/>
  <c r="AK485" i="2"/>
  <c r="U486" i="2"/>
  <c r="V486" i="2"/>
  <c r="W486" i="2"/>
  <c r="X486" i="2"/>
  <c r="Y486" i="2"/>
  <c r="Z486" i="2"/>
  <c r="AA486" i="2"/>
  <c r="AB486" i="2"/>
  <c r="AC486" i="2"/>
  <c r="AD486" i="2"/>
  <c r="AE486" i="2"/>
  <c r="AF486" i="2"/>
  <c r="AG486" i="2"/>
  <c r="AI486" i="2"/>
  <c r="AJ486" i="2"/>
  <c r="AK486" i="2"/>
  <c r="U487" i="2"/>
  <c r="V487" i="2"/>
  <c r="W487" i="2"/>
  <c r="X487" i="2"/>
  <c r="Y487" i="2"/>
  <c r="Z487" i="2"/>
  <c r="AA487" i="2"/>
  <c r="AB487" i="2"/>
  <c r="AC487" i="2"/>
  <c r="AD487" i="2"/>
  <c r="AE487" i="2"/>
  <c r="AF487" i="2"/>
  <c r="AG487" i="2"/>
  <c r="AI487" i="2"/>
  <c r="AJ487" i="2"/>
  <c r="AK487" i="2"/>
  <c r="U488" i="2"/>
  <c r="V488" i="2"/>
  <c r="W488" i="2"/>
  <c r="X488" i="2"/>
  <c r="Y488" i="2"/>
  <c r="Z488" i="2"/>
  <c r="AA488" i="2"/>
  <c r="AB488" i="2"/>
  <c r="AC488" i="2"/>
  <c r="AD488" i="2"/>
  <c r="AE488" i="2"/>
  <c r="AF488" i="2"/>
  <c r="AG488" i="2"/>
  <c r="AI488" i="2"/>
  <c r="AJ488" i="2"/>
  <c r="AK488" i="2"/>
  <c r="U489" i="2"/>
  <c r="V489" i="2"/>
  <c r="W489" i="2"/>
  <c r="X489" i="2"/>
  <c r="Y489" i="2"/>
  <c r="Z489" i="2"/>
  <c r="AA489" i="2"/>
  <c r="AB489" i="2"/>
  <c r="AC489" i="2"/>
  <c r="AD489" i="2"/>
  <c r="AE489" i="2"/>
  <c r="AF489" i="2"/>
  <c r="AG489" i="2"/>
  <c r="AI489" i="2"/>
  <c r="AJ489" i="2"/>
  <c r="AK489" i="2"/>
  <c r="U490" i="2"/>
  <c r="V490" i="2"/>
  <c r="W490" i="2"/>
  <c r="X490" i="2"/>
  <c r="Y490" i="2"/>
  <c r="Z490" i="2"/>
  <c r="AA490" i="2"/>
  <c r="AB490" i="2"/>
  <c r="AC490" i="2"/>
  <c r="AD490" i="2"/>
  <c r="AE490" i="2"/>
  <c r="AF490" i="2"/>
  <c r="AG490" i="2"/>
  <c r="AI490" i="2"/>
  <c r="AJ490" i="2"/>
  <c r="AK490" i="2"/>
  <c r="U491" i="2"/>
  <c r="V491" i="2"/>
  <c r="W491" i="2"/>
  <c r="X491" i="2"/>
  <c r="Y491" i="2"/>
  <c r="Z491" i="2"/>
  <c r="AA491" i="2"/>
  <c r="AB491" i="2"/>
  <c r="AC491" i="2"/>
  <c r="AD491" i="2"/>
  <c r="AE491" i="2"/>
  <c r="AF491" i="2"/>
  <c r="AG491" i="2"/>
  <c r="AI491" i="2"/>
  <c r="AJ491" i="2"/>
  <c r="AK491" i="2"/>
  <c r="U492" i="2"/>
  <c r="V492" i="2"/>
  <c r="W492" i="2"/>
  <c r="X492" i="2"/>
  <c r="Y492" i="2"/>
  <c r="Z492" i="2"/>
  <c r="AA492" i="2"/>
  <c r="AB492" i="2"/>
  <c r="AC492" i="2"/>
  <c r="AD492" i="2"/>
  <c r="AE492" i="2"/>
  <c r="AF492" i="2"/>
  <c r="AG492" i="2"/>
  <c r="AI492" i="2"/>
  <c r="AJ492" i="2"/>
  <c r="AK492" i="2"/>
  <c r="U493" i="2"/>
  <c r="V493" i="2"/>
  <c r="W493" i="2"/>
  <c r="X493" i="2"/>
  <c r="Y493" i="2"/>
  <c r="Z493" i="2"/>
  <c r="AA493" i="2"/>
  <c r="AB493" i="2"/>
  <c r="AC493" i="2"/>
  <c r="AD493" i="2"/>
  <c r="AE493" i="2"/>
  <c r="AF493" i="2"/>
  <c r="AG493" i="2"/>
  <c r="AI493" i="2"/>
  <c r="AJ493" i="2"/>
  <c r="AK493" i="2"/>
  <c r="U494" i="2"/>
  <c r="V494" i="2"/>
  <c r="W494" i="2"/>
  <c r="X494" i="2"/>
  <c r="Y494" i="2"/>
  <c r="Z494" i="2"/>
  <c r="AA494" i="2"/>
  <c r="AB494" i="2"/>
  <c r="AC494" i="2"/>
  <c r="AD494" i="2"/>
  <c r="AE494" i="2"/>
  <c r="AF494" i="2"/>
  <c r="AG494" i="2"/>
  <c r="AI494" i="2"/>
  <c r="AJ494" i="2"/>
  <c r="AK494" i="2"/>
  <c r="U495" i="2"/>
  <c r="V495" i="2"/>
  <c r="W495" i="2"/>
  <c r="X495" i="2"/>
  <c r="Y495" i="2"/>
  <c r="Z495" i="2"/>
  <c r="AA495" i="2"/>
  <c r="AB495" i="2"/>
  <c r="AC495" i="2"/>
  <c r="AD495" i="2"/>
  <c r="AE495" i="2"/>
  <c r="AF495" i="2"/>
  <c r="AG495" i="2"/>
  <c r="AI495" i="2"/>
  <c r="AJ495" i="2"/>
  <c r="AK495" i="2"/>
  <c r="U496" i="2"/>
  <c r="V496" i="2"/>
  <c r="W496" i="2"/>
  <c r="X496" i="2"/>
  <c r="Y496" i="2"/>
  <c r="Z496" i="2"/>
  <c r="AA496" i="2"/>
  <c r="AB496" i="2"/>
  <c r="AC496" i="2"/>
  <c r="AD496" i="2"/>
  <c r="AE496" i="2"/>
  <c r="AF496" i="2"/>
  <c r="AG496" i="2"/>
  <c r="AH496" i="2"/>
  <c r="AI496" i="2"/>
  <c r="AJ496" i="2"/>
  <c r="AK496" i="2"/>
  <c r="U497" i="2"/>
  <c r="V497" i="2"/>
  <c r="W497" i="2"/>
  <c r="X497" i="2"/>
  <c r="Y497" i="2"/>
  <c r="Z497" i="2"/>
  <c r="AA497" i="2"/>
  <c r="AB497" i="2"/>
  <c r="AC497" i="2"/>
  <c r="AD497" i="2"/>
  <c r="AE497" i="2"/>
  <c r="AF497" i="2"/>
  <c r="AG497" i="2"/>
  <c r="AI497" i="2"/>
  <c r="AJ497" i="2"/>
  <c r="AK497" i="2"/>
  <c r="U498" i="2"/>
  <c r="V498" i="2"/>
  <c r="W498" i="2"/>
  <c r="X498" i="2"/>
  <c r="Y498" i="2"/>
  <c r="Z498" i="2"/>
  <c r="AA498" i="2"/>
  <c r="AB498" i="2"/>
  <c r="AC498" i="2"/>
  <c r="AD498" i="2"/>
  <c r="AE498" i="2"/>
  <c r="AF498" i="2"/>
  <c r="AG498" i="2"/>
  <c r="AI498" i="2"/>
  <c r="AJ498" i="2"/>
  <c r="AK498" i="2"/>
  <c r="U499" i="2"/>
  <c r="V499" i="2"/>
  <c r="W499" i="2"/>
  <c r="X499" i="2"/>
  <c r="Y499" i="2"/>
  <c r="Z499" i="2"/>
  <c r="AA499" i="2"/>
  <c r="AB499" i="2"/>
  <c r="AC499" i="2"/>
  <c r="AD499" i="2"/>
  <c r="AE499" i="2"/>
  <c r="AF499" i="2"/>
  <c r="AG499" i="2"/>
  <c r="AI499" i="2"/>
  <c r="AJ499" i="2"/>
  <c r="AK499" i="2"/>
  <c r="U500" i="2"/>
  <c r="V500" i="2"/>
  <c r="W500" i="2"/>
  <c r="X500" i="2"/>
  <c r="Y500" i="2"/>
  <c r="Z500" i="2"/>
  <c r="AA500" i="2"/>
  <c r="AB500" i="2"/>
  <c r="AC500" i="2"/>
  <c r="AD500" i="2"/>
  <c r="AE500" i="2"/>
  <c r="AF500" i="2"/>
  <c r="AG500" i="2"/>
  <c r="AI500" i="2"/>
  <c r="AJ500" i="2"/>
  <c r="AK500" i="2"/>
  <c r="U501" i="2"/>
  <c r="V501" i="2"/>
  <c r="W501" i="2"/>
  <c r="X501" i="2"/>
  <c r="Y501" i="2"/>
  <c r="Z501" i="2"/>
  <c r="AA501" i="2"/>
  <c r="AB501" i="2"/>
  <c r="AC501" i="2"/>
  <c r="AD501" i="2"/>
  <c r="AE501" i="2"/>
  <c r="AF501" i="2"/>
  <c r="AG501" i="2"/>
  <c r="AI501" i="2"/>
  <c r="AJ501" i="2"/>
  <c r="AK501" i="2"/>
  <c r="U502" i="2"/>
  <c r="V502" i="2"/>
  <c r="W502" i="2"/>
  <c r="X502" i="2"/>
  <c r="Y502" i="2"/>
  <c r="Z502" i="2"/>
  <c r="AA502" i="2"/>
  <c r="AB502" i="2"/>
  <c r="AC502" i="2"/>
  <c r="AD502" i="2"/>
  <c r="AE502" i="2"/>
  <c r="AF502" i="2"/>
  <c r="AG502" i="2"/>
  <c r="AI502" i="2"/>
  <c r="AJ502" i="2"/>
  <c r="AK502" i="2"/>
  <c r="U503" i="2"/>
  <c r="V503" i="2"/>
  <c r="W503" i="2"/>
  <c r="X503" i="2"/>
  <c r="Y503" i="2"/>
  <c r="Z503" i="2"/>
  <c r="AA503" i="2"/>
  <c r="AB503" i="2"/>
  <c r="AC503" i="2"/>
  <c r="AD503" i="2"/>
  <c r="AE503" i="2"/>
  <c r="AF503" i="2"/>
  <c r="AG503" i="2"/>
  <c r="AI503" i="2"/>
  <c r="AJ503" i="2"/>
  <c r="AK503" i="2"/>
  <c r="U504" i="2"/>
  <c r="V504" i="2"/>
  <c r="W504" i="2"/>
  <c r="X504" i="2"/>
  <c r="Y504" i="2"/>
  <c r="Z504" i="2"/>
  <c r="AA504" i="2"/>
  <c r="AB504" i="2"/>
  <c r="AC504" i="2"/>
  <c r="AD504" i="2"/>
  <c r="AE504" i="2"/>
  <c r="AF504" i="2"/>
  <c r="AG504" i="2"/>
  <c r="AI504" i="2"/>
  <c r="AJ504" i="2"/>
  <c r="AK504" i="2"/>
  <c r="U505" i="2"/>
  <c r="V505" i="2"/>
  <c r="W505" i="2"/>
  <c r="X505" i="2"/>
  <c r="Y505" i="2"/>
  <c r="Z505" i="2"/>
  <c r="AA505" i="2"/>
  <c r="AB505" i="2"/>
  <c r="AC505" i="2"/>
  <c r="AD505" i="2"/>
  <c r="AE505" i="2"/>
  <c r="AF505" i="2"/>
  <c r="AG505" i="2"/>
  <c r="AI505" i="2"/>
  <c r="AJ505" i="2"/>
  <c r="AK505" i="2"/>
  <c r="U506" i="2"/>
  <c r="V506" i="2"/>
  <c r="W506" i="2"/>
  <c r="X506" i="2"/>
  <c r="Y506" i="2"/>
  <c r="Z506" i="2"/>
  <c r="AA506" i="2"/>
  <c r="AB506" i="2"/>
  <c r="AC506" i="2"/>
  <c r="AD506" i="2"/>
  <c r="AE506" i="2"/>
  <c r="AF506" i="2"/>
  <c r="AG506" i="2"/>
  <c r="AI506" i="2"/>
  <c r="AJ506" i="2"/>
  <c r="AK506" i="2"/>
  <c r="U507" i="2"/>
  <c r="V507" i="2"/>
  <c r="W507" i="2"/>
  <c r="X507" i="2"/>
  <c r="Y507" i="2"/>
  <c r="Z507" i="2"/>
  <c r="AA507" i="2"/>
  <c r="AB507" i="2"/>
  <c r="AC507" i="2"/>
  <c r="AD507" i="2"/>
  <c r="AE507" i="2"/>
  <c r="AF507" i="2"/>
  <c r="AG507" i="2"/>
  <c r="AI507" i="2"/>
  <c r="AJ507" i="2"/>
  <c r="AK507" i="2"/>
  <c r="U508" i="2"/>
  <c r="V508" i="2"/>
  <c r="W508" i="2"/>
  <c r="X508" i="2"/>
  <c r="Y508" i="2"/>
  <c r="Z508" i="2"/>
  <c r="AA508" i="2"/>
  <c r="AB508" i="2"/>
  <c r="AC508" i="2"/>
  <c r="AD508" i="2"/>
  <c r="AE508" i="2"/>
  <c r="AF508" i="2"/>
  <c r="AG508" i="2"/>
  <c r="AI508" i="2"/>
  <c r="AJ508" i="2"/>
  <c r="AK508" i="2"/>
  <c r="U509" i="2"/>
  <c r="V509" i="2"/>
  <c r="W509" i="2"/>
  <c r="X509" i="2"/>
  <c r="Y509" i="2"/>
  <c r="Z509" i="2"/>
  <c r="AA509" i="2"/>
  <c r="AB509" i="2"/>
  <c r="AC509" i="2"/>
  <c r="AD509" i="2"/>
  <c r="AE509" i="2"/>
  <c r="AF509" i="2"/>
  <c r="AG509" i="2"/>
  <c r="AI509" i="2"/>
  <c r="AJ509" i="2"/>
  <c r="AK509" i="2"/>
  <c r="U510" i="2"/>
  <c r="V510" i="2"/>
  <c r="W510" i="2"/>
  <c r="X510" i="2"/>
  <c r="Y510" i="2"/>
  <c r="Z510" i="2"/>
  <c r="AA510" i="2"/>
  <c r="AB510" i="2"/>
  <c r="AC510" i="2"/>
  <c r="AD510" i="2"/>
  <c r="AE510" i="2"/>
  <c r="AF510" i="2"/>
  <c r="AG510" i="2"/>
  <c r="AI510" i="2"/>
  <c r="AJ510" i="2"/>
  <c r="AK510" i="2"/>
  <c r="U511" i="2"/>
  <c r="V511" i="2"/>
  <c r="W511" i="2"/>
  <c r="X511" i="2"/>
  <c r="Y511" i="2"/>
  <c r="Z511" i="2"/>
  <c r="AA511" i="2"/>
  <c r="AB511" i="2"/>
  <c r="AC511" i="2"/>
  <c r="AD511" i="2"/>
  <c r="AE511" i="2"/>
  <c r="AF511" i="2"/>
  <c r="AG511" i="2"/>
  <c r="AI511" i="2"/>
  <c r="AJ511" i="2"/>
  <c r="AK511" i="2"/>
  <c r="U512" i="2"/>
  <c r="V512" i="2"/>
  <c r="W512" i="2"/>
  <c r="X512" i="2"/>
  <c r="Y512" i="2"/>
  <c r="Z512" i="2"/>
  <c r="AA512" i="2"/>
  <c r="AB512" i="2"/>
  <c r="AC512" i="2"/>
  <c r="AD512" i="2"/>
  <c r="AE512" i="2"/>
  <c r="AF512" i="2"/>
  <c r="AG512" i="2"/>
  <c r="AI512" i="2"/>
  <c r="AJ512" i="2"/>
  <c r="AK512" i="2"/>
  <c r="U513" i="2"/>
  <c r="V513" i="2"/>
  <c r="W513" i="2"/>
  <c r="X513" i="2"/>
  <c r="Y513" i="2"/>
  <c r="Z513" i="2"/>
  <c r="AA513" i="2"/>
  <c r="AB513" i="2"/>
  <c r="AC513" i="2"/>
  <c r="AD513" i="2"/>
  <c r="AE513" i="2"/>
  <c r="AF513" i="2"/>
  <c r="AG513" i="2"/>
  <c r="AI513" i="2"/>
  <c r="AJ513" i="2"/>
  <c r="AK513" i="2"/>
  <c r="U514" i="2"/>
  <c r="V514" i="2"/>
  <c r="W514" i="2"/>
  <c r="X514" i="2"/>
  <c r="Y514" i="2"/>
  <c r="Z514" i="2"/>
  <c r="AA514" i="2"/>
  <c r="AB514" i="2"/>
  <c r="AC514" i="2"/>
  <c r="AD514" i="2"/>
  <c r="AE514" i="2"/>
  <c r="AF514" i="2"/>
  <c r="AG514" i="2"/>
  <c r="AI514" i="2"/>
  <c r="AJ514" i="2"/>
  <c r="AK514" i="2"/>
  <c r="U515" i="2"/>
  <c r="V515" i="2"/>
  <c r="W515" i="2"/>
  <c r="X515" i="2"/>
  <c r="Y515" i="2"/>
  <c r="Z515" i="2"/>
  <c r="AA515" i="2"/>
  <c r="AB515" i="2"/>
  <c r="AC515" i="2"/>
  <c r="AD515" i="2"/>
  <c r="AE515" i="2"/>
  <c r="AF515" i="2"/>
  <c r="AG515" i="2"/>
  <c r="AH515" i="2"/>
  <c r="AI515" i="2"/>
  <c r="AJ515" i="2"/>
  <c r="AK515" i="2"/>
  <c r="U516" i="2"/>
  <c r="V516" i="2"/>
  <c r="W516" i="2"/>
  <c r="X516" i="2"/>
  <c r="Y516" i="2"/>
  <c r="Z516" i="2"/>
  <c r="AA516" i="2"/>
  <c r="AB516" i="2"/>
  <c r="AC516" i="2"/>
  <c r="AD516" i="2"/>
  <c r="AE516" i="2"/>
  <c r="AF516" i="2"/>
  <c r="AG516" i="2"/>
  <c r="AI516" i="2"/>
  <c r="AJ516" i="2"/>
  <c r="AK516" i="2"/>
  <c r="U517" i="2"/>
  <c r="V517" i="2"/>
  <c r="W517" i="2"/>
  <c r="X517" i="2"/>
  <c r="Y517" i="2"/>
  <c r="Z517" i="2"/>
  <c r="AA517" i="2"/>
  <c r="AB517" i="2"/>
  <c r="AC517" i="2"/>
  <c r="AD517" i="2"/>
  <c r="AE517" i="2"/>
  <c r="AF517" i="2"/>
  <c r="AG517" i="2"/>
  <c r="AI517" i="2"/>
  <c r="AJ517" i="2"/>
  <c r="AK517" i="2"/>
  <c r="U518" i="2"/>
  <c r="V518" i="2"/>
  <c r="W518" i="2"/>
  <c r="X518" i="2"/>
  <c r="Y518" i="2"/>
  <c r="Z518" i="2"/>
  <c r="AA518" i="2"/>
  <c r="AB518" i="2"/>
  <c r="AC518" i="2"/>
  <c r="AD518" i="2"/>
  <c r="AE518" i="2"/>
  <c r="AF518" i="2"/>
  <c r="AG518" i="2"/>
  <c r="AI518" i="2"/>
  <c r="AJ518" i="2"/>
  <c r="AK518" i="2"/>
  <c r="U519" i="2"/>
  <c r="V519" i="2"/>
  <c r="W519" i="2"/>
  <c r="X519" i="2"/>
  <c r="Y519" i="2"/>
  <c r="Z519" i="2"/>
  <c r="AA519" i="2"/>
  <c r="AB519" i="2"/>
  <c r="AC519" i="2"/>
  <c r="AD519" i="2"/>
  <c r="AE519" i="2"/>
  <c r="AF519" i="2"/>
  <c r="AG519" i="2"/>
  <c r="AI519" i="2"/>
  <c r="AJ519" i="2"/>
  <c r="AK519" i="2"/>
  <c r="U520" i="2"/>
  <c r="V520" i="2"/>
  <c r="W520" i="2"/>
  <c r="X520" i="2"/>
  <c r="Y520" i="2"/>
  <c r="Z520" i="2"/>
  <c r="AA520" i="2"/>
  <c r="AB520" i="2"/>
  <c r="AC520" i="2"/>
  <c r="AD520" i="2"/>
  <c r="AE520" i="2"/>
  <c r="AF520" i="2"/>
  <c r="AG520" i="2"/>
  <c r="AI520" i="2"/>
  <c r="AJ520" i="2"/>
  <c r="AK520" i="2"/>
  <c r="U521" i="2"/>
  <c r="V521" i="2"/>
  <c r="W521" i="2"/>
  <c r="X521" i="2"/>
  <c r="Y521" i="2"/>
  <c r="Z521" i="2"/>
  <c r="AA521" i="2"/>
  <c r="AB521" i="2"/>
  <c r="AC521" i="2"/>
  <c r="AD521" i="2"/>
  <c r="AE521" i="2"/>
  <c r="AF521" i="2"/>
  <c r="AG521" i="2"/>
  <c r="AI521" i="2"/>
  <c r="AJ521" i="2"/>
  <c r="AK521" i="2"/>
  <c r="U522" i="2"/>
  <c r="V522" i="2"/>
  <c r="W522" i="2"/>
  <c r="X522" i="2"/>
  <c r="Y522" i="2"/>
  <c r="Z522" i="2"/>
  <c r="AA522" i="2"/>
  <c r="AB522" i="2"/>
  <c r="AC522" i="2"/>
  <c r="AD522" i="2"/>
  <c r="AE522" i="2"/>
  <c r="AF522" i="2"/>
  <c r="AG522" i="2"/>
  <c r="AI522" i="2"/>
  <c r="AJ522" i="2"/>
  <c r="AK522" i="2"/>
  <c r="U523" i="2"/>
  <c r="V523" i="2"/>
  <c r="W523" i="2"/>
  <c r="X523" i="2"/>
  <c r="Y523" i="2"/>
  <c r="Z523" i="2"/>
  <c r="AA523" i="2"/>
  <c r="AB523" i="2"/>
  <c r="AC523" i="2"/>
  <c r="AD523" i="2"/>
  <c r="AE523" i="2"/>
  <c r="AF523" i="2"/>
  <c r="AG523" i="2"/>
  <c r="AI523" i="2"/>
  <c r="AJ523" i="2"/>
  <c r="AK523" i="2"/>
  <c r="U524" i="2"/>
  <c r="V524" i="2"/>
  <c r="W524" i="2"/>
  <c r="X524" i="2"/>
  <c r="Y524" i="2"/>
  <c r="Z524" i="2"/>
  <c r="AA524" i="2"/>
  <c r="AB524" i="2"/>
  <c r="AC524" i="2"/>
  <c r="AD524" i="2"/>
  <c r="AE524" i="2"/>
  <c r="AF524" i="2"/>
  <c r="AG524" i="2"/>
  <c r="AI524" i="2"/>
  <c r="AJ524" i="2"/>
  <c r="AK524" i="2"/>
  <c r="U525" i="2"/>
  <c r="V525" i="2"/>
  <c r="W525" i="2"/>
  <c r="X525" i="2"/>
  <c r="Y525" i="2"/>
  <c r="Z525" i="2"/>
  <c r="AA525" i="2"/>
  <c r="AB525" i="2"/>
  <c r="AC525" i="2"/>
  <c r="AD525" i="2"/>
  <c r="AE525" i="2"/>
  <c r="AF525" i="2"/>
  <c r="AG525" i="2"/>
  <c r="AI525" i="2"/>
  <c r="AJ525" i="2"/>
  <c r="AK525" i="2"/>
  <c r="U526" i="2"/>
  <c r="V526" i="2"/>
  <c r="W526" i="2"/>
  <c r="X526" i="2"/>
  <c r="Y526" i="2"/>
  <c r="Z526" i="2"/>
  <c r="AA526" i="2"/>
  <c r="AB526" i="2"/>
  <c r="AC526" i="2"/>
  <c r="AD526" i="2"/>
  <c r="AE526" i="2"/>
  <c r="AF526" i="2"/>
  <c r="AG526" i="2"/>
  <c r="AI526" i="2"/>
  <c r="AJ526" i="2"/>
  <c r="AK526" i="2"/>
  <c r="U527" i="2"/>
  <c r="V527" i="2"/>
  <c r="W527" i="2"/>
  <c r="X527" i="2"/>
  <c r="Y527" i="2"/>
  <c r="Z527" i="2"/>
  <c r="AA527" i="2"/>
  <c r="AB527" i="2"/>
  <c r="AC527" i="2"/>
  <c r="AD527" i="2"/>
  <c r="AE527" i="2"/>
  <c r="AF527" i="2"/>
  <c r="AG527" i="2"/>
  <c r="AI527" i="2"/>
  <c r="AJ527" i="2"/>
  <c r="AK527" i="2"/>
  <c r="U528" i="2"/>
  <c r="V528" i="2"/>
  <c r="W528" i="2"/>
  <c r="X528" i="2"/>
  <c r="AH528" i="2" s="1"/>
  <c r="Y528" i="2"/>
  <c r="Z528" i="2"/>
  <c r="AA528" i="2"/>
  <c r="AB528" i="2"/>
  <c r="AC528" i="2"/>
  <c r="AD528" i="2"/>
  <c r="AE528" i="2"/>
  <c r="AF528" i="2"/>
  <c r="AG528" i="2"/>
  <c r="AI528" i="2"/>
  <c r="AJ528" i="2"/>
  <c r="AK528" i="2"/>
  <c r="U529" i="2"/>
  <c r="V529" i="2"/>
  <c r="W529" i="2"/>
  <c r="X529" i="2"/>
  <c r="Y529" i="2"/>
  <c r="Z529" i="2"/>
  <c r="AA529" i="2"/>
  <c r="AB529" i="2"/>
  <c r="AC529" i="2"/>
  <c r="AD529" i="2"/>
  <c r="AE529" i="2"/>
  <c r="AF529" i="2"/>
  <c r="AG529" i="2"/>
  <c r="AI529" i="2"/>
  <c r="AJ529" i="2"/>
  <c r="AK529" i="2"/>
  <c r="U530" i="2"/>
  <c r="V530" i="2"/>
  <c r="W530" i="2"/>
  <c r="X530" i="2"/>
  <c r="Y530" i="2"/>
  <c r="Z530" i="2"/>
  <c r="AA530" i="2"/>
  <c r="AB530" i="2"/>
  <c r="AC530" i="2"/>
  <c r="AD530" i="2"/>
  <c r="AE530" i="2"/>
  <c r="AF530" i="2"/>
  <c r="AG530" i="2"/>
  <c r="AI530" i="2"/>
  <c r="AJ530" i="2"/>
  <c r="AK530" i="2"/>
  <c r="U531" i="2"/>
  <c r="V531" i="2"/>
  <c r="W531" i="2"/>
  <c r="X531" i="2"/>
  <c r="Y531" i="2"/>
  <c r="Z531" i="2"/>
  <c r="AA531" i="2"/>
  <c r="AB531" i="2"/>
  <c r="AC531" i="2"/>
  <c r="AD531" i="2"/>
  <c r="AE531" i="2"/>
  <c r="AF531" i="2"/>
  <c r="AG531" i="2"/>
  <c r="AI531" i="2"/>
  <c r="AJ531" i="2"/>
  <c r="AK531" i="2"/>
  <c r="U532" i="2"/>
  <c r="V532" i="2"/>
  <c r="W532" i="2"/>
  <c r="X532" i="2"/>
  <c r="Y532" i="2"/>
  <c r="Z532" i="2"/>
  <c r="AA532" i="2"/>
  <c r="AB532" i="2"/>
  <c r="AC532" i="2"/>
  <c r="AD532" i="2"/>
  <c r="AE532" i="2"/>
  <c r="AF532" i="2"/>
  <c r="AG532" i="2"/>
  <c r="AI532" i="2"/>
  <c r="AJ532" i="2"/>
  <c r="AK532" i="2"/>
  <c r="U533" i="2"/>
  <c r="V533" i="2"/>
  <c r="W533" i="2"/>
  <c r="X533" i="2"/>
  <c r="Y533" i="2"/>
  <c r="Z533" i="2"/>
  <c r="AA533" i="2"/>
  <c r="AB533" i="2"/>
  <c r="AC533" i="2"/>
  <c r="AD533" i="2"/>
  <c r="AE533" i="2"/>
  <c r="AF533" i="2"/>
  <c r="AG533" i="2"/>
  <c r="AI533" i="2"/>
  <c r="AJ533" i="2"/>
  <c r="AK533" i="2"/>
  <c r="U534" i="2"/>
  <c r="V534" i="2"/>
  <c r="W534" i="2"/>
  <c r="X534" i="2"/>
  <c r="Y534" i="2"/>
  <c r="Z534" i="2"/>
  <c r="AA534" i="2"/>
  <c r="AB534" i="2"/>
  <c r="AC534" i="2"/>
  <c r="AD534" i="2"/>
  <c r="AE534" i="2"/>
  <c r="AF534" i="2"/>
  <c r="AG534" i="2"/>
  <c r="AI534" i="2"/>
  <c r="AJ534" i="2"/>
  <c r="AK534" i="2"/>
  <c r="U535" i="2"/>
  <c r="V535" i="2"/>
  <c r="W535" i="2"/>
  <c r="X535" i="2"/>
  <c r="Y535" i="2"/>
  <c r="Z535" i="2"/>
  <c r="AA535" i="2"/>
  <c r="AB535" i="2"/>
  <c r="AC535" i="2"/>
  <c r="AD535" i="2"/>
  <c r="AE535" i="2"/>
  <c r="AF535" i="2"/>
  <c r="AG535" i="2"/>
  <c r="AI535" i="2"/>
  <c r="AJ535" i="2"/>
  <c r="AK535" i="2"/>
  <c r="U536" i="2"/>
  <c r="V536" i="2"/>
  <c r="W536" i="2"/>
  <c r="X536" i="2"/>
  <c r="Y536" i="2"/>
  <c r="Z536" i="2"/>
  <c r="AA536" i="2"/>
  <c r="AB536" i="2"/>
  <c r="AC536" i="2"/>
  <c r="AD536" i="2"/>
  <c r="AE536" i="2"/>
  <c r="AF536" i="2"/>
  <c r="AG536" i="2"/>
  <c r="AI536" i="2"/>
  <c r="AJ536" i="2"/>
  <c r="AK536" i="2"/>
  <c r="U537" i="2"/>
  <c r="V537" i="2"/>
  <c r="W537" i="2"/>
  <c r="X537" i="2"/>
  <c r="Y537" i="2"/>
  <c r="Z537" i="2"/>
  <c r="AA537" i="2"/>
  <c r="AB537" i="2"/>
  <c r="AC537" i="2"/>
  <c r="AD537" i="2"/>
  <c r="AE537" i="2"/>
  <c r="AF537" i="2"/>
  <c r="AG537" i="2"/>
  <c r="AI537" i="2"/>
  <c r="AJ537" i="2"/>
  <c r="AK537" i="2"/>
  <c r="U538" i="2"/>
  <c r="V538" i="2"/>
  <c r="W538" i="2"/>
  <c r="X538" i="2"/>
  <c r="Y538" i="2"/>
  <c r="Z538" i="2"/>
  <c r="AA538" i="2"/>
  <c r="AB538" i="2"/>
  <c r="AC538" i="2"/>
  <c r="AD538" i="2"/>
  <c r="AE538" i="2"/>
  <c r="AF538" i="2"/>
  <c r="AG538" i="2"/>
  <c r="AI538" i="2"/>
  <c r="AJ538" i="2"/>
  <c r="AK538" i="2"/>
  <c r="U539" i="2"/>
  <c r="V539" i="2"/>
  <c r="W539" i="2"/>
  <c r="X539" i="2"/>
  <c r="Y539" i="2"/>
  <c r="Z539" i="2"/>
  <c r="AA539" i="2"/>
  <c r="AB539" i="2"/>
  <c r="AC539" i="2"/>
  <c r="AD539" i="2"/>
  <c r="AE539" i="2"/>
  <c r="AF539" i="2"/>
  <c r="AG539" i="2"/>
  <c r="AI539" i="2"/>
  <c r="AJ539" i="2"/>
  <c r="AK539" i="2"/>
  <c r="U540" i="2"/>
  <c r="V540" i="2"/>
  <c r="W540" i="2"/>
  <c r="X540" i="2"/>
  <c r="Y540" i="2"/>
  <c r="Z540" i="2"/>
  <c r="AA540" i="2"/>
  <c r="AB540" i="2"/>
  <c r="AC540" i="2"/>
  <c r="AD540" i="2"/>
  <c r="AE540" i="2"/>
  <c r="AF540" i="2"/>
  <c r="AG540" i="2"/>
  <c r="AI540" i="2"/>
  <c r="AJ540" i="2"/>
  <c r="AK540" i="2"/>
  <c r="U541" i="2"/>
  <c r="V541" i="2"/>
  <c r="W541" i="2"/>
  <c r="X541" i="2"/>
  <c r="Y541" i="2"/>
  <c r="Z541" i="2"/>
  <c r="AA541" i="2"/>
  <c r="AB541" i="2"/>
  <c r="AC541" i="2"/>
  <c r="AD541" i="2"/>
  <c r="AE541" i="2"/>
  <c r="AF541" i="2"/>
  <c r="AG541" i="2"/>
  <c r="AI541" i="2"/>
  <c r="AJ541" i="2"/>
  <c r="AK541" i="2"/>
  <c r="U542" i="2"/>
  <c r="V542" i="2"/>
  <c r="W542" i="2"/>
  <c r="X542" i="2"/>
  <c r="Y542" i="2"/>
  <c r="Z542" i="2"/>
  <c r="AA542" i="2"/>
  <c r="AB542" i="2"/>
  <c r="AC542" i="2"/>
  <c r="AD542" i="2"/>
  <c r="AE542" i="2"/>
  <c r="AF542" i="2"/>
  <c r="AG542" i="2"/>
  <c r="AI542" i="2"/>
  <c r="AJ542" i="2"/>
  <c r="AK542" i="2"/>
  <c r="U543" i="2"/>
  <c r="V543" i="2"/>
  <c r="W543" i="2"/>
  <c r="X543" i="2"/>
  <c r="Y543" i="2"/>
  <c r="Z543" i="2"/>
  <c r="AA543" i="2"/>
  <c r="AB543" i="2"/>
  <c r="AC543" i="2"/>
  <c r="AD543" i="2"/>
  <c r="AE543" i="2"/>
  <c r="AF543" i="2"/>
  <c r="AG543" i="2"/>
  <c r="AI543" i="2"/>
  <c r="AJ543" i="2"/>
  <c r="AK543" i="2"/>
  <c r="U544" i="2"/>
  <c r="V544" i="2"/>
  <c r="W544" i="2"/>
  <c r="X544" i="2"/>
  <c r="Y544" i="2"/>
  <c r="Z544" i="2"/>
  <c r="AA544" i="2"/>
  <c r="AB544" i="2"/>
  <c r="AC544" i="2"/>
  <c r="AD544" i="2"/>
  <c r="AE544" i="2"/>
  <c r="AF544" i="2"/>
  <c r="AG544" i="2"/>
  <c r="AI544" i="2"/>
  <c r="AJ544" i="2"/>
  <c r="AK544" i="2"/>
  <c r="U545" i="2"/>
  <c r="V545" i="2"/>
  <c r="W545" i="2"/>
  <c r="X545" i="2"/>
  <c r="Y545" i="2"/>
  <c r="Z545" i="2"/>
  <c r="AA545" i="2"/>
  <c r="AB545" i="2"/>
  <c r="AC545" i="2"/>
  <c r="AD545" i="2"/>
  <c r="AE545" i="2"/>
  <c r="AF545" i="2"/>
  <c r="AG545" i="2"/>
  <c r="AI545" i="2"/>
  <c r="AJ545" i="2"/>
  <c r="AK545" i="2"/>
  <c r="U546" i="2"/>
  <c r="V546" i="2"/>
  <c r="W546" i="2"/>
  <c r="X546" i="2"/>
  <c r="Y546" i="2"/>
  <c r="Z546" i="2"/>
  <c r="AA546" i="2"/>
  <c r="AB546" i="2"/>
  <c r="AC546" i="2"/>
  <c r="AD546" i="2"/>
  <c r="AE546" i="2"/>
  <c r="AF546" i="2"/>
  <c r="AG546" i="2"/>
  <c r="AI546" i="2"/>
  <c r="AJ546" i="2"/>
  <c r="AK546" i="2"/>
  <c r="U547" i="2"/>
  <c r="V547" i="2"/>
  <c r="W547" i="2"/>
  <c r="X547" i="2"/>
  <c r="AH547" i="2" s="1"/>
  <c r="Y547" i="2"/>
  <c r="Z547" i="2"/>
  <c r="AA547" i="2"/>
  <c r="AB547" i="2"/>
  <c r="AC547" i="2"/>
  <c r="AD547" i="2"/>
  <c r="AE547" i="2"/>
  <c r="AF547" i="2"/>
  <c r="AG547" i="2"/>
  <c r="AI547" i="2"/>
  <c r="AJ547" i="2"/>
  <c r="AK547" i="2"/>
  <c r="U548" i="2"/>
  <c r="V548" i="2"/>
  <c r="W548" i="2"/>
  <c r="X548" i="2"/>
  <c r="Y548" i="2"/>
  <c r="Z548" i="2"/>
  <c r="AA548" i="2"/>
  <c r="AB548" i="2"/>
  <c r="AC548" i="2"/>
  <c r="AD548" i="2"/>
  <c r="AE548" i="2"/>
  <c r="AF548" i="2"/>
  <c r="AG548" i="2"/>
  <c r="AI548" i="2"/>
  <c r="AJ548" i="2"/>
  <c r="AK548" i="2"/>
  <c r="U549" i="2"/>
  <c r="V549" i="2"/>
  <c r="W549" i="2"/>
  <c r="X549" i="2"/>
  <c r="Y549" i="2"/>
  <c r="Z549" i="2"/>
  <c r="AA549" i="2"/>
  <c r="AB549" i="2"/>
  <c r="AC549" i="2"/>
  <c r="AD549" i="2"/>
  <c r="AE549" i="2"/>
  <c r="AF549" i="2"/>
  <c r="AG549" i="2"/>
  <c r="AI549" i="2"/>
  <c r="AJ549" i="2"/>
  <c r="AK549" i="2"/>
  <c r="U550" i="2"/>
  <c r="V550" i="2"/>
  <c r="W550" i="2"/>
  <c r="X550" i="2"/>
  <c r="Y550" i="2"/>
  <c r="Z550" i="2"/>
  <c r="AA550" i="2"/>
  <c r="AB550" i="2"/>
  <c r="AC550" i="2"/>
  <c r="AD550" i="2"/>
  <c r="AE550" i="2"/>
  <c r="AF550" i="2"/>
  <c r="AG550" i="2"/>
  <c r="AI550" i="2"/>
  <c r="AJ550" i="2"/>
  <c r="AK550" i="2"/>
  <c r="U551" i="2"/>
  <c r="V551" i="2"/>
  <c r="W551" i="2"/>
  <c r="X551" i="2"/>
  <c r="Y551" i="2"/>
  <c r="Z551" i="2"/>
  <c r="AA551" i="2"/>
  <c r="AB551" i="2"/>
  <c r="AC551" i="2"/>
  <c r="AD551" i="2"/>
  <c r="AE551" i="2"/>
  <c r="AF551" i="2"/>
  <c r="AG551" i="2"/>
  <c r="AI551" i="2"/>
  <c r="AJ551" i="2"/>
  <c r="AK551" i="2"/>
  <c r="U552" i="2"/>
  <c r="V552" i="2"/>
  <c r="W552" i="2"/>
  <c r="X552" i="2"/>
  <c r="Y552" i="2"/>
  <c r="Z552" i="2"/>
  <c r="AA552" i="2"/>
  <c r="AB552" i="2"/>
  <c r="AC552" i="2"/>
  <c r="AD552" i="2"/>
  <c r="AE552" i="2"/>
  <c r="AF552" i="2"/>
  <c r="AG552" i="2"/>
  <c r="AH552" i="2"/>
  <c r="AI552" i="2"/>
  <c r="AJ552" i="2"/>
  <c r="AK552" i="2"/>
  <c r="U553" i="2"/>
  <c r="V553" i="2"/>
  <c r="W553" i="2"/>
  <c r="X553" i="2"/>
  <c r="Y553" i="2"/>
  <c r="Z553" i="2"/>
  <c r="AA553" i="2"/>
  <c r="AB553" i="2"/>
  <c r="AC553" i="2"/>
  <c r="AD553" i="2"/>
  <c r="AE553" i="2"/>
  <c r="AF553" i="2"/>
  <c r="AG553" i="2"/>
  <c r="AI553" i="2"/>
  <c r="AJ553" i="2"/>
  <c r="AK553" i="2"/>
  <c r="U554" i="2"/>
  <c r="V554" i="2"/>
  <c r="W554" i="2"/>
  <c r="X554" i="2"/>
  <c r="Y554" i="2"/>
  <c r="Z554" i="2"/>
  <c r="AA554" i="2"/>
  <c r="AB554" i="2"/>
  <c r="AC554" i="2"/>
  <c r="AD554" i="2"/>
  <c r="AE554" i="2"/>
  <c r="AF554" i="2"/>
  <c r="AG554" i="2"/>
  <c r="AI554" i="2"/>
  <c r="AJ554" i="2"/>
  <c r="AK554" i="2"/>
  <c r="U555" i="2"/>
  <c r="V555" i="2"/>
  <c r="W555" i="2"/>
  <c r="X555" i="2"/>
  <c r="Y555" i="2"/>
  <c r="Z555" i="2"/>
  <c r="AA555" i="2"/>
  <c r="AB555" i="2"/>
  <c r="AC555" i="2"/>
  <c r="AD555" i="2"/>
  <c r="AE555" i="2"/>
  <c r="AF555" i="2"/>
  <c r="AG555" i="2"/>
  <c r="AI555" i="2"/>
  <c r="AJ555" i="2"/>
  <c r="AK555" i="2"/>
  <c r="U556" i="2"/>
  <c r="V556" i="2"/>
  <c r="W556" i="2"/>
  <c r="X556" i="2"/>
  <c r="Y556" i="2"/>
  <c r="Z556" i="2"/>
  <c r="AA556" i="2"/>
  <c r="AB556" i="2"/>
  <c r="AC556" i="2"/>
  <c r="AD556" i="2"/>
  <c r="AE556" i="2"/>
  <c r="AF556" i="2"/>
  <c r="AG556" i="2"/>
  <c r="AI556" i="2"/>
  <c r="AJ556" i="2"/>
  <c r="AK556" i="2"/>
  <c r="U557" i="2"/>
  <c r="V557" i="2"/>
  <c r="W557" i="2"/>
  <c r="X557" i="2"/>
  <c r="Y557" i="2"/>
  <c r="Z557" i="2"/>
  <c r="AA557" i="2"/>
  <c r="AB557" i="2"/>
  <c r="AC557" i="2"/>
  <c r="AD557" i="2"/>
  <c r="AE557" i="2"/>
  <c r="AF557" i="2"/>
  <c r="AG557" i="2"/>
  <c r="AI557" i="2"/>
  <c r="AJ557" i="2"/>
  <c r="AK557" i="2"/>
  <c r="U558" i="2"/>
  <c r="V558" i="2"/>
  <c r="W558" i="2"/>
  <c r="X558" i="2"/>
  <c r="Y558" i="2"/>
  <c r="Z558" i="2"/>
  <c r="AA558" i="2"/>
  <c r="AB558" i="2"/>
  <c r="AC558" i="2"/>
  <c r="AD558" i="2"/>
  <c r="AE558" i="2"/>
  <c r="AF558" i="2"/>
  <c r="AG558" i="2"/>
  <c r="AI558" i="2"/>
  <c r="AJ558" i="2"/>
  <c r="AK558" i="2"/>
  <c r="U559" i="2"/>
  <c r="V559" i="2"/>
  <c r="W559" i="2"/>
  <c r="X559" i="2"/>
  <c r="Y559" i="2"/>
  <c r="Z559" i="2"/>
  <c r="AA559" i="2"/>
  <c r="AB559" i="2"/>
  <c r="AC559" i="2"/>
  <c r="AD559" i="2"/>
  <c r="AE559" i="2"/>
  <c r="AF559" i="2"/>
  <c r="AG559" i="2"/>
  <c r="AI559" i="2"/>
  <c r="AJ559" i="2"/>
  <c r="AK559" i="2"/>
  <c r="U560" i="2"/>
  <c r="V560" i="2"/>
  <c r="W560" i="2"/>
  <c r="X560" i="2"/>
  <c r="Y560" i="2"/>
  <c r="Z560" i="2"/>
  <c r="AA560" i="2"/>
  <c r="AB560" i="2"/>
  <c r="AC560" i="2"/>
  <c r="AD560" i="2"/>
  <c r="AE560" i="2"/>
  <c r="AF560" i="2"/>
  <c r="AG560" i="2"/>
  <c r="AI560" i="2"/>
  <c r="AJ560" i="2"/>
  <c r="AK560" i="2"/>
  <c r="U561" i="2"/>
  <c r="V561" i="2"/>
  <c r="W561" i="2"/>
  <c r="X561" i="2"/>
  <c r="Y561" i="2"/>
  <c r="Z561" i="2"/>
  <c r="AA561" i="2"/>
  <c r="AB561" i="2"/>
  <c r="AC561" i="2"/>
  <c r="AD561" i="2"/>
  <c r="AE561" i="2"/>
  <c r="AF561" i="2"/>
  <c r="AG561" i="2"/>
  <c r="AI561" i="2"/>
  <c r="AJ561" i="2"/>
  <c r="AK561" i="2"/>
  <c r="U562" i="2"/>
  <c r="V562" i="2"/>
  <c r="W562" i="2"/>
  <c r="X562" i="2"/>
  <c r="Y562" i="2"/>
  <c r="Z562" i="2"/>
  <c r="AA562" i="2"/>
  <c r="AB562" i="2"/>
  <c r="AC562" i="2"/>
  <c r="AD562" i="2"/>
  <c r="AE562" i="2"/>
  <c r="AF562" i="2"/>
  <c r="AG562" i="2"/>
  <c r="AI562" i="2"/>
  <c r="AJ562" i="2"/>
  <c r="AK562" i="2"/>
  <c r="U563" i="2"/>
  <c r="V563" i="2"/>
  <c r="W563" i="2"/>
  <c r="X563" i="2"/>
  <c r="Y563" i="2"/>
  <c r="Z563" i="2"/>
  <c r="AA563" i="2"/>
  <c r="AB563" i="2"/>
  <c r="AC563" i="2"/>
  <c r="AD563" i="2"/>
  <c r="AE563" i="2"/>
  <c r="AF563" i="2"/>
  <c r="AG563" i="2"/>
  <c r="AI563" i="2"/>
  <c r="AJ563" i="2"/>
  <c r="AK563" i="2"/>
  <c r="U564" i="2"/>
  <c r="V564" i="2"/>
  <c r="W564" i="2"/>
  <c r="X564" i="2"/>
  <c r="Y564" i="2"/>
  <c r="Z564" i="2"/>
  <c r="AA564" i="2"/>
  <c r="AB564" i="2"/>
  <c r="AC564" i="2"/>
  <c r="AD564" i="2"/>
  <c r="AE564" i="2"/>
  <c r="AF564" i="2"/>
  <c r="AG564" i="2"/>
  <c r="AI564" i="2"/>
  <c r="AJ564" i="2"/>
  <c r="AK564" i="2"/>
  <c r="U565" i="2"/>
  <c r="V565" i="2"/>
  <c r="W565" i="2"/>
  <c r="X565" i="2"/>
  <c r="Y565" i="2"/>
  <c r="Z565" i="2"/>
  <c r="AA565" i="2"/>
  <c r="AB565" i="2"/>
  <c r="AC565" i="2"/>
  <c r="AD565" i="2"/>
  <c r="AE565" i="2"/>
  <c r="AF565" i="2"/>
  <c r="AG565" i="2"/>
  <c r="AI565" i="2"/>
  <c r="AJ565" i="2"/>
  <c r="AK565" i="2"/>
  <c r="U566" i="2"/>
  <c r="V566" i="2"/>
  <c r="W566" i="2"/>
  <c r="X566" i="2"/>
  <c r="Y566" i="2"/>
  <c r="Z566" i="2"/>
  <c r="AA566" i="2"/>
  <c r="AB566" i="2"/>
  <c r="AC566" i="2"/>
  <c r="AD566" i="2"/>
  <c r="AE566" i="2"/>
  <c r="AF566" i="2"/>
  <c r="AG566" i="2"/>
  <c r="AI566" i="2"/>
  <c r="AJ566" i="2"/>
  <c r="AK566" i="2"/>
  <c r="U567" i="2"/>
  <c r="V567" i="2"/>
  <c r="W567" i="2"/>
  <c r="X567" i="2"/>
  <c r="Y567" i="2"/>
  <c r="Z567" i="2"/>
  <c r="AA567" i="2"/>
  <c r="AB567" i="2"/>
  <c r="AC567" i="2"/>
  <c r="AD567" i="2"/>
  <c r="AE567" i="2"/>
  <c r="AF567" i="2"/>
  <c r="AG567" i="2"/>
  <c r="AI567" i="2"/>
  <c r="AJ567" i="2"/>
  <c r="AK567" i="2"/>
  <c r="U568" i="2"/>
  <c r="V568" i="2"/>
  <c r="W568" i="2"/>
  <c r="X568" i="2"/>
  <c r="Y568" i="2"/>
  <c r="Z568" i="2"/>
  <c r="AA568" i="2"/>
  <c r="AB568" i="2"/>
  <c r="AC568" i="2"/>
  <c r="AD568" i="2"/>
  <c r="AE568" i="2"/>
  <c r="AF568" i="2"/>
  <c r="AG568" i="2"/>
  <c r="AI568" i="2"/>
  <c r="AJ568" i="2"/>
  <c r="AK568" i="2"/>
  <c r="U569" i="2"/>
  <c r="V569" i="2"/>
  <c r="W569" i="2"/>
  <c r="X569" i="2"/>
  <c r="Y569" i="2"/>
  <c r="Z569" i="2"/>
  <c r="AA569" i="2"/>
  <c r="AB569" i="2"/>
  <c r="AC569" i="2"/>
  <c r="AD569" i="2"/>
  <c r="AE569" i="2"/>
  <c r="AF569" i="2"/>
  <c r="AG569" i="2"/>
  <c r="AI569" i="2"/>
  <c r="AJ569" i="2"/>
  <c r="AK569" i="2"/>
  <c r="U570" i="2"/>
  <c r="V570" i="2"/>
  <c r="W570" i="2"/>
  <c r="X570" i="2"/>
  <c r="Y570" i="2"/>
  <c r="Z570" i="2"/>
  <c r="AA570" i="2"/>
  <c r="AB570" i="2"/>
  <c r="AC570" i="2"/>
  <c r="AD570" i="2"/>
  <c r="AE570" i="2"/>
  <c r="AF570" i="2"/>
  <c r="AG570" i="2"/>
  <c r="AI570" i="2"/>
  <c r="AJ570" i="2"/>
  <c r="AK570" i="2"/>
  <c r="U571" i="2"/>
  <c r="V571" i="2"/>
  <c r="W571" i="2"/>
  <c r="X571" i="2"/>
  <c r="Y571" i="2"/>
  <c r="Z571" i="2"/>
  <c r="AA571" i="2"/>
  <c r="AB571" i="2"/>
  <c r="AC571" i="2"/>
  <c r="AD571" i="2"/>
  <c r="AE571" i="2"/>
  <c r="AF571" i="2"/>
  <c r="AG571" i="2"/>
  <c r="AI571" i="2"/>
  <c r="AJ571" i="2"/>
  <c r="AK571" i="2"/>
  <c r="U572" i="2"/>
  <c r="V572" i="2"/>
  <c r="W572" i="2"/>
  <c r="X572" i="2"/>
  <c r="Y572" i="2"/>
  <c r="Z572" i="2"/>
  <c r="AA572" i="2"/>
  <c r="AB572" i="2"/>
  <c r="AC572" i="2"/>
  <c r="AD572" i="2"/>
  <c r="AE572" i="2"/>
  <c r="AF572" i="2"/>
  <c r="AG572" i="2"/>
  <c r="AI572" i="2"/>
  <c r="AJ572" i="2"/>
  <c r="AK572" i="2"/>
  <c r="U573" i="2"/>
  <c r="V573" i="2"/>
  <c r="W573" i="2"/>
  <c r="X573" i="2"/>
  <c r="Y573" i="2"/>
  <c r="Z573" i="2"/>
  <c r="AA573" i="2"/>
  <c r="AB573" i="2"/>
  <c r="AC573" i="2"/>
  <c r="AD573" i="2"/>
  <c r="AE573" i="2"/>
  <c r="AF573" i="2"/>
  <c r="AG573" i="2"/>
  <c r="AI573" i="2"/>
  <c r="AJ573" i="2"/>
  <c r="AK573" i="2"/>
  <c r="U574" i="2"/>
  <c r="V574" i="2"/>
  <c r="W574" i="2"/>
  <c r="X574" i="2"/>
  <c r="Y574" i="2"/>
  <c r="Z574" i="2"/>
  <c r="AA574" i="2"/>
  <c r="AB574" i="2"/>
  <c r="AC574" i="2"/>
  <c r="AD574" i="2"/>
  <c r="AE574" i="2"/>
  <c r="AF574" i="2"/>
  <c r="AG574" i="2"/>
  <c r="AI574" i="2"/>
  <c r="AJ574" i="2"/>
  <c r="AK574" i="2"/>
  <c r="U575" i="2"/>
  <c r="V575" i="2"/>
  <c r="W575" i="2"/>
  <c r="X575" i="2"/>
  <c r="Y575" i="2"/>
  <c r="Z575" i="2"/>
  <c r="AA575" i="2"/>
  <c r="AB575" i="2"/>
  <c r="AC575" i="2"/>
  <c r="AD575" i="2"/>
  <c r="AE575" i="2"/>
  <c r="AF575" i="2"/>
  <c r="AG575" i="2"/>
  <c r="AI575" i="2"/>
  <c r="AJ575" i="2"/>
  <c r="AK575" i="2"/>
  <c r="U576" i="2"/>
  <c r="V576" i="2"/>
  <c r="W576" i="2"/>
  <c r="X576" i="2"/>
  <c r="Y576" i="2"/>
  <c r="Z576" i="2"/>
  <c r="AA576" i="2"/>
  <c r="AB576" i="2"/>
  <c r="AC576" i="2"/>
  <c r="AD576" i="2"/>
  <c r="AE576" i="2"/>
  <c r="AF576" i="2"/>
  <c r="AG576" i="2"/>
  <c r="AH576" i="2"/>
  <c r="AI576" i="2"/>
  <c r="AJ576" i="2"/>
  <c r="AK576" i="2"/>
  <c r="U577" i="2"/>
  <c r="V577" i="2"/>
  <c r="W577" i="2"/>
  <c r="X577" i="2"/>
  <c r="Y577" i="2"/>
  <c r="Z577" i="2"/>
  <c r="AA577" i="2"/>
  <c r="AB577" i="2"/>
  <c r="AC577" i="2"/>
  <c r="AD577" i="2"/>
  <c r="AE577" i="2"/>
  <c r="AF577" i="2"/>
  <c r="AG577" i="2"/>
  <c r="AI577" i="2"/>
  <c r="AJ577" i="2"/>
  <c r="AK577" i="2"/>
  <c r="U578" i="2"/>
  <c r="V578" i="2"/>
  <c r="W578" i="2"/>
  <c r="X578" i="2"/>
  <c r="Y578" i="2"/>
  <c r="Z578" i="2"/>
  <c r="AA578" i="2"/>
  <c r="AB578" i="2"/>
  <c r="AC578" i="2"/>
  <c r="AD578" i="2"/>
  <c r="AE578" i="2"/>
  <c r="AF578" i="2"/>
  <c r="AG578" i="2"/>
  <c r="AI578" i="2"/>
  <c r="AJ578" i="2"/>
  <c r="AK578" i="2"/>
  <c r="U579" i="2"/>
  <c r="V579" i="2"/>
  <c r="W579" i="2"/>
  <c r="X579" i="2"/>
  <c r="AH579" i="2" s="1"/>
  <c r="Y579" i="2"/>
  <c r="Z579" i="2"/>
  <c r="AA579" i="2"/>
  <c r="AB579" i="2"/>
  <c r="AC579" i="2"/>
  <c r="AD579" i="2"/>
  <c r="AE579" i="2"/>
  <c r="AF579" i="2"/>
  <c r="AG579" i="2"/>
  <c r="AI579" i="2"/>
  <c r="AJ579" i="2"/>
  <c r="AK579" i="2"/>
  <c r="U580" i="2"/>
  <c r="V580" i="2"/>
  <c r="W580" i="2"/>
  <c r="X580" i="2"/>
  <c r="Y580" i="2"/>
  <c r="Z580" i="2"/>
  <c r="AA580" i="2"/>
  <c r="AB580" i="2"/>
  <c r="AC580" i="2"/>
  <c r="AD580" i="2"/>
  <c r="AE580" i="2"/>
  <c r="AF580" i="2"/>
  <c r="AG580" i="2"/>
  <c r="AI580" i="2"/>
  <c r="AJ580" i="2"/>
  <c r="AK580" i="2"/>
  <c r="U581" i="2"/>
  <c r="V581" i="2"/>
  <c r="W581" i="2"/>
  <c r="X581" i="2"/>
  <c r="Y581" i="2"/>
  <c r="Z581" i="2"/>
  <c r="AA581" i="2"/>
  <c r="AB581" i="2"/>
  <c r="AC581" i="2"/>
  <c r="AD581" i="2"/>
  <c r="AE581" i="2"/>
  <c r="AF581" i="2"/>
  <c r="AG581" i="2"/>
  <c r="AI581" i="2"/>
  <c r="AJ581" i="2"/>
  <c r="AK581" i="2"/>
  <c r="U582" i="2"/>
  <c r="V582" i="2"/>
  <c r="W582" i="2"/>
  <c r="X582" i="2"/>
  <c r="Y582" i="2"/>
  <c r="Z582" i="2"/>
  <c r="AA582" i="2"/>
  <c r="AB582" i="2"/>
  <c r="AC582" i="2"/>
  <c r="AD582" i="2"/>
  <c r="AE582" i="2"/>
  <c r="AF582" i="2"/>
  <c r="AG582" i="2"/>
  <c r="AI582" i="2"/>
  <c r="AJ582" i="2"/>
  <c r="AK582" i="2"/>
  <c r="U583" i="2"/>
  <c r="V583" i="2"/>
  <c r="W583" i="2"/>
  <c r="X583" i="2"/>
  <c r="Y583" i="2"/>
  <c r="Z583" i="2"/>
  <c r="AA583" i="2"/>
  <c r="AB583" i="2"/>
  <c r="AC583" i="2"/>
  <c r="AD583" i="2"/>
  <c r="AE583" i="2"/>
  <c r="AF583" i="2"/>
  <c r="AG583" i="2"/>
  <c r="AI583" i="2"/>
  <c r="AJ583" i="2"/>
  <c r="AK583" i="2"/>
  <c r="U584" i="2"/>
  <c r="V584" i="2"/>
  <c r="W584" i="2"/>
  <c r="X584" i="2"/>
  <c r="Y584" i="2"/>
  <c r="Z584" i="2"/>
  <c r="AA584" i="2"/>
  <c r="AB584" i="2"/>
  <c r="AC584" i="2"/>
  <c r="AD584" i="2"/>
  <c r="AE584" i="2"/>
  <c r="AF584" i="2"/>
  <c r="AG584" i="2"/>
  <c r="AI584" i="2"/>
  <c r="AJ584" i="2"/>
  <c r="AK584" i="2"/>
  <c r="U585" i="2"/>
  <c r="V585" i="2"/>
  <c r="W585" i="2"/>
  <c r="X585" i="2"/>
  <c r="Y585" i="2"/>
  <c r="Z585" i="2"/>
  <c r="AA585" i="2"/>
  <c r="AB585" i="2"/>
  <c r="AC585" i="2"/>
  <c r="AD585" i="2"/>
  <c r="AE585" i="2"/>
  <c r="AF585" i="2"/>
  <c r="AG585" i="2"/>
  <c r="AI585" i="2"/>
  <c r="AJ585" i="2"/>
  <c r="AK585" i="2"/>
  <c r="U586" i="2"/>
  <c r="V586" i="2"/>
  <c r="W586" i="2"/>
  <c r="X586" i="2"/>
  <c r="Y586" i="2"/>
  <c r="Z586" i="2"/>
  <c r="AA586" i="2"/>
  <c r="AB586" i="2"/>
  <c r="AC586" i="2"/>
  <c r="AD586" i="2"/>
  <c r="AE586" i="2"/>
  <c r="AF586" i="2"/>
  <c r="AG586" i="2"/>
  <c r="AI586" i="2"/>
  <c r="AJ586" i="2"/>
  <c r="AK586" i="2"/>
  <c r="U587" i="2"/>
  <c r="V587" i="2"/>
  <c r="W587" i="2"/>
  <c r="X587" i="2"/>
  <c r="Y587" i="2"/>
  <c r="Z587" i="2"/>
  <c r="AA587" i="2"/>
  <c r="AB587" i="2"/>
  <c r="AC587" i="2"/>
  <c r="AD587" i="2"/>
  <c r="AE587" i="2"/>
  <c r="AF587" i="2"/>
  <c r="AG587" i="2"/>
  <c r="AI587" i="2"/>
  <c r="AJ587" i="2"/>
  <c r="AK587" i="2"/>
  <c r="U588" i="2"/>
  <c r="V588" i="2"/>
  <c r="W588" i="2"/>
  <c r="X588" i="2"/>
  <c r="Y588" i="2"/>
  <c r="Z588" i="2"/>
  <c r="AA588" i="2"/>
  <c r="AB588" i="2"/>
  <c r="AC588" i="2"/>
  <c r="AD588" i="2"/>
  <c r="AE588" i="2"/>
  <c r="AF588" i="2"/>
  <c r="AG588" i="2"/>
  <c r="AI588" i="2"/>
  <c r="AJ588" i="2"/>
  <c r="AK588" i="2"/>
  <c r="U589" i="2"/>
  <c r="V589" i="2"/>
  <c r="W589" i="2"/>
  <c r="X589" i="2"/>
  <c r="Y589" i="2"/>
  <c r="Z589" i="2"/>
  <c r="AA589" i="2"/>
  <c r="AB589" i="2"/>
  <c r="AC589" i="2"/>
  <c r="AD589" i="2"/>
  <c r="AE589" i="2"/>
  <c r="AF589" i="2"/>
  <c r="AG589" i="2"/>
  <c r="AI589" i="2"/>
  <c r="AJ589" i="2"/>
  <c r="AK589" i="2"/>
  <c r="U590" i="2"/>
  <c r="V590" i="2"/>
  <c r="W590" i="2"/>
  <c r="X590" i="2"/>
  <c r="Y590" i="2"/>
  <c r="Z590" i="2"/>
  <c r="AA590" i="2"/>
  <c r="AB590" i="2"/>
  <c r="AC590" i="2"/>
  <c r="AD590" i="2"/>
  <c r="AE590" i="2"/>
  <c r="AF590" i="2"/>
  <c r="AG590" i="2"/>
  <c r="AI590" i="2"/>
  <c r="AJ590" i="2"/>
  <c r="AK590" i="2"/>
  <c r="U591" i="2"/>
  <c r="V591" i="2"/>
  <c r="W591" i="2"/>
  <c r="X591" i="2"/>
  <c r="Y591" i="2"/>
  <c r="Z591" i="2"/>
  <c r="AA591" i="2"/>
  <c r="AB591" i="2"/>
  <c r="AC591" i="2"/>
  <c r="AD591" i="2"/>
  <c r="AE591" i="2"/>
  <c r="AF591" i="2"/>
  <c r="AG591" i="2"/>
  <c r="AI591" i="2"/>
  <c r="AJ591" i="2"/>
  <c r="AK591" i="2"/>
  <c r="U592" i="2"/>
  <c r="V592" i="2"/>
  <c r="W592" i="2"/>
  <c r="X592" i="2"/>
  <c r="Y592" i="2"/>
  <c r="Z592" i="2"/>
  <c r="AA592" i="2"/>
  <c r="AB592" i="2"/>
  <c r="AC592" i="2"/>
  <c r="AD592" i="2"/>
  <c r="AE592" i="2"/>
  <c r="AF592" i="2"/>
  <c r="AG592" i="2"/>
  <c r="AI592" i="2"/>
  <c r="AJ592" i="2"/>
  <c r="AK592" i="2"/>
  <c r="U593" i="2"/>
  <c r="V593" i="2"/>
  <c r="W593" i="2"/>
  <c r="X593" i="2"/>
  <c r="Y593" i="2"/>
  <c r="Z593" i="2"/>
  <c r="AA593" i="2"/>
  <c r="AB593" i="2"/>
  <c r="AC593" i="2"/>
  <c r="AD593" i="2"/>
  <c r="AE593" i="2"/>
  <c r="AF593" i="2"/>
  <c r="AG593" i="2"/>
  <c r="AI593" i="2"/>
  <c r="AJ593" i="2"/>
  <c r="AK593" i="2"/>
  <c r="U594" i="2"/>
  <c r="V594" i="2"/>
  <c r="W594" i="2"/>
  <c r="X594" i="2"/>
  <c r="Y594" i="2"/>
  <c r="Z594" i="2"/>
  <c r="AA594" i="2"/>
  <c r="AB594" i="2"/>
  <c r="AC594" i="2"/>
  <c r="AD594" i="2"/>
  <c r="AE594" i="2"/>
  <c r="AF594" i="2"/>
  <c r="AG594" i="2"/>
  <c r="AI594" i="2"/>
  <c r="AJ594" i="2"/>
  <c r="AK594" i="2"/>
  <c r="U595" i="2"/>
  <c r="V595" i="2"/>
  <c r="W595" i="2"/>
  <c r="X595" i="2"/>
  <c r="Y595" i="2"/>
  <c r="Z595" i="2"/>
  <c r="AA595" i="2"/>
  <c r="AB595" i="2"/>
  <c r="AC595" i="2"/>
  <c r="AD595" i="2"/>
  <c r="AE595" i="2"/>
  <c r="AF595" i="2"/>
  <c r="AH595" i="2" s="1"/>
  <c r="AG595" i="2"/>
  <c r="AI595" i="2"/>
  <c r="AJ595" i="2"/>
  <c r="AK595" i="2"/>
  <c r="U596" i="2"/>
  <c r="V596" i="2"/>
  <c r="W596" i="2"/>
  <c r="X596" i="2"/>
  <c r="Y596" i="2"/>
  <c r="Z596" i="2"/>
  <c r="AA596" i="2"/>
  <c r="AB596" i="2"/>
  <c r="AC596" i="2"/>
  <c r="AD596" i="2"/>
  <c r="AE596" i="2"/>
  <c r="AF596" i="2"/>
  <c r="AG596" i="2"/>
  <c r="AI596" i="2"/>
  <c r="AJ596" i="2"/>
  <c r="AK596" i="2"/>
  <c r="U597" i="2"/>
  <c r="V597" i="2"/>
  <c r="W597" i="2"/>
  <c r="X597" i="2"/>
  <c r="Y597" i="2"/>
  <c r="Z597" i="2"/>
  <c r="AA597" i="2"/>
  <c r="AB597" i="2"/>
  <c r="AC597" i="2"/>
  <c r="AD597" i="2"/>
  <c r="AE597" i="2"/>
  <c r="AF597" i="2"/>
  <c r="AG597" i="2"/>
  <c r="AI597" i="2"/>
  <c r="AJ597" i="2"/>
  <c r="AK597" i="2"/>
  <c r="U598" i="2"/>
  <c r="V598" i="2"/>
  <c r="W598" i="2"/>
  <c r="X598" i="2"/>
  <c r="Y598" i="2"/>
  <c r="Z598" i="2"/>
  <c r="AA598" i="2"/>
  <c r="AB598" i="2"/>
  <c r="AC598" i="2"/>
  <c r="AD598" i="2"/>
  <c r="AE598" i="2"/>
  <c r="AF598" i="2"/>
  <c r="AG598" i="2"/>
  <c r="AI598" i="2"/>
  <c r="AJ598" i="2"/>
  <c r="AK598" i="2"/>
  <c r="U599" i="2"/>
  <c r="V599" i="2"/>
  <c r="W599" i="2"/>
  <c r="X599" i="2"/>
  <c r="Y599" i="2"/>
  <c r="Z599" i="2"/>
  <c r="AA599" i="2"/>
  <c r="AB599" i="2"/>
  <c r="AC599" i="2"/>
  <c r="AD599" i="2"/>
  <c r="AE599" i="2"/>
  <c r="AF599" i="2"/>
  <c r="AG599" i="2"/>
  <c r="AI599" i="2"/>
  <c r="AJ599" i="2"/>
  <c r="AK599" i="2"/>
  <c r="U600" i="2"/>
  <c r="V600" i="2"/>
  <c r="W600" i="2"/>
  <c r="X600" i="2"/>
  <c r="AH600" i="2" s="1"/>
  <c r="Y600" i="2"/>
  <c r="Z600" i="2"/>
  <c r="AA600" i="2"/>
  <c r="AB600" i="2"/>
  <c r="AC600" i="2"/>
  <c r="AD600" i="2"/>
  <c r="AE600" i="2"/>
  <c r="AF600" i="2"/>
  <c r="AG600" i="2"/>
  <c r="AI600" i="2"/>
  <c r="AJ600" i="2"/>
  <c r="AK600" i="2"/>
  <c r="U601" i="2"/>
  <c r="V601" i="2"/>
  <c r="W601" i="2"/>
  <c r="X601" i="2"/>
  <c r="Y601" i="2"/>
  <c r="Z601" i="2"/>
  <c r="AA601" i="2"/>
  <c r="AB601" i="2"/>
  <c r="AC601" i="2"/>
  <c r="AD601" i="2"/>
  <c r="AE601" i="2"/>
  <c r="AF601" i="2"/>
  <c r="AG601" i="2"/>
  <c r="AI601" i="2"/>
  <c r="AJ601" i="2"/>
  <c r="AK601" i="2"/>
  <c r="U602" i="2"/>
  <c r="V602" i="2"/>
  <c r="W602" i="2"/>
  <c r="X602" i="2"/>
  <c r="Y602" i="2"/>
  <c r="Z602" i="2"/>
  <c r="AA602" i="2"/>
  <c r="AB602" i="2"/>
  <c r="AC602" i="2"/>
  <c r="AD602" i="2"/>
  <c r="AE602" i="2"/>
  <c r="AF602" i="2"/>
  <c r="AG602" i="2"/>
  <c r="AI602" i="2"/>
  <c r="AJ602" i="2"/>
  <c r="AK602" i="2"/>
  <c r="U603" i="2"/>
  <c r="V603" i="2"/>
  <c r="W603" i="2"/>
  <c r="X603" i="2"/>
  <c r="Y603" i="2"/>
  <c r="Z603" i="2"/>
  <c r="AA603" i="2"/>
  <c r="AB603" i="2"/>
  <c r="AC603" i="2"/>
  <c r="AD603" i="2"/>
  <c r="AE603" i="2"/>
  <c r="AF603" i="2"/>
  <c r="AG603" i="2"/>
  <c r="AI603" i="2"/>
  <c r="AJ603" i="2"/>
  <c r="AK603" i="2"/>
  <c r="U604" i="2"/>
  <c r="V604" i="2"/>
  <c r="W604" i="2"/>
  <c r="X604" i="2"/>
  <c r="Y604" i="2"/>
  <c r="Z604" i="2"/>
  <c r="AA604" i="2"/>
  <c r="AB604" i="2"/>
  <c r="AC604" i="2"/>
  <c r="AD604" i="2"/>
  <c r="AE604" i="2"/>
  <c r="AF604" i="2"/>
  <c r="AG604" i="2"/>
  <c r="AI604" i="2"/>
  <c r="AJ604" i="2"/>
  <c r="AK604" i="2"/>
  <c r="U605" i="2"/>
  <c r="V605" i="2"/>
  <c r="W605" i="2"/>
  <c r="X605" i="2"/>
  <c r="Y605" i="2"/>
  <c r="Z605" i="2"/>
  <c r="AA605" i="2"/>
  <c r="AB605" i="2"/>
  <c r="AC605" i="2"/>
  <c r="AD605" i="2"/>
  <c r="AE605" i="2"/>
  <c r="AF605" i="2"/>
  <c r="AG605" i="2"/>
  <c r="AI605" i="2"/>
  <c r="AJ605" i="2"/>
  <c r="AK605" i="2"/>
  <c r="U606" i="2"/>
  <c r="V606" i="2"/>
  <c r="W606" i="2"/>
  <c r="X606" i="2"/>
  <c r="Y606" i="2"/>
  <c r="Z606" i="2"/>
  <c r="AA606" i="2"/>
  <c r="AB606" i="2"/>
  <c r="AC606" i="2"/>
  <c r="AD606" i="2"/>
  <c r="AE606" i="2"/>
  <c r="AF606" i="2"/>
  <c r="AG606" i="2"/>
  <c r="AI606" i="2"/>
  <c r="AJ606" i="2"/>
  <c r="AK606" i="2"/>
  <c r="U607" i="2"/>
  <c r="V607" i="2"/>
  <c r="W607" i="2"/>
  <c r="X607" i="2"/>
  <c r="Y607" i="2"/>
  <c r="Z607" i="2"/>
  <c r="AA607" i="2"/>
  <c r="AB607" i="2"/>
  <c r="AC607" i="2"/>
  <c r="AD607" i="2"/>
  <c r="AE607" i="2"/>
  <c r="AF607" i="2"/>
  <c r="AG607" i="2"/>
  <c r="AI607" i="2"/>
  <c r="AJ607" i="2"/>
  <c r="AK607" i="2"/>
  <c r="U608" i="2"/>
  <c r="V608" i="2"/>
  <c r="W608" i="2"/>
  <c r="X608" i="2"/>
  <c r="Y608" i="2"/>
  <c r="Z608" i="2"/>
  <c r="AA608" i="2"/>
  <c r="AB608" i="2"/>
  <c r="AC608" i="2"/>
  <c r="AD608" i="2"/>
  <c r="AE608" i="2"/>
  <c r="AF608" i="2"/>
  <c r="AG608" i="2"/>
  <c r="AI608" i="2"/>
  <c r="AJ608" i="2"/>
  <c r="AK608" i="2"/>
  <c r="U609" i="2"/>
  <c r="V609" i="2"/>
  <c r="W609" i="2"/>
  <c r="X609" i="2"/>
  <c r="Y609" i="2"/>
  <c r="Z609" i="2"/>
  <c r="AA609" i="2"/>
  <c r="AB609" i="2"/>
  <c r="AC609" i="2"/>
  <c r="AD609" i="2"/>
  <c r="AE609" i="2"/>
  <c r="AF609" i="2"/>
  <c r="AG609" i="2"/>
  <c r="AI609" i="2"/>
  <c r="AJ609" i="2"/>
  <c r="AK609" i="2"/>
  <c r="U610" i="2"/>
  <c r="V610" i="2"/>
  <c r="W610" i="2"/>
  <c r="X610" i="2"/>
  <c r="Y610" i="2"/>
  <c r="Z610" i="2"/>
  <c r="AA610" i="2"/>
  <c r="AB610" i="2"/>
  <c r="AC610" i="2"/>
  <c r="AD610" i="2"/>
  <c r="AE610" i="2"/>
  <c r="AF610" i="2"/>
  <c r="AG610" i="2"/>
  <c r="AI610" i="2"/>
  <c r="AJ610" i="2"/>
  <c r="AK610" i="2"/>
  <c r="U611" i="2"/>
  <c r="V611" i="2"/>
  <c r="W611" i="2"/>
  <c r="X611" i="2"/>
  <c r="Y611" i="2"/>
  <c r="Z611" i="2"/>
  <c r="AA611" i="2"/>
  <c r="AB611" i="2"/>
  <c r="AC611" i="2"/>
  <c r="AD611" i="2"/>
  <c r="AE611" i="2"/>
  <c r="AF611" i="2"/>
  <c r="AG611" i="2"/>
  <c r="AI611" i="2"/>
  <c r="AJ611" i="2"/>
  <c r="AK611" i="2"/>
  <c r="U612" i="2"/>
  <c r="V612" i="2"/>
  <c r="W612" i="2"/>
  <c r="X612" i="2"/>
  <c r="Y612" i="2"/>
  <c r="Z612" i="2"/>
  <c r="AA612" i="2"/>
  <c r="AB612" i="2"/>
  <c r="AC612" i="2"/>
  <c r="AD612" i="2"/>
  <c r="AE612" i="2"/>
  <c r="AF612" i="2"/>
  <c r="AG612" i="2"/>
  <c r="AI612" i="2"/>
  <c r="AJ612" i="2"/>
  <c r="AK612" i="2"/>
  <c r="U613" i="2"/>
  <c r="V613" i="2"/>
  <c r="W613" i="2"/>
  <c r="X613" i="2"/>
  <c r="Y613" i="2"/>
  <c r="Z613" i="2"/>
  <c r="AA613" i="2"/>
  <c r="AB613" i="2"/>
  <c r="AC613" i="2"/>
  <c r="AD613" i="2"/>
  <c r="AE613" i="2"/>
  <c r="AF613" i="2"/>
  <c r="AG613" i="2"/>
  <c r="AI613" i="2"/>
  <c r="AJ613" i="2"/>
  <c r="AK613" i="2"/>
  <c r="U614" i="2"/>
  <c r="V614" i="2"/>
  <c r="W614" i="2"/>
  <c r="X614" i="2"/>
  <c r="Y614" i="2"/>
  <c r="Z614" i="2"/>
  <c r="AA614" i="2"/>
  <c r="AB614" i="2"/>
  <c r="AC614" i="2"/>
  <c r="AD614" i="2"/>
  <c r="AE614" i="2"/>
  <c r="AF614" i="2"/>
  <c r="AG614" i="2"/>
  <c r="AI614" i="2"/>
  <c r="AJ614" i="2"/>
  <c r="AK614" i="2"/>
  <c r="U615" i="2"/>
  <c r="V615" i="2"/>
  <c r="W615" i="2"/>
  <c r="X615" i="2"/>
  <c r="Y615" i="2"/>
  <c r="Z615" i="2"/>
  <c r="AA615" i="2"/>
  <c r="AB615" i="2"/>
  <c r="AC615" i="2"/>
  <c r="AD615" i="2"/>
  <c r="AE615" i="2"/>
  <c r="AF615" i="2"/>
  <c r="AG615" i="2"/>
  <c r="AH615" i="2"/>
  <c r="AI615" i="2"/>
  <c r="AJ615" i="2"/>
  <c r="AK615" i="2"/>
  <c r="U616" i="2"/>
  <c r="V616" i="2"/>
  <c r="W616" i="2"/>
  <c r="X616" i="2"/>
  <c r="Y616" i="2"/>
  <c r="Z616" i="2"/>
  <c r="AA616" i="2"/>
  <c r="AB616" i="2"/>
  <c r="AC616" i="2"/>
  <c r="AD616" i="2"/>
  <c r="AE616" i="2"/>
  <c r="AF616" i="2"/>
  <c r="AG616" i="2"/>
  <c r="AI616" i="2"/>
  <c r="AJ616" i="2"/>
  <c r="AK616" i="2"/>
  <c r="U617" i="2"/>
  <c r="V617" i="2"/>
  <c r="W617" i="2"/>
  <c r="X617" i="2"/>
  <c r="Y617" i="2"/>
  <c r="Z617" i="2"/>
  <c r="AA617" i="2"/>
  <c r="AB617" i="2"/>
  <c r="AC617" i="2"/>
  <c r="AD617" i="2"/>
  <c r="AE617" i="2"/>
  <c r="AF617" i="2"/>
  <c r="AG617" i="2"/>
  <c r="AI617" i="2"/>
  <c r="AJ617" i="2"/>
  <c r="AK617" i="2"/>
  <c r="U618" i="2"/>
  <c r="V618" i="2"/>
  <c r="W618" i="2"/>
  <c r="X618" i="2"/>
  <c r="Y618" i="2"/>
  <c r="Z618" i="2"/>
  <c r="AA618" i="2"/>
  <c r="AB618" i="2"/>
  <c r="AC618" i="2"/>
  <c r="AD618" i="2"/>
  <c r="AE618" i="2"/>
  <c r="AF618" i="2"/>
  <c r="AG618" i="2"/>
  <c r="AI618" i="2"/>
  <c r="AJ618" i="2"/>
  <c r="AK618" i="2"/>
  <c r="U619" i="2"/>
  <c r="V619" i="2"/>
  <c r="W619" i="2"/>
  <c r="X619" i="2"/>
  <c r="Y619" i="2"/>
  <c r="Z619" i="2"/>
  <c r="AA619" i="2"/>
  <c r="AB619" i="2"/>
  <c r="AC619" i="2"/>
  <c r="AD619" i="2"/>
  <c r="AE619" i="2"/>
  <c r="AF619" i="2"/>
  <c r="AG619" i="2"/>
  <c r="AI619" i="2"/>
  <c r="AJ619" i="2"/>
  <c r="AK619" i="2"/>
  <c r="U620" i="2"/>
  <c r="V620" i="2"/>
  <c r="W620" i="2"/>
  <c r="X620" i="2"/>
  <c r="Y620" i="2"/>
  <c r="Z620" i="2"/>
  <c r="AA620" i="2"/>
  <c r="AB620" i="2"/>
  <c r="AC620" i="2"/>
  <c r="AD620" i="2"/>
  <c r="AE620" i="2"/>
  <c r="AF620" i="2"/>
  <c r="AG620" i="2"/>
  <c r="AI620" i="2"/>
  <c r="AJ620" i="2"/>
  <c r="AK620" i="2"/>
  <c r="U621" i="2"/>
  <c r="V621" i="2"/>
  <c r="W621" i="2"/>
  <c r="X621" i="2"/>
  <c r="Y621" i="2"/>
  <c r="Z621" i="2"/>
  <c r="AA621" i="2"/>
  <c r="AB621" i="2"/>
  <c r="AC621" i="2"/>
  <c r="AD621" i="2"/>
  <c r="AE621" i="2"/>
  <c r="AF621" i="2"/>
  <c r="AG621" i="2"/>
  <c r="AI621" i="2"/>
  <c r="AJ621" i="2"/>
  <c r="AK621" i="2"/>
  <c r="U622" i="2"/>
  <c r="V622" i="2"/>
  <c r="W622" i="2"/>
  <c r="X622" i="2"/>
  <c r="Y622" i="2"/>
  <c r="Z622" i="2"/>
  <c r="AA622" i="2"/>
  <c r="AB622" i="2"/>
  <c r="AC622" i="2"/>
  <c r="AD622" i="2"/>
  <c r="AE622" i="2"/>
  <c r="AF622" i="2"/>
  <c r="AG622" i="2"/>
  <c r="AI622" i="2"/>
  <c r="AJ622" i="2"/>
  <c r="AK622" i="2"/>
  <c r="U623" i="2"/>
  <c r="V623" i="2"/>
  <c r="W623" i="2"/>
  <c r="X623" i="2"/>
  <c r="Y623" i="2"/>
  <c r="Z623" i="2"/>
  <c r="AA623" i="2"/>
  <c r="AB623" i="2"/>
  <c r="AC623" i="2"/>
  <c r="AD623" i="2"/>
  <c r="AE623" i="2"/>
  <c r="AF623" i="2"/>
  <c r="AG623" i="2"/>
  <c r="AI623" i="2"/>
  <c r="AJ623" i="2"/>
  <c r="AK623" i="2"/>
  <c r="U624" i="2"/>
  <c r="V624" i="2"/>
  <c r="W624" i="2"/>
  <c r="X624" i="2"/>
  <c r="Y624" i="2"/>
  <c r="Z624" i="2"/>
  <c r="AA624" i="2"/>
  <c r="AB624" i="2"/>
  <c r="AC624" i="2"/>
  <c r="AD624" i="2"/>
  <c r="AE624" i="2"/>
  <c r="AF624" i="2"/>
  <c r="AG624" i="2"/>
  <c r="AI624" i="2"/>
  <c r="AJ624" i="2"/>
  <c r="AK624" i="2"/>
  <c r="U625" i="2"/>
  <c r="V625" i="2"/>
  <c r="W625" i="2"/>
  <c r="X625" i="2"/>
  <c r="Y625" i="2"/>
  <c r="Z625" i="2"/>
  <c r="AA625" i="2"/>
  <c r="AB625" i="2"/>
  <c r="AC625" i="2"/>
  <c r="AD625" i="2"/>
  <c r="AE625" i="2"/>
  <c r="AF625" i="2"/>
  <c r="AG625" i="2"/>
  <c r="AI625" i="2"/>
  <c r="AJ625" i="2"/>
  <c r="AK625" i="2"/>
  <c r="U626" i="2"/>
  <c r="V626" i="2"/>
  <c r="W626" i="2"/>
  <c r="X626" i="2"/>
  <c r="Y626" i="2"/>
  <c r="Z626" i="2"/>
  <c r="AA626" i="2"/>
  <c r="AB626" i="2"/>
  <c r="AC626" i="2"/>
  <c r="AD626" i="2"/>
  <c r="AE626" i="2"/>
  <c r="AF626" i="2"/>
  <c r="AG626" i="2"/>
  <c r="AI626" i="2"/>
  <c r="AJ626" i="2"/>
  <c r="AK626" i="2"/>
  <c r="U627" i="2"/>
  <c r="V627" i="2"/>
  <c r="W627" i="2"/>
  <c r="X627" i="2"/>
  <c r="Y627" i="2"/>
  <c r="Z627" i="2"/>
  <c r="AA627" i="2"/>
  <c r="AB627" i="2"/>
  <c r="AC627" i="2"/>
  <c r="AD627" i="2"/>
  <c r="AE627" i="2"/>
  <c r="AF627" i="2"/>
  <c r="AG627" i="2"/>
  <c r="AI627" i="2"/>
  <c r="AJ627" i="2"/>
  <c r="AK627" i="2"/>
  <c r="U628" i="2"/>
  <c r="V628" i="2"/>
  <c r="W628" i="2"/>
  <c r="X628" i="2"/>
  <c r="Y628" i="2"/>
  <c r="Z628" i="2"/>
  <c r="AA628" i="2"/>
  <c r="AB628" i="2"/>
  <c r="AC628" i="2"/>
  <c r="AD628" i="2"/>
  <c r="AE628" i="2"/>
  <c r="AF628" i="2"/>
  <c r="AG628" i="2"/>
  <c r="AI628" i="2"/>
  <c r="AJ628" i="2"/>
  <c r="AK628" i="2"/>
  <c r="U629" i="2"/>
  <c r="V629" i="2"/>
  <c r="W629" i="2"/>
  <c r="X629" i="2"/>
  <c r="Y629" i="2"/>
  <c r="Z629" i="2"/>
  <c r="AA629" i="2"/>
  <c r="AB629" i="2"/>
  <c r="AC629" i="2"/>
  <c r="AD629" i="2"/>
  <c r="AE629" i="2"/>
  <c r="AF629" i="2"/>
  <c r="AG629" i="2"/>
  <c r="AI629" i="2"/>
  <c r="AJ629" i="2"/>
  <c r="AK629" i="2"/>
  <c r="U630" i="2"/>
  <c r="V630" i="2"/>
  <c r="W630" i="2"/>
  <c r="X630" i="2"/>
  <c r="Y630" i="2"/>
  <c r="Z630" i="2"/>
  <c r="AA630" i="2"/>
  <c r="AB630" i="2"/>
  <c r="AC630" i="2"/>
  <c r="AD630" i="2"/>
  <c r="AE630" i="2"/>
  <c r="AF630" i="2"/>
  <c r="AG630" i="2"/>
  <c r="AI630" i="2"/>
  <c r="AJ630" i="2"/>
  <c r="AK630" i="2"/>
  <c r="U631" i="2"/>
  <c r="V631" i="2"/>
  <c r="W631" i="2"/>
  <c r="X631" i="2"/>
  <c r="Y631" i="2"/>
  <c r="Z631" i="2"/>
  <c r="AA631" i="2"/>
  <c r="AB631" i="2"/>
  <c r="AC631" i="2"/>
  <c r="AD631" i="2"/>
  <c r="AE631" i="2"/>
  <c r="AF631" i="2"/>
  <c r="AG631" i="2"/>
  <c r="AI631" i="2"/>
  <c r="AJ631" i="2"/>
  <c r="AK631" i="2"/>
  <c r="U632" i="2"/>
  <c r="V632" i="2"/>
  <c r="W632" i="2"/>
  <c r="X632" i="2"/>
  <c r="Y632" i="2"/>
  <c r="Z632" i="2"/>
  <c r="AA632" i="2"/>
  <c r="AB632" i="2"/>
  <c r="AC632" i="2"/>
  <c r="AD632" i="2"/>
  <c r="AE632" i="2"/>
  <c r="AF632" i="2"/>
  <c r="AG632" i="2"/>
  <c r="AH632" i="2"/>
  <c r="AI632" i="2"/>
  <c r="AJ632" i="2"/>
  <c r="AK632" i="2"/>
  <c r="U633" i="2"/>
  <c r="V633" i="2"/>
  <c r="W633" i="2"/>
  <c r="X633" i="2"/>
  <c r="Y633" i="2"/>
  <c r="Z633" i="2"/>
  <c r="AA633" i="2"/>
  <c r="AB633" i="2"/>
  <c r="AC633" i="2"/>
  <c r="AD633" i="2"/>
  <c r="AE633" i="2"/>
  <c r="AF633" i="2"/>
  <c r="AG633" i="2"/>
  <c r="AI633" i="2"/>
  <c r="AJ633" i="2"/>
  <c r="AK633" i="2"/>
  <c r="U634" i="2"/>
  <c r="V634" i="2"/>
  <c r="W634" i="2"/>
  <c r="X634" i="2"/>
  <c r="Y634" i="2"/>
  <c r="Z634" i="2"/>
  <c r="AA634" i="2"/>
  <c r="AB634" i="2"/>
  <c r="AC634" i="2"/>
  <c r="AD634" i="2"/>
  <c r="AE634" i="2"/>
  <c r="AF634" i="2"/>
  <c r="AG634" i="2"/>
  <c r="AI634" i="2"/>
  <c r="AJ634" i="2"/>
  <c r="AK634" i="2"/>
  <c r="U635" i="2"/>
  <c r="V635" i="2"/>
  <c r="W635" i="2"/>
  <c r="X635" i="2"/>
  <c r="Y635" i="2"/>
  <c r="Z635" i="2"/>
  <c r="AA635" i="2"/>
  <c r="AB635" i="2"/>
  <c r="AC635" i="2"/>
  <c r="AD635" i="2"/>
  <c r="AE635" i="2"/>
  <c r="AF635" i="2"/>
  <c r="AG635" i="2"/>
  <c r="AI635" i="2"/>
  <c r="AJ635" i="2"/>
  <c r="AK635" i="2"/>
  <c r="U636" i="2"/>
  <c r="V636" i="2"/>
  <c r="W636" i="2"/>
  <c r="X636" i="2"/>
  <c r="Y636" i="2"/>
  <c r="Z636" i="2"/>
  <c r="AA636" i="2"/>
  <c r="AB636" i="2"/>
  <c r="AC636" i="2"/>
  <c r="AD636" i="2"/>
  <c r="AE636" i="2"/>
  <c r="AF636" i="2"/>
  <c r="AG636" i="2"/>
  <c r="AI636" i="2"/>
  <c r="AJ636" i="2"/>
  <c r="AK636" i="2"/>
  <c r="U637" i="2"/>
  <c r="V637" i="2"/>
  <c r="W637" i="2"/>
  <c r="X637" i="2"/>
  <c r="Y637" i="2"/>
  <c r="Z637" i="2"/>
  <c r="AA637" i="2"/>
  <c r="AB637" i="2"/>
  <c r="AC637" i="2"/>
  <c r="AD637" i="2"/>
  <c r="AE637" i="2"/>
  <c r="AF637" i="2"/>
  <c r="AG637" i="2"/>
  <c r="AI637" i="2"/>
  <c r="AJ637" i="2"/>
  <c r="AK637" i="2"/>
  <c r="U638" i="2"/>
  <c r="V638" i="2"/>
  <c r="W638" i="2"/>
  <c r="X638" i="2"/>
  <c r="Y638" i="2"/>
  <c r="Z638" i="2"/>
  <c r="AA638" i="2"/>
  <c r="AB638" i="2"/>
  <c r="AC638" i="2"/>
  <c r="AD638" i="2"/>
  <c r="AE638" i="2"/>
  <c r="AF638" i="2"/>
  <c r="AG638" i="2"/>
  <c r="AI638" i="2"/>
  <c r="AJ638" i="2"/>
  <c r="AK638" i="2"/>
  <c r="U639" i="2"/>
  <c r="V639" i="2"/>
  <c r="W639" i="2"/>
  <c r="X639" i="2"/>
  <c r="Y639" i="2"/>
  <c r="Z639" i="2"/>
  <c r="AA639" i="2"/>
  <c r="AB639" i="2"/>
  <c r="AC639" i="2"/>
  <c r="AD639" i="2"/>
  <c r="AE639" i="2"/>
  <c r="AF639" i="2"/>
  <c r="AG639" i="2"/>
  <c r="AI639" i="2"/>
  <c r="AJ639" i="2"/>
  <c r="AK639" i="2"/>
  <c r="U640" i="2"/>
  <c r="V640" i="2"/>
  <c r="W640" i="2"/>
  <c r="X640" i="2"/>
  <c r="Y640" i="2"/>
  <c r="Z640" i="2"/>
  <c r="AA640" i="2"/>
  <c r="AB640" i="2"/>
  <c r="AC640" i="2"/>
  <c r="AD640" i="2"/>
  <c r="AE640" i="2"/>
  <c r="AF640" i="2"/>
  <c r="AG640" i="2"/>
  <c r="AI640" i="2"/>
  <c r="AJ640" i="2"/>
  <c r="AK640" i="2"/>
  <c r="U641" i="2"/>
  <c r="V641" i="2"/>
  <c r="W641" i="2"/>
  <c r="X641" i="2"/>
  <c r="Y641" i="2"/>
  <c r="Z641" i="2"/>
  <c r="AA641" i="2"/>
  <c r="AB641" i="2"/>
  <c r="AC641" i="2"/>
  <c r="AD641" i="2"/>
  <c r="AE641" i="2"/>
  <c r="AF641" i="2"/>
  <c r="AG641" i="2"/>
  <c r="AI641" i="2"/>
  <c r="AJ641" i="2"/>
  <c r="AK641" i="2"/>
  <c r="U642" i="2"/>
  <c r="V642" i="2"/>
  <c r="W642" i="2"/>
  <c r="X642" i="2"/>
  <c r="Y642" i="2"/>
  <c r="Z642" i="2"/>
  <c r="AA642" i="2"/>
  <c r="AB642" i="2"/>
  <c r="AC642" i="2"/>
  <c r="AD642" i="2"/>
  <c r="AE642" i="2"/>
  <c r="AF642" i="2"/>
  <c r="AG642" i="2"/>
  <c r="AI642" i="2"/>
  <c r="AJ642" i="2"/>
  <c r="AK642" i="2"/>
  <c r="U643" i="2"/>
  <c r="V643" i="2"/>
  <c r="W643" i="2"/>
  <c r="X643" i="2"/>
  <c r="Y643" i="2"/>
  <c r="Z643" i="2"/>
  <c r="AA643" i="2"/>
  <c r="AB643" i="2"/>
  <c r="AC643" i="2"/>
  <c r="AD643" i="2"/>
  <c r="AE643" i="2"/>
  <c r="AF643" i="2"/>
  <c r="AG643" i="2"/>
  <c r="AI643" i="2"/>
  <c r="AJ643" i="2"/>
  <c r="AK643" i="2"/>
  <c r="U644" i="2"/>
  <c r="V644" i="2"/>
  <c r="W644" i="2"/>
  <c r="X644" i="2"/>
  <c r="AH644" i="2" s="1"/>
  <c r="Y644" i="2"/>
  <c r="Z644" i="2"/>
  <c r="AA644" i="2"/>
  <c r="AB644" i="2"/>
  <c r="AC644" i="2"/>
  <c r="AD644" i="2"/>
  <c r="AE644" i="2"/>
  <c r="AF644" i="2"/>
  <c r="AG644" i="2"/>
  <c r="AI644" i="2"/>
  <c r="AJ644" i="2"/>
  <c r="AK644" i="2"/>
  <c r="U645" i="2"/>
  <c r="V645" i="2"/>
  <c r="W645" i="2"/>
  <c r="X645" i="2"/>
  <c r="Y645" i="2"/>
  <c r="Z645" i="2"/>
  <c r="AA645" i="2"/>
  <c r="AB645" i="2"/>
  <c r="AC645" i="2"/>
  <c r="AD645" i="2"/>
  <c r="AE645" i="2"/>
  <c r="AF645" i="2"/>
  <c r="AG645" i="2"/>
  <c r="AI645" i="2"/>
  <c r="AJ645" i="2"/>
  <c r="AK645" i="2"/>
  <c r="U646" i="2"/>
  <c r="V646" i="2"/>
  <c r="W646" i="2"/>
  <c r="X646" i="2"/>
  <c r="Y646" i="2"/>
  <c r="Z646" i="2"/>
  <c r="AA646" i="2"/>
  <c r="AB646" i="2"/>
  <c r="AC646" i="2"/>
  <c r="AD646" i="2"/>
  <c r="AE646" i="2"/>
  <c r="AF646" i="2"/>
  <c r="AG646" i="2"/>
  <c r="AI646" i="2"/>
  <c r="AJ646" i="2"/>
  <c r="AK646" i="2"/>
  <c r="U647" i="2"/>
  <c r="V647" i="2"/>
  <c r="W647" i="2"/>
  <c r="X647" i="2"/>
  <c r="Y647" i="2"/>
  <c r="Z647" i="2"/>
  <c r="AA647" i="2"/>
  <c r="AB647" i="2"/>
  <c r="AC647" i="2"/>
  <c r="AD647" i="2"/>
  <c r="AE647" i="2"/>
  <c r="AF647" i="2"/>
  <c r="AG647" i="2"/>
  <c r="AI647" i="2"/>
  <c r="AJ647" i="2"/>
  <c r="AK647" i="2"/>
  <c r="U648" i="2"/>
  <c r="V648" i="2"/>
  <c r="W648" i="2"/>
  <c r="X648" i="2"/>
  <c r="Y648" i="2"/>
  <c r="Z648" i="2"/>
  <c r="AA648" i="2"/>
  <c r="AB648" i="2"/>
  <c r="AC648" i="2"/>
  <c r="AD648" i="2"/>
  <c r="AE648" i="2"/>
  <c r="AF648" i="2"/>
  <c r="AG648" i="2"/>
  <c r="AI648" i="2"/>
  <c r="AJ648" i="2"/>
  <c r="AK648" i="2"/>
  <c r="U649" i="2"/>
  <c r="V649" i="2"/>
  <c r="W649" i="2"/>
  <c r="X649" i="2"/>
  <c r="Y649" i="2"/>
  <c r="Z649" i="2"/>
  <c r="AA649" i="2"/>
  <c r="AB649" i="2"/>
  <c r="AC649" i="2"/>
  <c r="AD649" i="2"/>
  <c r="AE649" i="2"/>
  <c r="AF649" i="2"/>
  <c r="AG649" i="2"/>
  <c r="AI649" i="2"/>
  <c r="AJ649" i="2"/>
  <c r="AK649" i="2"/>
  <c r="U650" i="2"/>
  <c r="V650" i="2"/>
  <c r="W650" i="2"/>
  <c r="X650" i="2"/>
  <c r="Y650" i="2"/>
  <c r="Z650" i="2"/>
  <c r="AA650" i="2"/>
  <c r="AB650" i="2"/>
  <c r="AC650" i="2"/>
  <c r="AD650" i="2"/>
  <c r="AE650" i="2"/>
  <c r="AF650" i="2"/>
  <c r="AG650" i="2"/>
  <c r="AI650" i="2"/>
  <c r="AJ650" i="2"/>
  <c r="AK650" i="2"/>
  <c r="U651" i="2"/>
  <c r="V651" i="2"/>
  <c r="W651" i="2"/>
  <c r="X651" i="2"/>
  <c r="Y651" i="2"/>
  <c r="Z651" i="2"/>
  <c r="AA651" i="2"/>
  <c r="AB651" i="2"/>
  <c r="AC651" i="2"/>
  <c r="AD651" i="2"/>
  <c r="AE651" i="2"/>
  <c r="AF651" i="2"/>
  <c r="AG651" i="2"/>
  <c r="AI651" i="2"/>
  <c r="AJ651" i="2"/>
  <c r="AK651" i="2"/>
  <c r="U652" i="2"/>
  <c r="V652" i="2"/>
  <c r="W652" i="2"/>
  <c r="X652" i="2"/>
  <c r="Y652" i="2"/>
  <c r="Z652" i="2"/>
  <c r="AA652" i="2"/>
  <c r="AB652" i="2"/>
  <c r="AC652" i="2"/>
  <c r="AD652" i="2"/>
  <c r="AE652" i="2"/>
  <c r="AF652" i="2"/>
  <c r="AG652" i="2"/>
  <c r="AI652" i="2"/>
  <c r="AJ652" i="2"/>
  <c r="AK652" i="2"/>
  <c r="U653" i="2"/>
  <c r="V653" i="2"/>
  <c r="W653" i="2"/>
  <c r="X653" i="2"/>
  <c r="Y653" i="2"/>
  <c r="Z653" i="2"/>
  <c r="AA653" i="2"/>
  <c r="AB653" i="2"/>
  <c r="AC653" i="2"/>
  <c r="AD653" i="2"/>
  <c r="AE653" i="2"/>
  <c r="AF653" i="2"/>
  <c r="AG653" i="2"/>
  <c r="AI653" i="2"/>
  <c r="AJ653" i="2"/>
  <c r="AK653" i="2"/>
  <c r="U654" i="2"/>
  <c r="V654" i="2"/>
  <c r="W654" i="2"/>
  <c r="X654" i="2"/>
  <c r="Y654" i="2"/>
  <c r="Z654" i="2"/>
  <c r="AA654" i="2"/>
  <c r="AB654" i="2"/>
  <c r="AC654" i="2"/>
  <c r="AD654" i="2"/>
  <c r="AE654" i="2"/>
  <c r="AF654" i="2"/>
  <c r="AG654" i="2"/>
  <c r="AI654" i="2"/>
  <c r="AJ654" i="2"/>
  <c r="AK654" i="2"/>
  <c r="U655" i="2"/>
  <c r="V655" i="2"/>
  <c r="W655" i="2"/>
  <c r="X655" i="2"/>
  <c r="Y655" i="2"/>
  <c r="Z655" i="2"/>
  <c r="AA655" i="2"/>
  <c r="AB655" i="2"/>
  <c r="AC655" i="2"/>
  <c r="AD655" i="2"/>
  <c r="AE655" i="2"/>
  <c r="AF655" i="2"/>
  <c r="AG655" i="2"/>
  <c r="AI655" i="2"/>
  <c r="AJ655" i="2"/>
  <c r="AK655" i="2"/>
  <c r="U656" i="2"/>
  <c r="V656" i="2"/>
  <c r="W656" i="2"/>
  <c r="X656" i="2"/>
  <c r="Y656" i="2"/>
  <c r="Z656" i="2"/>
  <c r="AA656" i="2"/>
  <c r="AB656" i="2"/>
  <c r="AC656" i="2"/>
  <c r="AD656" i="2"/>
  <c r="AE656" i="2"/>
  <c r="AF656" i="2"/>
  <c r="AG656" i="2"/>
  <c r="AI656" i="2"/>
  <c r="AJ656" i="2"/>
  <c r="AK656" i="2"/>
  <c r="U657" i="2"/>
  <c r="V657" i="2"/>
  <c r="W657" i="2"/>
  <c r="X657" i="2"/>
  <c r="Y657" i="2"/>
  <c r="Z657" i="2"/>
  <c r="AA657" i="2"/>
  <c r="AB657" i="2"/>
  <c r="AC657" i="2"/>
  <c r="AD657" i="2"/>
  <c r="AE657" i="2"/>
  <c r="AF657" i="2"/>
  <c r="AG657" i="2"/>
  <c r="AI657" i="2"/>
  <c r="AJ657" i="2"/>
  <c r="AK657" i="2"/>
  <c r="U658" i="2"/>
  <c r="V658" i="2"/>
  <c r="W658" i="2"/>
  <c r="X658" i="2"/>
  <c r="AH658" i="2" s="1"/>
  <c r="Y658" i="2"/>
  <c r="Z658" i="2"/>
  <c r="AA658" i="2"/>
  <c r="AB658" i="2"/>
  <c r="AC658" i="2"/>
  <c r="AD658" i="2"/>
  <c r="AE658" i="2"/>
  <c r="AF658" i="2"/>
  <c r="AG658" i="2"/>
  <c r="AI658" i="2"/>
  <c r="AJ658" i="2"/>
  <c r="AK658" i="2"/>
  <c r="U659" i="2"/>
  <c r="V659" i="2"/>
  <c r="W659" i="2"/>
  <c r="X659" i="2"/>
  <c r="Y659" i="2"/>
  <c r="Z659" i="2"/>
  <c r="AA659" i="2"/>
  <c r="AB659" i="2"/>
  <c r="AC659" i="2"/>
  <c r="AD659" i="2"/>
  <c r="AE659" i="2"/>
  <c r="AF659" i="2"/>
  <c r="AG659" i="2"/>
  <c r="AI659" i="2"/>
  <c r="AJ659" i="2"/>
  <c r="AK659" i="2"/>
  <c r="U660" i="2"/>
  <c r="V660" i="2"/>
  <c r="W660" i="2"/>
  <c r="X660" i="2"/>
  <c r="Y660" i="2"/>
  <c r="Z660" i="2"/>
  <c r="AA660" i="2"/>
  <c r="AB660" i="2"/>
  <c r="AC660" i="2"/>
  <c r="AD660" i="2"/>
  <c r="AE660" i="2"/>
  <c r="AF660" i="2"/>
  <c r="AG660" i="2"/>
  <c r="AI660" i="2"/>
  <c r="AJ660" i="2"/>
  <c r="AK660" i="2"/>
  <c r="U661" i="2"/>
  <c r="V661" i="2"/>
  <c r="W661" i="2"/>
  <c r="X661" i="2"/>
  <c r="Y661" i="2"/>
  <c r="Z661" i="2"/>
  <c r="AA661" i="2"/>
  <c r="AB661" i="2"/>
  <c r="AC661" i="2"/>
  <c r="AD661" i="2"/>
  <c r="AE661" i="2"/>
  <c r="AF661" i="2"/>
  <c r="AG661" i="2"/>
  <c r="AI661" i="2"/>
  <c r="AJ661" i="2"/>
  <c r="AK661" i="2"/>
  <c r="U662" i="2"/>
  <c r="V662" i="2"/>
  <c r="W662" i="2"/>
  <c r="X662" i="2"/>
  <c r="Y662" i="2"/>
  <c r="Z662" i="2"/>
  <c r="AA662" i="2"/>
  <c r="AB662" i="2"/>
  <c r="AC662" i="2"/>
  <c r="AD662" i="2"/>
  <c r="AE662" i="2"/>
  <c r="AF662" i="2"/>
  <c r="AG662" i="2"/>
  <c r="AI662" i="2"/>
  <c r="AJ662" i="2"/>
  <c r="AK662" i="2"/>
  <c r="U663" i="2"/>
  <c r="V663" i="2"/>
  <c r="W663" i="2"/>
  <c r="X663" i="2"/>
  <c r="Y663" i="2"/>
  <c r="Z663" i="2"/>
  <c r="AA663" i="2"/>
  <c r="AB663" i="2"/>
  <c r="AC663" i="2"/>
  <c r="AD663" i="2"/>
  <c r="AE663" i="2"/>
  <c r="AF663" i="2"/>
  <c r="AG663" i="2"/>
  <c r="AH663" i="2"/>
  <c r="AI663" i="2"/>
  <c r="AJ663" i="2"/>
  <c r="AK663" i="2"/>
  <c r="U664" i="2"/>
  <c r="V664" i="2"/>
  <c r="W664" i="2"/>
  <c r="X664" i="2"/>
  <c r="Y664" i="2"/>
  <c r="Z664" i="2"/>
  <c r="AA664" i="2"/>
  <c r="AB664" i="2"/>
  <c r="AC664" i="2"/>
  <c r="AD664" i="2"/>
  <c r="AE664" i="2"/>
  <c r="AF664" i="2"/>
  <c r="AG664" i="2"/>
  <c r="AI664" i="2"/>
  <c r="AJ664" i="2"/>
  <c r="AK664" i="2"/>
  <c r="U665" i="2"/>
  <c r="V665" i="2"/>
  <c r="W665" i="2"/>
  <c r="X665" i="2"/>
  <c r="Y665" i="2"/>
  <c r="Z665" i="2"/>
  <c r="AA665" i="2"/>
  <c r="AB665" i="2"/>
  <c r="AC665" i="2"/>
  <c r="AD665" i="2"/>
  <c r="AE665" i="2"/>
  <c r="AF665" i="2"/>
  <c r="AG665" i="2"/>
  <c r="AI665" i="2"/>
  <c r="AJ665" i="2"/>
  <c r="AK665" i="2"/>
  <c r="U666" i="2"/>
  <c r="V666" i="2"/>
  <c r="W666" i="2"/>
  <c r="X666" i="2"/>
  <c r="Y666" i="2"/>
  <c r="Z666" i="2"/>
  <c r="AA666" i="2"/>
  <c r="AB666" i="2"/>
  <c r="AC666" i="2"/>
  <c r="AD666" i="2"/>
  <c r="AE666" i="2"/>
  <c r="AF666" i="2"/>
  <c r="AG666" i="2"/>
  <c r="AI666" i="2"/>
  <c r="AJ666" i="2"/>
  <c r="AK666" i="2"/>
  <c r="U667" i="2"/>
  <c r="V667" i="2"/>
  <c r="W667" i="2"/>
  <c r="X667" i="2"/>
  <c r="Y667" i="2"/>
  <c r="Z667" i="2"/>
  <c r="AA667" i="2"/>
  <c r="AB667" i="2"/>
  <c r="AC667" i="2"/>
  <c r="AD667" i="2"/>
  <c r="AE667" i="2"/>
  <c r="AF667" i="2"/>
  <c r="AG667" i="2"/>
  <c r="AI667" i="2"/>
  <c r="AJ667" i="2"/>
  <c r="AK667" i="2"/>
  <c r="U668" i="2"/>
  <c r="V668" i="2"/>
  <c r="W668" i="2"/>
  <c r="X668" i="2"/>
  <c r="Y668" i="2"/>
  <c r="Z668" i="2"/>
  <c r="AA668" i="2"/>
  <c r="AB668" i="2"/>
  <c r="AC668" i="2"/>
  <c r="AD668" i="2"/>
  <c r="AE668" i="2"/>
  <c r="AF668" i="2"/>
  <c r="AG668" i="2"/>
  <c r="AI668" i="2"/>
  <c r="AJ668" i="2"/>
  <c r="AK668" i="2"/>
  <c r="U669" i="2"/>
  <c r="V669" i="2"/>
  <c r="W669" i="2"/>
  <c r="X669" i="2"/>
  <c r="Y669" i="2"/>
  <c r="Z669" i="2"/>
  <c r="AA669" i="2"/>
  <c r="AB669" i="2"/>
  <c r="AC669" i="2"/>
  <c r="AD669" i="2"/>
  <c r="AE669" i="2"/>
  <c r="AF669" i="2"/>
  <c r="AG669" i="2"/>
  <c r="AI669" i="2"/>
  <c r="AJ669" i="2"/>
  <c r="AK669" i="2"/>
  <c r="U670" i="2"/>
  <c r="V670" i="2"/>
  <c r="W670" i="2"/>
  <c r="X670" i="2"/>
  <c r="Y670" i="2"/>
  <c r="Z670" i="2"/>
  <c r="AA670" i="2"/>
  <c r="AB670" i="2"/>
  <c r="AC670" i="2"/>
  <c r="AD670" i="2"/>
  <c r="AE670" i="2"/>
  <c r="AF670" i="2"/>
  <c r="AG670" i="2"/>
  <c r="AI670" i="2"/>
  <c r="AJ670" i="2"/>
  <c r="AK670" i="2"/>
  <c r="U671" i="2"/>
  <c r="V671" i="2"/>
  <c r="W671" i="2"/>
  <c r="X671" i="2"/>
  <c r="Y671" i="2"/>
  <c r="Z671" i="2"/>
  <c r="AA671" i="2"/>
  <c r="AB671" i="2"/>
  <c r="AC671" i="2"/>
  <c r="AD671" i="2"/>
  <c r="AE671" i="2"/>
  <c r="AF671" i="2"/>
  <c r="AG671" i="2"/>
  <c r="AI671" i="2"/>
  <c r="AJ671" i="2"/>
  <c r="AK671" i="2"/>
  <c r="U672" i="2"/>
  <c r="V672" i="2"/>
  <c r="W672" i="2"/>
  <c r="X672" i="2"/>
  <c r="Y672" i="2"/>
  <c r="Z672" i="2"/>
  <c r="AA672" i="2"/>
  <c r="AB672" i="2"/>
  <c r="AC672" i="2"/>
  <c r="AD672" i="2"/>
  <c r="AE672" i="2"/>
  <c r="AF672" i="2"/>
  <c r="AG672" i="2"/>
  <c r="AI672" i="2"/>
  <c r="AJ672" i="2"/>
  <c r="AK672" i="2"/>
  <c r="U673" i="2"/>
  <c r="V673" i="2"/>
  <c r="W673" i="2"/>
  <c r="X673" i="2"/>
  <c r="Y673" i="2"/>
  <c r="Z673" i="2"/>
  <c r="AA673" i="2"/>
  <c r="AB673" i="2"/>
  <c r="AC673" i="2"/>
  <c r="AD673" i="2"/>
  <c r="AE673" i="2"/>
  <c r="AF673" i="2"/>
  <c r="AG673" i="2"/>
  <c r="AI673" i="2"/>
  <c r="AJ673" i="2"/>
  <c r="AK673" i="2"/>
  <c r="U674" i="2"/>
  <c r="V674" i="2"/>
  <c r="W674" i="2"/>
  <c r="X674" i="2"/>
  <c r="Y674" i="2"/>
  <c r="Z674" i="2"/>
  <c r="AA674" i="2"/>
  <c r="AB674" i="2"/>
  <c r="AC674" i="2"/>
  <c r="AD674" i="2"/>
  <c r="AE674" i="2"/>
  <c r="AF674" i="2"/>
  <c r="AG674" i="2"/>
  <c r="AI674" i="2"/>
  <c r="AJ674" i="2"/>
  <c r="AK674" i="2"/>
  <c r="U675" i="2"/>
  <c r="V675" i="2"/>
  <c r="W675" i="2"/>
  <c r="X675" i="2"/>
  <c r="Y675" i="2"/>
  <c r="Z675" i="2"/>
  <c r="AA675" i="2"/>
  <c r="AB675" i="2"/>
  <c r="AC675" i="2"/>
  <c r="AD675" i="2"/>
  <c r="AE675" i="2"/>
  <c r="AF675" i="2"/>
  <c r="AG675" i="2"/>
  <c r="AI675" i="2"/>
  <c r="AJ675" i="2"/>
  <c r="AK675" i="2"/>
  <c r="U676" i="2"/>
  <c r="V676" i="2"/>
  <c r="W676" i="2"/>
  <c r="X676" i="2"/>
  <c r="Y676" i="2"/>
  <c r="Z676" i="2"/>
  <c r="AA676" i="2"/>
  <c r="AB676" i="2"/>
  <c r="AC676" i="2"/>
  <c r="AD676" i="2"/>
  <c r="AE676" i="2"/>
  <c r="AF676" i="2"/>
  <c r="AG676" i="2"/>
  <c r="AI676" i="2"/>
  <c r="AJ676" i="2"/>
  <c r="AK676" i="2"/>
  <c r="U677" i="2"/>
  <c r="V677" i="2"/>
  <c r="W677" i="2"/>
  <c r="X677" i="2"/>
  <c r="Y677" i="2"/>
  <c r="Z677" i="2"/>
  <c r="AA677" i="2"/>
  <c r="AB677" i="2"/>
  <c r="AC677" i="2"/>
  <c r="AD677" i="2"/>
  <c r="AE677" i="2"/>
  <c r="AF677" i="2"/>
  <c r="AG677" i="2"/>
  <c r="AI677" i="2"/>
  <c r="AJ677" i="2"/>
  <c r="AK677" i="2"/>
  <c r="U678" i="2"/>
  <c r="V678" i="2"/>
  <c r="W678" i="2"/>
  <c r="X678" i="2"/>
  <c r="Y678" i="2"/>
  <c r="Z678" i="2"/>
  <c r="AA678" i="2"/>
  <c r="AB678" i="2"/>
  <c r="AC678" i="2"/>
  <c r="AD678" i="2"/>
  <c r="AE678" i="2"/>
  <c r="AF678" i="2"/>
  <c r="AG678" i="2"/>
  <c r="AI678" i="2"/>
  <c r="AJ678" i="2"/>
  <c r="AK678" i="2"/>
  <c r="U679" i="2"/>
  <c r="V679" i="2"/>
  <c r="W679" i="2"/>
  <c r="X679" i="2"/>
  <c r="Y679" i="2"/>
  <c r="Z679" i="2"/>
  <c r="AA679" i="2"/>
  <c r="AB679" i="2"/>
  <c r="AC679" i="2"/>
  <c r="AD679" i="2"/>
  <c r="AE679" i="2"/>
  <c r="AF679" i="2"/>
  <c r="AG679" i="2"/>
  <c r="AI679" i="2"/>
  <c r="AJ679" i="2"/>
  <c r="AK679" i="2"/>
  <c r="U680" i="2"/>
  <c r="V680" i="2"/>
  <c r="W680" i="2"/>
  <c r="X680" i="2"/>
  <c r="Y680" i="2"/>
  <c r="Z680" i="2"/>
  <c r="AA680" i="2"/>
  <c r="AB680" i="2"/>
  <c r="AC680" i="2"/>
  <c r="AD680" i="2"/>
  <c r="AE680" i="2"/>
  <c r="AF680" i="2"/>
  <c r="AG680" i="2"/>
  <c r="AI680" i="2"/>
  <c r="AJ680" i="2"/>
  <c r="AK680" i="2"/>
  <c r="U681" i="2"/>
  <c r="V681" i="2"/>
  <c r="W681" i="2"/>
  <c r="X681" i="2"/>
  <c r="Y681" i="2"/>
  <c r="Z681" i="2"/>
  <c r="AA681" i="2"/>
  <c r="AB681" i="2"/>
  <c r="AC681" i="2"/>
  <c r="AD681" i="2"/>
  <c r="AE681" i="2"/>
  <c r="AF681" i="2"/>
  <c r="AG681" i="2"/>
  <c r="AI681" i="2"/>
  <c r="AJ681" i="2"/>
  <c r="AK681" i="2"/>
  <c r="U682" i="2"/>
  <c r="V682" i="2"/>
  <c r="W682" i="2"/>
  <c r="X682" i="2"/>
  <c r="Y682" i="2"/>
  <c r="Z682" i="2"/>
  <c r="AA682" i="2"/>
  <c r="AB682" i="2"/>
  <c r="AC682" i="2"/>
  <c r="AD682" i="2"/>
  <c r="AE682" i="2"/>
  <c r="AF682" i="2"/>
  <c r="AG682" i="2"/>
  <c r="AI682" i="2"/>
  <c r="AJ682" i="2"/>
  <c r="AK682" i="2"/>
  <c r="U683" i="2"/>
  <c r="V683" i="2"/>
  <c r="W683" i="2"/>
  <c r="X683" i="2"/>
  <c r="Y683" i="2"/>
  <c r="Z683" i="2"/>
  <c r="AA683" i="2"/>
  <c r="AB683" i="2"/>
  <c r="AC683" i="2"/>
  <c r="AD683" i="2"/>
  <c r="AE683" i="2"/>
  <c r="AF683" i="2"/>
  <c r="AG683" i="2"/>
  <c r="AI683" i="2"/>
  <c r="AJ683" i="2"/>
  <c r="AK683" i="2"/>
  <c r="U684" i="2"/>
  <c r="V684" i="2"/>
  <c r="W684" i="2"/>
  <c r="X684" i="2"/>
  <c r="Y684" i="2"/>
  <c r="Z684" i="2"/>
  <c r="AA684" i="2"/>
  <c r="AB684" i="2"/>
  <c r="AC684" i="2"/>
  <c r="AD684" i="2"/>
  <c r="AE684" i="2"/>
  <c r="AF684" i="2"/>
  <c r="AG684" i="2"/>
  <c r="AH684" i="2"/>
  <c r="AI684" i="2"/>
  <c r="AJ684" i="2"/>
  <c r="AK684" i="2"/>
  <c r="U685" i="2"/>
  <c r="V685" i="2"/>
  <c r="W685" i="2"/>
  <c r="X685" i="2"/>
  <c r="Y685" i="2"/>
  <c r="Z685" i="2"/>
  <c r="AA685" i="2"/>
  <c r="AB685" i="2"/>
  <c r="AC685" i="2"/>
  <c r="AD685" i="2"/>
  <c r="AE685" i="2"/>
  <c r="AF685" i="2"/>
  <c r="AG685" i="2"/>
  <c r="AI685" i="2"/>
  <c r="AJ685" i="2"/>
  <c r="AK685" i="2"/>
  <c r="U686" i="2"/>
  <c r="V686" i="2"/>
  <c r="W686" i="2"/>
  <c r="X686" i="2"/>
  <c r="Y686" i="2"/>
  <c r="Z686" i="2"/>
  <c r="AA686" i="2"/>
  <c r="AB686" i="2"/>
  <c r="AC686" i="2"/>
  <c r="AD686" i="2"/>
  <c r="AE686" i="2"/>
  <c r="AF686" i="2"/>
  <c r="AG686" i="2"/>
  <c r="AI686" i="2"/>
  <c r="AJ686" i="2"/>
  <c r="AK686" i="2"/>
  <c r="U687" i="2"/>
  <c r="V687" i="2"/>
  <c r="W687" i="2"/>
  <c r="X687" i="2"/>
  <c r="Y687" i="2"/>
  <c r="Z687" i="2"/>
  <c r="AA687" i="2"/>
  <c r="AB687" i="2"/>
  <c r="AC687" i="2"/>
  <c r="AD687" i="2"/>
  <c r="AE687" i="2"/>
  <c r="AF687" i="2"/>
  <c r="AG687" i="2"/>
  <c r="AI687" i="2"/>
  <c r="AJ687" i="2"/>
  <c r="AK687" i="2"/>
  <c r="U688" i="2"/>
  <c r="V688" i="2"/>
  <c r="W688" i="2"/>
  <c r="X688" i="2"/>
  <c r="Y688" i="2"/>
  <c r="Z688" i="2"/>
  <c r="AA688" i="2"/>
  <c r="AB688" i="2"/>
  <c r="AC688" i="2"/>
  <c r="AD688" i="2"/>
  <c r="AE688" i="2"/>
  <c r="AF688" i="2"/>
  <c r="AG688" i="2"/>
  <c r="AI688" i="2"/>
  <c r="AJ688" i="2"/>
  <c r="AK688" i="2"/>
  <c r="U689" i="2"/>
  <c r="V689" i="2"/>
  <c r="W689" i="2"/>
  <c r="X689" i="2"/>
  <c r="Y689" i="2"/>
  <c r="Z689" i="2"/>
  <c r="AA689" i="2"/>
  <c r="AB689" i="2"/>
  <c r="AC689" i="2"/>
  <c r="AD689" i="2"/>
  <c r="AE689" i="2"/>
  <c r="AF689" i="2"/>
  <c r="AG689" i="2"/>
  <c r="AI689" i="2"/>
  <c r="AJ689" i="2"/>
  <c r="AK689" i="2"/>
  <c r="U690" i="2"/>
  <c r="V690" i="2"/>
  <c r="W690" i="2"/>
  <c r="X690" i="2"/>
  <c r="Y690" i="2"/>
  <c r="Z690" i="2"/>
  <c r="AA690" i="2"/>
  <c r="AB690" i="2"/>
  <c r="AC690" i="2"/>
  <c r="AD690" i="2"/>
  <c r="AE690" i="2"/>
  <c r="AF690" i="2"/>
  <c r="AG690" i="2"/>
  <c r="AI690" i="2"/>
  <c r="AJ690" i="2"/>
  <c r="AK690" i="2"/>
  <c r="U691" i="2"/>
  <c r="V691" i="2"/>
  <c r="W691" i="2"/>
  <c r="X691" i="2"/>
  <c r="Y691" i="2"/>
  <c r="Z691" i="2"/>
  <c r="AA691" i="2"/>
  <c r="AB691" i="2"/>
  <c r="AC691" i="2"/>
  <c r="AD691" i="2"/>
  <c r="AE691" i="2"/>
  <c r="AF691" i="2"/>
  <c r="AG691" i="2"/>
  <c r="AI691" i="2"/>
  <c r="AJ691" i="2"/>
  <c r="AK691" i="2"/>
  <c r="U692" i="2"/>
  <c r="V692" i="2"/>
  <c r="W692" i="2"/>
  <c r="X692" i="2"/>
  <c r="Y692" i="2"/>
  <c r="Z692" i="2"/>
  <c r="AA692" i="2"/>
  <c r="AB692" i="2"/>
  <c r="AC692" i="2"/>
  <c r="AD692" i="2"/>
  <c r="AE692" i="2"/>
  <c r="AF692" i="2"/>
  <c r="AG692" i="2"/>
  <c r="AI692" i="2"/>
  <c r="AJ692" i="2"/>
  <c r="AK692" i="2"/>
  <c r="U693" i="2"/>
  <c r="V693" i="2"/>
  <c r="W693" i="2"/>
  <c r="X693" i="2"/>
  <c r="AH693" i="2" s="1"/>
  <c r="Y693" i="2"/>
  <c r="Z693" i="2"/>
  <c r="AA693" i="2"/>
  <c r="AB693" i="2"/>
  <c r="AC693" i="2"/>
  <c r="AD693" i="2"/>
  <c r="AE693" i="2"/>
  <c r="AF693" i="2"/>
  <c r="AG693" i="2"/>
  <c r="AI693" i="2"/>
  <c r="AJ693" i="2"/>
  <c r="AK693" i="2"/>
  <c r="U694" i="2"/>
  <c r="V694" i="2"/>
  <c r="W694" i="2"/>
  <c r="X694" i="2"/>
  <c r="Y694" i="2"/>
  <c r="Z694" i="2"/>
  <c r="AA694" i="2"/>
  <c r="AB694" i="2"/>
  <c r="AC694" i="2"/>
  <c r="AD694" i="2"/>
  <c r="AE694" i="2"/>
  <c r="AF694" i="2"/>
  <c r="AG694" i="2"/>
  <c r="AI694" i="2"/>
  <c r="AJ694" i="2"/>
  <c r="AK694" i="2"/>
  <c r="U695" i="2"/>
  <c r="V695" i="2"/>
  <c r="W695" i="2"/>
  <c r="X695" i="2"/>
  <c r="Y695" i="2"/>
  <c r="Z695" i="2"/>
  <c r="AA695" i="2"/>
  <c r="AB695" i="2"/>
  <c r="AC695" i="2"/>
  <c r="AD695" i="2"/>
  <c r="AE695" i="2"/>
  <c r="AF695" i="2"/>
  <c r="AG695" i="2"/>
  <c r="AI695" i="2"/>
  <c r="AJ695" i="2"/>
  <c r="AK695" i="2"/>
  <c r="U696" i="2"/>
  <c r="V696" i="2"/>
  <c r="W696" i="2"/>
  <c r="X696" i="2"/>
  <c r="Y696" i="2"/>
  <c r="Z696" i="2"/>
  <c r="AA696" i="2"/>
  <c r="AB696" i="2"/>
  <c r="AC696" i="2"/>
  <c r="AD696" i="2"/>
  <c r="AE696" i="2"/>
  <c r="AF696" i="2"/>
  <c r="AG696" i="2"/>
  <c r="AI696" i="2"/>
  <c r="AJ696" i="2"/>
  <c r="AK696" i="2"/>
  <c r="U697" i="2"/>
  <c r="V697" i="2"/>
  <c r="W697" i="2"/>
  <c r="X697" i="2"/>
  <c r="Y697" i="2"/>
  <c r="Z697" i="2"/>
  <c r="AA697" i="2"/>
  <c r="AB697" i="2"/>
  <c r="AC697" i="2"/>
  <c r="AD697" i="2"/>
  <c r="AE697" i="2"/>
  <c r="AF697" i="2"/>
  <c r="AG697" i="2"/>
  <c r="AI697" i="2"/>
  <c r="AJ697" i="2"/>
  <c r="AK697" i="2"/>
  <c r="U698" i="2"/>
  <c r="V698" i="2"/>
  <c r="W698" i="2"/>
  <c r="X698" i="2"/>
  <c r="Y698" i="2"/>
  <c r="Z698" i="2"/>
  <c r="AA698" i="2"/>
  <c r="AB698" i="2"/>
  <c r="AC698" i="2"/>
  <c r="AD698" i="2"/>
  <c r="AE698" i="2"/>
  <c r="AF698" i="2"/>
  <c r="AG698" i="2"/>
  <c r="AI698" i="2"/>
  <c r="AJ698" i="2"/>
  <c r="AK698" i="2"/>
  <c r="U699" i="2"/>
  <c r="V699" i="2"/>
  <c r="W699" i="2"/>
  <c r="X699" i="2"/>
  <c r="Y699" i="2"/>
  <c r="Z699" i="2"/>
  <c r="AA699" i="2"/>
  <c r="AB699" i="2"/>
  <c r="AC699" i="2"/>
  <c r="AD699" i="2"/>
  <c r="AE699" i="2"/>
  <c r="AF699" i="2"/>
  <c r="AG699" i="2"/>
  <c r="AI699" i="2"/>
  <c r="AJ699" i="2"/>
  <c r="AK699" i="2"/>
  <c r="U700" i="2"/>
  <c r="V700" i="2"/>
  <c r="W700" i="2"/>
  <c r="X700" i="2"/>
  <c r="Y700" i="2"/>
  <c r="Z700" i="2"/>
  <c r="AA700" i="2"/>
  <c r="AB700" i="2"/>
  <c r="AC700" i="2"/>
  <c r="AD700" i="2"/>
  <c r="AE700" i="2"/>
  <c r="AF700" i="2"/>
  <c r="AG700" i="2"/>
  <c r="AI700" i="2"/>
  <c r="AJ700" i="2"/>
  <c r="AK700" i="2"/>
  <c r="U701" i="2"/>
  <c r="V701" i="2"/>
  <c r="W701" i="2"/>
  <c r="X701" i="2"/>
  <c r="Y701" i="2"/>
  <c r="Z701" i="2"/>
  <c r="AA701" i="2"/>
  <c r="AB701" i="2"/>
  <c r="AC701" i="2"/>
  <c r="AD701" i="2"/>
  <c r="AE701" i="2"/>
  <c r="AF701" i="2"/>
  <c r="AG701" i="2"/>
  <c r="AI701" i="2"/>
  <c r="AJ701" i="2"/>
  <c r="AK701" i="2"/>
  <c r="U702" i="2"/>
  <c r="V702" i="2"/>
  <c r="W702" i="2"/>
  <c r="X702" i="2"/>
  <c r="Y702" i="2"/>
  <c r="Z702" i="2"/>
  <c r="AA702" i="2"/>
  <c r="AB702" i="2"/>
  <c r="AC702" i="2"/>
  <c r="AD702" i="2"/>
  <c r="AE702" i="2"/>
  <c r="AF702" i="2"/>
  <c r="AG702" i="2"/>
  <c r="AI702" i="2"/>
  <c r="AJ702" i="2"/>
  <c r="AK702" i="2"/>
  <c r="U703" i="2"/>
  <c r="V703" i="2"/>
  <c r="W703" i="2"/>
  <c r="X703" i="2"/>
  <c r="Y703" i="2"/>
  <c r="Z703" i="2"/>
  <c r="AA703" i="2"/>
  <c r="AB703" i="2"/>
  <c r="AC703" i="2"/>
  <c r="AD703" i="2"/>
  <c r="AE703" i="2"/>
  <c r="AF703" i="2"/>
  <c r="AG703" i="2"/>
  <c r="AI703" i="2"/>
  <c r="AJ703" i="2"/>
  <c r="AK703" i="2"/>
  <c r="U704" i="2"/>
  <c r="V704" i="2"/>
  <c r="W704" i="2"/>
  <c r="X704" i="2"/>
  <c r="Y704" i="2"/>
  <c r="Z704" i="2"/>
  <c r="AA704" i="2"/>
  <c r="AB704" i="2"/>
  <c r="AC704" i="2"/>
  <c r="AD704" i="2"/>
  <c r="AE704" i="2"/>
  <c r="AF704" i="2"/>
  <c r="AG704" i="2"/>
  <c r="AI704" i="2"/>
  <c r="AJ704" i="2"/>
  <c r="AK704" i="2"/>
  <c r="U705" i="2"/>
  <c r="V705" i="2"/>
  <c r="W705" i="2"/>
  <c r="X705" i="2"/>
  <c r="Y705" i="2"/>
  <c r="Z705" i="2"/>
  <c r="AA705" i="2"/>
  <c r="AB705" i="2"/>
  <c r="AC705" i="2"/>
  <c r="AD705" i="2"/>
  <c r="AE705" i="2"/>
  <c r="AF705" i="2"/>
  <c r="AG705" i="2"/>
  <c r="AI705" i="2"/>
  <c r="AJ705" i="2"/>
  <c r="AK705" i="2"/>
  <c r="U706" i="2"/>
  <c r="V706" i="2"/>
  <c r="W706" i="2"/>
  <c r="X706" i="2"/>
  <c r="Y706" i="2"/>
  <c r="Z706" i="2"/>
  <c r="AA706" i="2"/>
  <c r="AB706" i="2"/>
  <c r="AC706" i="2"/>
  <c r="AD706" i="2"/>
  <c r="AE706" i="2"/>
  <c r="AF706" i="2"/>
  <c r="AG706" i="2"/>
  <c r="AI706" i="2"/>
  <c r="AJ706" i="2"/>
  <c r="AK706" i="2"/>
  <c r="U707" i="2"/>
  <c r="V707" i="2"/>
  <c r="W707" i="2"/>
  <c r="X707" i="2"/>
  <c r="Y707" i="2"/>
  <c r="Z707" i="2"/>
  <c r="AA707" i="2"/>
  <c r="AB707" i="2"/>
  <c r="AC707" i="2"/>
  <c r="AD707" i="2"/>
  <c r="AE707" i="2"/>
  <c r="AF707" i="2"/>
  <c r="AG707" i="2"/>
  <c r="AI707" i="2"/>
  <c r="AJ707" i="2"/>
  <c r="AK707" i="2"/>
  <c r="U708" i="2"/>
  <c r="V708" i="2"/>
  <c r="W708" i="2"/>
  <c r="X708" i="2"/>
  <c r="Y708" i="2"/>
  <c r="Z708" i="2"/>
  <c r="AA708" i="2"/>
  <c r="AB708" i="2"/>
  <c r="AC708" i="2"/>
  <c r="AD708" i="2"/>
  <c r="AE708" i="2"/>
  <c r="AF708" i="2"/>
  <c r="AG708" i="2"/>
  <c r="AI708" i="2"/>
  <c r="AJ708" i="2"/>
  <c r="AK708" i="2"/>
  <c r="U709" i="2"/>
  <c r="V709" i="2"/>
  <c r="W709" i="2"/>
  <c r="X709" i="2"/>
  <c r="Y709" i="2"/>
  <c r="Z709" i="2"/>
  <c r="AA709" i="2"/>
  <c r="AB709" i="2"/>
  <c r="AC709" i="2"/>
  <c r="AD709" i="2"/>
  <c r="AE709" i="2"/>
  <c r="AF709" i="2"/>
  <c r="AG709" i="2"/>
  <c r="AI709" i="2"/>
  <c r="AJ709" i="2"/>
  <c r="AK709" i="2"/>
  <c r="U710" i="2"/>
  <c r="V710" i="2"/>
  <c r="W710" i="2"/>
  <c r="X710" i="2"/>
  <c r="Y710" i="2"/>
  <c r="Z710" i="2"/>
  <c r="AA710" i="2"/>
  <c r="AB710" i="2"/>
  <c r="AC710" i="2"/>
  <c r="AD710" i="2"/>
  <c r="AE710" i="2"/>
  <c r="AF710" i="2"/>
  <c r="AG710" i="2"/>
  <c r="AI710" i="2"/>
  <c r="AJ710" i="2"/>
  <c r="AK710" i="2"/>
  <c r="U711" i="2"/>
  <c r="V711" i="2"/>
  <c r="W711" i="2"/>
  <c r="X711" i="2"/>
  <c r="Y711" i="2"/>
  <c r="Z711" i="2"/>
  <c r="AA711" i="2"/>
  <c r="AB711" i="2"/>
  <c r="AC711" i="2"/>
  <c r="AD711" i="2"/>
  <c r="AE711" i="2"/>
  <c r="AF711" i="2"/>
  <c r="AG711" i="2"/>
  <c r="AI711" i="2"/>
  <c r="AJ711" i="2"/>
  <c r="AK711" i="2"/>
  <c r="U712" i="2"/>
  <c r="V712" i="2"/>
  <c r="W712" i="2"/>
  <c r="X712" i="2"/>
  <c r="Y712" i="2"/>
  <c r="Z712" i="2"/>
  <c r="AA712" i="2"/>
  <c r="AB712" i="2"/>
  <c r="AC712" i="2"/>
  <c r="AD712" i="2"/>
  <c r="AE712" i="2"/>
  <c r="AF712" i="2"/>
  <c r="AG712" i="2"/>
  <c r="AI712" i="2"/>
  <c r="AJ712" i="2"/>
  <c r="AK712" i="2"/>
  <c r="U713" i="2"/>
  <c r="V713" i="2"/>
  <c r="W713" i="2"/>
  <c r="X713" i="2"/>
  <c r="Y713" i="2"/>
  <c r="Z713" i="2"/>
  <c r="AA713" i="2"/>
  <c r="AB713" i="2"/>
  <c r="AC713" i="2"/>
  <c r="AD713" i="2"/>
  <c r="AE713" i="2"/>
  <c r="AF713" i="2"/>
  <c r="AG713" i="2"/>
  <c r="AI713" i="2"/>
  <c r="AJ713" i="2"/>
  <c r="AK713" i="2"/>
  <c r="U714" i="2"/>
  <c r="V714" i="2"/>
  <c r="W714" i="2"/>
  <c r="X714" i="2"/>
  <c r="Y714" i="2"/>
  <c r="Z714" i="2"/>
  <c r="AA714" i="2"/>
  <c r="AB714" i="2"/>
  <c r="AC714" i="2"/>
  <c r="AD714" i="2"/>
  <c r="AE714" i="2"/>
  <c r="AF714" i="2"/>
  <c r="AG714" i="2"/>
  <c r="AI714" i="2"/>
  <c r="AJ714" i="2"/>
  <c r="AK714" i="2"/>
  <c r="U715" i="2"/>
  <c r="V715" i="2"/>
  <c r="W715" i="2"/>
  <c r="X715" i="2"/>
  <c r="Y715" i="2"/>
  <c r="Z715" i="2"/>
  <c r="AA715" i="2"/>
  <c r="AB715" i="2"/>
  <c r="AC715" i="2"/>
  <c r="AD715" i="2"/>
  <c r="AE715" i="2"/>
  <c r="AF715" i="2"/>
  <c r="AG715" i="2"/>
  <c r="AI715" i="2"/>
  <c r="AJ715" i="2"/>
  <c r="AK715" i="2"/>
  <c r="U716" i="2"/>
  <c r="V716" i="2"/>
  <c r="W716" i="2"/>
  <c r="X716" i="2"/>
  <c r="AH716" i="2" s="1"/>
  <c r="Y716" i="2"/>
  <c r="Z716" i="2"/>
  <c r="AA716" i="2"/>
  <c r="AB716" i="2"/>
  <c r="AC716" i="2"/>
  <c r="AD716" i="2"/>
  <c r="AE716" i="2"/>
  <c r="AF716" i="2"/>
  <c r="AG716" i="2"/>
  <c r="AI716" i="2"/>
  <c r="AJ716" i="2"/>
  <c r="AK716" i="2"/>
  <c r="U717" i="2"/>
  <c r="V717" i="2"/>
  <c r="W717" i="2"/>
  <c r="X717" i="2"/>
  <c r="Y717" i="2"/>
  <c r="Z717" i="2"/>
  <c r="AA717" i="2"/>
  <c r="AB717" i="2"/>
  <c r="AC717" i="2"/>
  <c r="AD717" i="2"/>
  <c r="AE717" i="2"/>
  <c r="AF717" i="2"/>
  <c r="AG717" i="2"/>
  <c r="AH717" i="2"/>
  <c r="AI717" i="2"/>
  <c r="AJ717" i="2"/>
  <c r="AK717" i="2"/>
  <c r="U718" i="2"/>
  <c r="V718" i="2"/>
  <c r="W718" i="2"/>
  <c r="X718" i="2"/>
  <c r="Y718" i="2"/>
  <c r="Z718" i="2"/>
  <c r="AA718" i="2"/>
  <c r="AB718" i="2"/>
  <c r="AC718" i="2"/>
  <c r="AD718" i="2"/>
  <c r="AE718" i="2"/>
  <c r="AF718" i="2"/>
  <c r="AG718" i="2"/>
  <c r="AI718" i="2"/>
  <c r="AJ718" i="2"/>
  <c r="AK718" i="2"/>
  <c r="U719" i="2"/>
  <c r="V719" i="2"/>
  <c r="W719" i="2"/>
  <c r="X719" i="2"/>
  <c r="Y719" i="2"/>
  <c r="Z719" i="2"/>
  <c r="AA719" i="2"/>
  <c r="AB719" i="2"/>
  <c r="AC719" i="2"/>
  <c r="AD719" i="2"/>
  <c r="AE719" i="2"/>
  <c r="AF719" i="2"/>
  <c r="AG719" i="2"/>
  <c r="AI719" i="2"/>
  <c r="AJ719" i="2"/>
  <c r="AK719" i="2"/>
  <c r="U720" i="2"/>
  <c r="V720" i="2"/>
  <c r="W720" i="2"/>
  <c r="X720" i="2"/>
  <c r="Y720" i="2"/>
  <c r="Z720" i="2"/>
  <c r="AA720" i="2"/>
  <c r="AB720" i="2"/>
  <c r="AC720" i="2"/>
  <c r="AD720" i="2"/>
  <c r="AE720" i="2"/>
  <c r="AF720" i="2"/>
  <c r="AG720" i="2"/>
  <c r="AI720" i="2"/>
  <c r="AJ720" i="2"/>
  <c r="AK720" i="2"/>
  <c r="U721" i="2"/>
  <c r="V721" i="2"/>
  <c r="W721" i="2"/>
  <c r="X721" i="2"/>
  <c r="Y721" i="2"/>
  <c r="Z721" i="2"/>
  <c r="AA721" i="2"/>
  <c r="AB721" i="2"/>
  <c r="AC721" i="2"/>
  <c r="AD721" i="2"/>
  <c r="AE721" i="2"/>
  <c r="AF721" i="2"/>
  <c r="AG721" i="2"/>
  <c r="AI721" i="2"/>
  <c r="AJ721" i="2"/>
  <c r="AK721" i="2"/>
  <c r="U722" i="2"/>
  <c r="V722" i="2"/>
  <c r="W722" i="2"/>
  <c r="X722" i="2"/>
  <c r="Y722" i="2"/>
  <c r="Z722" i="2"/>
  <c r="AA722" i="2"/>
  <c r="AB722" i="2"/>
  <c r="AC722" i="2"/>
  <c r="AD722" i="2"/>
  <c r="AE722" i="2"/>
  <c r="AF722" i="2"/>
  <c r="AG722" i="2"/>
  <c r="AI722" i="2"/>
  <c r="AJ722" i="2"/>
  <c r="AK722" i="2"/>
  <c r="U723" i="2"/>
  <c r="V723" i="2"/>
  <c r="W723" i="2"/>
  <c r="X723" i="2"/>
  <c r="Y723" i="2"/>
  <c r="Z723" i="2"/>
  <c r="AA723" i="2"/>
  <c r="AB723" i="2"/>
  <c r="AC723" i="2"/>
  <c r="AD723" i="2"/>
  <c r="AE723" i="2"/>
  <c r="AF723" i="2"/>
  <c r="AG723" i="2"/>
  <c r="AI723" i="2"/>
  <c r="AJ723" i="2"/>
  <c r="AK723" i="2"/>
  <c r="U724" i="2"/>
  <c r="V724" i="2"/>
  <c r="W724" i="2"/>
  <c r="X724" i="2"/>
  <c r="Y724" i="2"/>
  <c r="Z724" i="2"/>
  <c r="AA724" i="2"/>
  <c r="AB724" i="2"/>
  <c r="AC724" i="2"/>
  <c r="AD724" i="2"/>
  <c r="AE724" i="2"/>
  <c r="AF724" i="2"/>
  <c r="AG724" i="2"/>
  <c r="AI724" i="2"/>
  <c r="AJ724" i="2"/>
  <c r="AK724" i="2"/>
  <c r="U725" i="2"/>
  <c r="V725" i="2"/>
  <c r="W725" i="2"/>
  <c r="X725" i="2"/>
  <c r="Y725" i="2"/>
  <c r="Z725" i="2"/>
  <c r="AA725" i="2"/>
  <c r="AB725" i="2"/>
  <c r="AC725" i="2"/>
  <c r="AD725" i="2"/>
  <c r="AE725" i="2"/>
  <c r="AF725" i="2"/>
  <c r="AG725" i="2"/>
  <c r="AI725" i="2"/>
  <c r="AJ725" i="2"/>
  <c r="AK725" i="2"/>
  <c r="U726" i="2"/>
  <c r="V726" i="2"/>
  <c r="W726" i="2"/>
  <c r="X726" i="2"/>
  <c r="Y726" i="2"/>
  <c r="Z726" i="2"/>
  <c r="AA726" i="2"/>
  <c r="AB726" i="2"/>
  <c r="AC726" i="2"/>
  <c r="AD726" i="2"/>
  <c r="AE726" i="2"/>
  <c r="AF726" i="2"/>
  <c r="AG726" i="2"/>
  <c r="AI726" i="2"/>
  <c r="AJ726" i="2"/>
  <c r="AK726" i="2"/>
  <c r="U727" i="2"/>
  <c r="V727" i="2"/>
  <c r="W727" i="2"/>
  <c r="X727" i="2"/>
  <c r="Y727" i="2"/>
  <c r="Z727" i="2"/>
  <c r="AA727" i="2"/>
  <c r="AB727" i="2"/>
  <c r="AC727" i="2"/>
  <c r="AD727" i="2"/>
  <c r="AE727" i="2"/>
  <c r="AF727" i="2"/>
  <c r="AG727" i="2"/>
  <c r="AI727" i="2"/>
  <c r="AJ727" i="2"/>
  <c r="AK727" i="2"/>
  <c r="U728" i="2"/>
  <c r="V728" i="2"/>
  <c r="W728" i="2"/>
  <c r="X728" i="2"/>
  <c r="Y728" i="2"/>
  <c r="Z728" i="2"/>
  <c r="AA728" i="2"/>
  <c r="AB728" i="2"/>
  <c r="AC728" i="2"/>
  <c r="AD728" i="2"/>
  <c r="AE728" i="2"/>
  <c r="AF728" i="2"/>
  <c r="AG728" i="2"/>
  <c r="AI728" i="2"/>
  <c r="AJ728" i="2"/>
  <c r="AK728" i="2"/>
  <c r="U729" i="2"/>
  <c r="V729" i="2"/>
  <c r="W729" i="2"/>
  <c r="X729" i="2"/>
  <c r="Y729" i="2"/>
  <c r="Z729" i="2"/>
  <c r="AA729" i="2"/>
  <c r="AB729" i="2"/>
  <c r="AC729" i="2"/>
  <c r="AD729" i="2"/>
  <c r="AE729" i="2"/>
  <c r="AF729" i="2"/>
  <c r="AG729" i="2"/>
  <c r="AI729" i="2"/>
  <c r="AJ729" i="2"/>
  <c r="AK729" i="2"/>
  <c r="U730" i="2"/>
  <c r="V730" i="2"/>
  <c r="W730" i="2"/>
  <c r="X730" i="2"/>
  <c r="Y730" i="2"/>
  <c r="Z730" i="2"/>
  <c r="AA730" i="2"/>
  <c r="AB730" i="2"/>
  <c r="AC730" i="2"/>
  <c r="AD730" i="2"/>
  <c r="AE730" i="2"/>
  <c r="AF730" i="2"/>
  <c r="AG730" i="2"/>
  <c r="AI730" i="2"/>
  <c r="AJ730" i="2"/>
  <c r="AK730" i="2"/>
  <c r="U731" i="2"/>
  <c r="V731" i="2"/>
  <c r="W731" i="2"/>
  <c r="X731" i="2"/>
  <c r="Y731" i="2"/>
  <c r="Z731" i="2"/>
  <c r="AA731" i="2"/>
  <c r="AB731" i="2"/>
  <c r="AC731" i="2"/>
  <c r="AD731" i="2"/>
  <c r="AE731" i="2"/>
  <c r="AF731" i="2"/>
  <c r="AG731" i="2"/>
  <c r="AI731" i="2"/>
  <c r="AJ731" i="2"/>
  <c r="AK731" i="2"/>
  <c r="U732" i="2"/>
  <c r="V732" i="2"/>
  <c r="W732" i="2"/>
  <c r="X732" i="2"/>
  <c r="Y732" i="2"/>
  <c r="Z732" i="2"/>
  <c r="AA732" i="2"/>
  <c r="AB732" i="2"/>
  <c r="AC732" i="2"/>
  <c r="AD732" i="2"/>
  <c r="AE732" i="2"/>
  <c r="AF732" i="2"/>
  <c r="AG732" i="2"/>
  <c r="AI732" i="2"/>
  <c r="AJ732" i="2"/>
  <c r="AK732" i="2"/>
  <c r="U733" i="2"/>
  <c r="V733" i="2"/>
  <c r="W733" i="2"/>
  <c r="X733" i="2"/>
  <c r="Y733" i="2"/>
  <c r="Z733" i="2"/>
  <c r="AA733" i="2"/>
  <c r="AB733" i="2"/>
  <c r="AC733" i="2"/>
  <c r="AD733" i="2"/>
  <c r="AE733" i="2"/>
  <c r="AF733" i="2"/>
  <c r="AG733" i="2"/>
  <c r="AI733" i="2"/>
  <c r="AJ733" i="2"/>
  <c r="AK733" i="2"/>
  <c r="U734" i="2"/>
  <c r="V734" i="2"/>
  <c r="W734" i="2"/>
  <c r="X734" i="2"/>
  <c r="Y734" i="2"/>
  <c r="Z734" i="2"/>
  <c r="AA734" i="2"/>
  <c r="AB734" i="2"/>
  <c r="AC734" i="2"/>
  <c r="AD734" i="2"/>
  <c r="AE734" i="2"/>
  <c r="AF734" i="2"/>
  <c r="AG734" i="2"/>
  <c r="AI734" i="2"/>
  <c r="AJ734" i="2"/>
  <c r="AK734" i="2"/>
  <c r="U735" i="2"/>
  <c r="V735" i="2"/>
  <c r="W735" i="2"/>
  <c r="X735" i="2"/>
  <c r="Y735" i="2"/>
  <c r="Z735" i="2"/>
  <c r="AA735" i="2"/>
  <c r="AB735" i="2"/>
  <c r="AC735" i="2"/>
  <c r="AD735" i="2"/>
  <c r="AE735" i="2"/>
  <c r="AF735" i="2"/>
  <c r="AG735" i="2"/>
  <c r="AI735" i="2"/>
  <c r="AJ735" i="2"/>
  <c r="AK735" i="2"/>
  <c r="U736" i="2"/>
  <c r="V736" i="2"/>
  <c r="W736" i="2"/>
  <c r="X736" i="2"/>
  <c r="Y736" i="2"/>
  <c r="Z736" i="2"/>
  <c r="AA736" i="2"/>
  <c r="AB736" i="2"/>
  <c r="AC736" i="2"/>
  <c r="AD736" i="2"/>
  <c r="AE736" i="2"/>
  <c r="AF736" i="2"/>
  <c r="AG736" i="2"/>
  <c r="AI736" i="2"/>
  <c r="AJ736" i="2"/>
  <c r="AK736" i="2"/>
  <c r="U737" i="2"/>
  <c r="V737" i="2"/>
  <c r="W737" i="2"/>
  <c r="X737" i="2"/>
  <c r="Y737" i="2"/>
  <c r="Z737" i="2"/>
  <c r="AA737" i="2"/>
  <c r="AB737" i="2"/>
  <c r="AC737" i="2"/>
  <c r="AD737" i="2"/>
  <c r="AE737" i="2"/>
  <c r="AF737" i="2"/>
  <c r="AG737" i="2"/>
  <c r="AI737" i="2"/>
  <c r="AJ737" i="2"/>
  <c r="AK737" i="2"/>
  <c r="U738" i="2"/>
  <c r="V738" i="2"/>
  <c r="W738" i="2"/>
  <c r="X738" i="2"/>
  <c r="Y738" i="2"/>
  <c r="Z738" i="2"/>
  <c r="AA738" i="2"/>
  <c r="AB738" i="2"/>
  <c r="AC738" i="2"/>
  <c r="AD738" i="2"/>
  <c r="AE738" i="2"/>
  <c r="AF738" i="2"/>
  <c r="AG738" i="2"/>
  <c r="AI738" i="2"/>
  <c r="AJ738" i="2"/>
  <c r="AK738" i="2"/>
  <c r="U739" i="2"/>
  <c r="V739" i="2"/>
  <c r="W739" i="2"/>
  <c r="X739" i="2"/>
  <c r="Y739" i="2"/>
  <c r="Z739" i="2"/>
  <c r="AA739" i="2"/>
  <c r="AB739" i="2"/>
  <c r="AC739" i="2"/>
  <c r="AD739" i="2"/>
  <c r="AE739" i="2"/>
  <c r="AF739" i="2"/>
  <c r="AG739" i="2"/>
  <c r="AI739" i="2"/>
  <c r="AJ739" i="2"/>
  <c r="AK739" i="2"/>
  <c r="U740" i="2"/>
  <c r="V740" i="2"/>
  <c r="W740" i="2"/>
  <c r="X740" i="2"/>
  <c r="Y740" i="2"/>
  <c r="Z740" i="2"/>
  <c r="AA740" i="2"/>
  <c r="AB740" i="2"/>
  <c r="AC740" i="2"/>
  <c r="AD740" i="2"/>
  <c r="AE740" i="2"/>
  <c r="AF740" i="2"/>
  <c r="AG740" i="2"/>
  <c r="AI740" i="2"/>
  <c r="AJ740" i="2"/>
  <c r="AK740" i="2"/>
  <c r="U741" i="2"/>
  <c r="V741" i="2"/>
  <c r="W741" i="2"/>
  <c r="X741" i="2"/>
  <c r="Y741" i="2"/>
  <c r="Z741" i="2"/>
  <c r="AA741" i="2"/>
  <c r="AB741" i="2"/>
  <c r="AC741" i="2"/>
  <c r="AD741" i="2"/>
  <c r="AE741" i="2"/>
  <c r="AF741" i="2"/>
  <c r="AG741" i="2"/>
  <c r="AI741" i="2"/>
  <c r="AJ741" i="2"/>
  <c r="AK741" i="2"/>
  <c r="U742" i="2"/>
  <c r="V742" i="2"/>
  <c r="W742" i="2"/>
  <c r="X742" i="2"/>
  <c r="Y742" i="2"/>
  <c r="Z742" i="2"/>
  <c r="AA742" i="2"/>
  <c r="AB742" i="2"/>
  <c r="AC742" i="2"/>
  <c r="AD742" i="2"/>
  <c r="AE742" i="2"/>
  <c r="AF742" i="2"/>
  <c r="AG742" i="2"/>
  <c r="AI742" i="2"/>
  <c r="AJ742" i="2"/>
  <c r="AK742" i="2"/>
  <c r="U743" i="2"/>
  <c r="V743" i="2"/>
  <c r="W743" i="2"/>
  <c r="X743" i="2"/>
  <c r="Y743" i="2"/>
  <c r="Z743" i="2"/>
  <c r="AA743" i="2"/>
  <c r="AB743" i="2"/>
  <c r="AC743" i="2"/>
  <c r="AD743" i="2"/>
  <c r="AE743" i="2"/>
  <c r="AF743" i="2"/>
  <c r="AG743" i="2"/>
  <c r="AI743" i="2"/>
  <c r="AJ743" i="2"/>
  <c r="AK743" i="2"/>
  <c r="U744" i="2"/>
  <c r="V744" i="2"/>
  <c r="W744" i="2"/>
  <c r="X744" i="2"/>
  <c r="Y744" i="2"/>
  <c r="Z744" i="2"/>
  <c r="AA744" i="2"/>
  <c r="AB744" i="2"/>
  <c r="AC744" i="2"/>
  <c r="AD744" i="2"/>
  <c r="AE744" i="2"/>
  <c r="AF744" i="2"/>
  <c r="AG744" i="2"/>
  <c r="AI744" i="2"/>
  <c r="AJ744" i="2"/>
  <c r="AK744" i="2"/>
  <c r="U745" i="2"/>
  <c r="V745" i="2"/>
  <c r="W745" i="2"/>
  <c r="X745" i="2"/>
  <c r="Y745" i="2"/>
  <c r="Z745" i="2"/>
  <c r="AA745" i="2"/>
  <c r="AB745" i="2"/>
  <c r="AC745" i="2"/>
  <c r="AD745" i="2"/>
  <c r="AE745" i="2"/>
  <c r="AF745" i="2"/>
  <c r="AG745" i="2"/>
  <c r="AI745" i="2"/>
  <c r="AJ745" i="2"/>
  <c r="AK745" i="2"/>
  <c r="U746" i="2"/>
  <c r="V746" i="2"/>
  <c r="W746" i="2"/>
  <c r="X746" i="2"/>
  <c r="Y746" i="2"/>
  <c r="Z746" i="2"/>
  <c r="AA746" i="2"/>
  <c r="AB746" i="2"/>
  <c r="AC746" i="2"/>
  <c r="AD746" i="2"/>
  <c r="AE746" i="2"/>
  <c r="AF746" i="2"/>
  <c r="AG746" i="2"/>
  <c r="AI746" i="2"/>
  <c r="AJ746" i="2"/>
  <c r="AK746" i="2"/>
  <c r="U747" i="2"/>
  <c r="V747" i="2"/>
  <c r="W747" i="2"/>
  <c r="X747" i="2"/>
  <c r="Y747" i="2"/>
  <c r="Z747" i="2"/>
  <c r="AA747" i="2"/>
  <c r="AB747" i="2"/>
  <c r="AC747" i="2"/>
  <c r="AD747" i="2"/>
  <c r="AE747" i="2"/>
  <c r="AF747" i="2"/>
  <c r="AG747" i="2"/>
  <c r="AI747" i="2"/>
  <c r="AJ747" i="2"/>
  <c r="AK747" i="2"/>
  <c r="U748" i="2"/>
  <c r="V748" i="2"/>
  <c r="W748" i="2"/>
  <c r="X748" i="2"/>
  <c r="Y748" i="2"/>
  <c r="Z748" i="2"/>
  <c r="AA748" i="2"/>
  <c r="AB748" i="2"/>
  <c r="AC748" i="2"/>
  <c r="AD748" i="2"/>
  <c r="AE748" i="2"/>
  <c r="AF748" i="2"/>
  <c r="AG748" i="2"/>
  <c r="AH748" i="2"/>
  <c r="AI748" i="2"/>
  <c r="AJ748" i="2"/>
  <c r="AK748" i="2"/>
  <c r="U749" i="2"/>
  <c r="V749" i="2"/>
  <c r="W749" i="2"/>
  <c r="X749" i="2"/>
  <c r="AH749" i="2" s="1"/>
  <c r="Y749" i="2"/>
  <c r="Z749" i="2"/>
  <c r="AA749" i="2"/>
  <c r="AB749" i="2"/>
  <c r="AC749" i="2"/>
  <c r="AD749" i="2"/>
  <c r="AE749" i="2"/>
  <c r="AF749" i="2"/>
  <c r="AG749" i="2"/>
  <c r="AI749" i="2"/>
  <c r="AJ749" i="2"/>
  <c r="AK749" i="2"/>
  <c r="U750" i="2"/>
  <c r="V750" i="2"/>
  <c r="W750" i="2"/>
  <c r="X750" i="2"/>
  <c r="Y750" i="2"/>
  <c r="Z750" i="2"/>
  <c r="AA750" i="2"/>
  <c r="AB750" i="2"/>
  <c r="AC750" i="2"/>
  <c r="AD750" i="2"/>
  <c r="AE750" i="2"/>
  <c r="AF750" i="2"/>
  <c r="AG750" i="2"/>
  <c r="AI750" i="2"/>
  <c r="AJ750" i="2"/>
  <c r="AK750" i="2"/>
  <c r="U751" i="2"/>
  <c r="V751" i="2"/>
  <c r="W751" i="2"/>
  <c r="X751" i="2"/>
  <c r="Y751" i="2"/>
  <c r="Z751" i="2"/>
  <c r="AA751" i="2"/>
  <c r="AB751" i="2"/>
  <c r="AC751" i="2"/>
  <c r="AD751" i="2"/>
  <c r="AE751" i="2"/>
  <c r="AF751" i="2"/>
  <c r="AG751" i="2"/>
  <c r="AI751" i="2"/>
  <c r="AJ751" i="2"/>
  <c r="AK751" i="2"/>
  <c r="U752" i="2"/>
  <c r="V752" i="2"/>
  <c r="W752" i="2"/>
  <c r="X752" i="2"/>
  <c r="Y752" i="2"/>
  <c r="Z752" i="2"/>
  <c r="AA752" i="2"/>
  <c r="AB752" i="2"/>
  <c r="AC752" i="2"/>
  <c r="AD752" i="2"/>
  <c r="AE752" i="2"/>
  <c r="AF752" i="2"/>
  <c r="AG752" i="2"/>
  <c r="AI752" i="2"/>
  <c r="AJ752" i="2"/>
  <c r="AK752" i="2"/>
  <c r="U753" i="2"/>
  <c r="V753" i="2"/>
  <c r="W753" i="2"/>
  <c r="X753" i="2"/>
  <c r="Y753" i="2"/>
  <c r="Z753" i="2"/>
  <c r="AA753" i="2"/>
  <c r="AB753" i="2"/>
  <c r="AC753" i="2"/>
  <c r="AD753" i="2"/>
  <c r="AE753" i="2"/>
  <c r="AF753" i="2"/>
  <c r="AG753" i="2"/>
  <c r="AI753" i="2"/>
  <c r="AJ753" i="2"/>
  <c r="AK753" i="2"/>
  <c r="U754" i="2"/>
  <c r="V754" i="2"/>
  <c r="W754" i="2"/>
  <c r="X754" i="2"/>
  <c r="Y754" i="2"/>
  <c r="Z754" i="2"/>
  <c r="AA754" i="2"/>
  <c r="AB754" i="2"/>
  <c r="AC754" i="2"/>
  <c r="AD754" i="2"/>
  <c r="AE754" i="2"/>
  <c r="AF754" i="2"/>
  <c r="AG754" i="2"/>
  <c r="AI754" i="2"/>
  <c r="AJ754" i="2"/>
  <c r="AK754" i="2"/>
  <c r="U755" i="2"/>
  <c r="V755" i="2"/>
  <c r="W755" i="2"/>
  <c r="X755" i="2"/>
  <c r="Y755" i="2"/>
  <c r="Z755" i="2"/>
  <c r="AA755" i="2"/>
  <c r="AB755" i="2"/>
  <c r="AC755" i="2"/>
  <c r="AD755" i="2"/>
  <c r="AE755" i="2"/>
  <c r="AF755" i="2"/>
  <c r="AG755" i="2"/>
  <c r="AI755" i="2"/>
  <c r="AJ755" i="2"/>
  <c r="AK755" i="2"/>
  <c r="U756" i="2"/>
  <c r="V756" i="2"/>
  <c r="W756" i="2"/>
  <c r="X756" i="2"/>
  <c r="Y756" i="2"/>
  <c r="Z756" i="2"/>
  <c r="AA756" i="2"/>
  <c r="AB756" i="2"/>
  <c r="AC756" i="2"/>
  <c r="AD756" i="2"/>
  <c r="AE756" i="2"/>
  <c r="AF756" i="2"/>
  <c r="AG756" i="2"/>
  <c r="AI756" i="2"/>
  <c r="AJ756" i="2"/>
  <c r="AK756" i="2"/>
  <c r="U757" i="2"/>
  <c r="V757" i="2"/>
  <c r="W757" i="2"/>
  <c r="X757" i="2"/>
  <c r="Y757" i="2"/>
  <c r="Z757" i="2"/>
  <c r="AA757" i="2"/>
  <c r="AB757" i="2"/>
  <c r="AC757" i="2"/>
  <c r="AD757" i="2"/>
  <c r="AE757" i="2"/>
  <c r="AF757" i="2"/>
  <c r="AG757" i="2"/>
  <c r="AI757" i="2"/>
  <c r="AJ757" i="2"/>
  <c r="AK757" i="2"/>
  <c r="U758" i="2"/>
  <c r="V758" i="2"/>
  <c r="W758" i="2"/>
  <c r="X758" i="2"/>
  <c r="Y758" i="2"/>
  <c r="Z758" i="2"/>
  <c r="AA758" i="2"/>
  <c r="AB758" i="2"/>
  <c r="AC758" i="2"/>
  <c r="AD758" i="2"/>
  <c r="AE758" i="2"/>
  <c r="AF758" i="2"/>
  <c r="AG758" i="2"/>
  <c r="AI758" i="2"/>
  <c r="AJ758" i="2"/>
  <c r="AK758" i="2"/>
  <c r="U759" i="2"/>
  <c r="V759" i="2"/>
  <c r="W759" i="2"/>
  <c r="X759" i="2"/>
  <c r="Y759" i="2"/>
  <c r="Z759" i="2"/>
  <c r="AA759" i="2"/>
  <c r="AB759" i="2"/>
  <c r="AC759" i="2"/>
  <c r="AD759" i="2"/>
  <c r="AE759" i="2"/>
  <c r="AF759" i="2"/>
  <c r="AG759" i="2"/>
  <c r="AI759" i="2"/>
  <c r="AJ759" i="2"/>
  <c r="AK759" i="2"/>
  <c r="U760" i="2"/>
  <c r="V760" i="2"/>
  <c r="W760" i="2"/>
  <c r="X760" i="2"/>
  <c r="Y760" i="2"/>
  <c r="Z760" i="2"/>
  <c r="AA760" i="2"/>
  <c r="AB760" i="2"/>
  <c r="AC760" i="2"/>
  <c r="AD760" i="2"/>
  <c r="AE760" i="2"/>
  <c r="AF760" i="2"/>
  <c r="AG760" i="2"/>
  <c r="AI760" i="2"/>
  <c r="AJ760" i="2"/>
  <c r="AK760" i="2"/>
  <c r="U761" i="2"/>
  <c r="V761" i="2"/>
  <c r="W761" i="2"/>
  <c r="X761" i="2"/>
  <c r="Y761" i="2"/>
  <c r="Z761" i="2"/>
  <c r="AA761" i="2"/>
  <c r="AB761" i="2"/>
  <c r="AC761" i="2"/>
  <c r="AD761" i="2"/>
  <c r="AE761" i="2"/>
  <c r="AF761" i="2"/>
  <c r="AG761" i="2"/>
  <c r="AI761" i="2"/>
  <c r="AJ761" i="2"/>
  <c r="AK761" i="2"/>
  <c r="U762" i="2"/>
  <c r="V762" i="2"/>
  <c r="W762" i="2"/>
  <c r="X762" i="2"/>
  <c r="Y762" i="2"/>
  <c r="Z762" i="2"/>
  <c r="AA762" i="2"/>
  <c r="AB762" i="2"/>
  <c r="AC762" i="2"/>
  <c r="AD762" i="2"/>
  <c r="AE762" i="2"/>
  <c r="AF762" i="2"/>
  <c r="AG762" i="2"/>
  <c r="AI762" i="2"/>
  <c r="AJ762" i="2"/>
  <c r="AK762" i="2"/>
  <c r="U763" i="2"/>
  <c r="V763" i="2"/>
  <c r="W763" i="2"/>
  <c r="X763" i="2"/>
  <c r="Y763" i="2"/>
  <c r="Z763" i="2"/>
  <c r="AA763" i="2"/>
  <c r="AB763" i="2"/>
  <c r="AC763" i="2"/>
  <c r="AD763" i="2"/>
  <c r="AE763" i="2"/>
  <c r="AF763" i="2"/>
  <c r="AG763" i="2"/>
  <c r="AI763" i="2"/>
  <c r="AJ763" i="2"/>
  <c r="AK763" i="2"/>
  <c r="U764" i="2"/>
  <c r="V764" i="2"/>
  <c r="W764" i="2"/>
  <c r="X764" i="2"/>
  <c r="Y764" i="2"/>
  <c r="Z764" i="2"/>
  <c r="AA764" i="2"/>
  <c r="AB764" i="2"/>
  <c r="AC764" i="2"/>
  <c r="AD764" i="2"/>
  <c r="AE764" i="2"/>
  <c r="AF764" i="2"/>
  <c r="AG764" i="2"/>
  <c r="AI764" i="2"/>
  <c r="AJ764" i="2"/>
  <c r="AK764" i="2"/>
  <c r="U765" i="2"/>
  <c r="V765" i="2"/>
  <c r="W765" i="2"/>
  <c r="X765" i="2"/>
  <c r="Y765" i="2"/>
  <c r="Z765" i="2"/>
  <c r="AA765" i="2"/>
  <c r="AB765" i="2"/>
  <c r="AC765" i="2"/>
  <c r="AD765" i="2"/>
  <c r="AE765" i="2"/>
  <c r="AF765" i="2"/>
  <c r="AG765" i="2"/>
  <c r="AI765" i="2"/>
  <c r="AJ765" i="2"/>
  <c r="AK765" i="2"/>
  <c r="U766" i="2"/>
  <c r="V766" i="2"/>
  <c r="W766" i="2"/>
  <c r="X766" i="2"/>
  <c r="Y766" i="2"/>
  <c r="Z766" i="2"/>
  <c r="AA766" i="2"/>
  <c r="AB766" i="2"/>
  <c r="AC766" i="2"/>
  <c r="AD766" i="2"/>
  <c r="AE766" i="2"/>
  <c r="AF766" i="2"/>
  <c r="AG766" i="2"/>
  <c r="AI766" i="2"/>
  <c r="AJ766" i="2"/>
  <c r="AK766" i="2"/>
  <c r="U767" i="2"/>
  <c r="V767" i="2"/>
  <c r="W767" i="2"/>
  <c r="X767" i="2"/>
  <c r="Y767" i="2"/>
  <c r="Z767" i="2"/>
  <c r="AA767" i="2"/>
  <c r="AB767" i="2"/>
  <c r="AC767" i="2"/>
  <c r="AD767" i="2"/>
  <c r="AE767" i="2"/>
  <c r="AF767" i="2"/>
  <c r="AG767" i="2"/>
  <c r="AI767" i="2"/>
  <c r="AJ767" i="2"/>
  <c r="AK767" i="2"/>
  <c r="U768" i="2"/>
  <c r="V768" i="2"/>
  <c r="W768" i="2"/>
  <c r="X768" i="2"/>
  <c r="Y768" i="2"/>
  <c r="Z768" i="2"/>
  <c r="AA768" i="2"/>
  <c r="AB768" i="2"/>
  <c r="AC768" i="2"/>
  <c r="AD768" i="2"/>
  <c r="AE768" i="2"/>
  <c r="AF768" i="2"/>
  <c r="AG768" i="2"/>
  <c r="AI768" i="2"/>
  <c r="AJ768" i="2"/>
  <c r="AK768" i="2"/>
  <c r="U769" i="2"/>
  <c r="V769" i="2"/>
  <c r="W769" i="2"/>
  <c r="X769" i="2"/>
  <c r="Y769" i="2"/>
  <c r="Z769" i="2"/>
  <c r="AA769" i="2"/>
  <c r="AB769" i="2"/>
  <c r="AC769" i="2"/>
  <c r="AD769" i="2"/>
  <c r="AE769" i="2"/>
  <c r="AF769" i="2"/>
  <c r="AG769" i="2"/>
  <c r="AI769" i="2"/>
  <c r="AJ769" i="2"/>
  <c r="AK769" i="2"/>
  <c r="U770" i="2"/>
  <c r="V770" i="2"/>
  <c r="W770" i="2"/>
  <c r="X770" i="2"/>
  <c r="Y770" i="2"/>
  <c r="Z770" i="2"/>
  <c r="AA770" i="2"/>
  <c r="AB770" i="2"/>
  <c r="AC770" i="2"/>
  <c r="AD770" i="2"/>
  <c r="AE770" i="2"/>
  <c r="AF770" i="2"/>
  <c r="AG770" i="2"/>
  <c r="AI770" i="2"/>
  <c r="AJ770" i="2"/>
  <c r="AK770" i="2"/>
  <c r="U771" i="2"/>
  <c r="V771" i="2"/>
  <c r="W771" i="2"/>
  <c r="X771" i="2"/>
  <c r="Y771" i="2"/>
  <c r="Z771" i="2"/>
  <c r="AA771" i="2"/>
  <c r="AB771" i="2"/>
  <c r="AC771" i="2"/>
  <c r="AD771" i="2"/>
  <c r="AE771" i="2"/>
  <c r="AF771" i="2"/>
  <c r="AG771" i="2"/>
  <c r="AI771" i="2"/>
  <c r="AJ771" i="2"/>
  <c r="AK771" i="2"/>
  <c r="U772" i="2"/>
  <c r="V772" i="2"/>
  <c r="W772" i="2"/>
  <c r="X772" i="2"/>
  <c r="Y772" i="2"/>
  <c r="Z772" i="2"/>
  <c r="AA772" i="2"/>
  <c r="AB772" i="2"/>
  <c r="AC772" i="2"/>
  <c r="AD772" i="2"/>
  <c r="AE772" i="2"/>
  <c r="AF772" i="2"/>
  <c r="AG772" i="2"/>
  <c r="AI772" i="2"/>
  <c r="AJ772" i="2"/>
  <c r="AK772" i="2"/>
  <c r="U773" i="2"/>
  <c r="V773" i="2"/>
  <c r="W773" i="2"/>
  <c r="X773" i="2"/>
  <c r="Y773" i="2"/>
  <c r="Z773" i="2"/>
  <c r="AA773" i="2"/>
  <c r="AB773" i="2"/>
  <c r="AC773" i="2"/>
  <c r="AD773" i="2"/>
  <c r="AE773" i="2"/>
  <c r="AF773" i="2"/>
  <c r="AG773" i="2"/>
  <c r="AI773" i="2"/>
  <c r="AJ773" i="2"/>
  <c r="AK773" i="2"/>
  <c r="U774" i="2"/>
  <c r="V774" i="2"/>
  <c r="W774" i="2"/>
  <c r="X774" i="2"/>
  <c r="Y774" i="2"/>
  <c r="Z774" i="2"/>
  <c r="AA774" i="2"/>
  <c r="AB774" i="2"/>
  <c r="AC774" i="2"/>
  <c r="AD774" i="2"/>
  <c r="AE774" i="2"/>
  <c r="AF774" i="2"/>
  <c r="AG774" i="2"/>
  <c r="AI774" i="2"/>
  <c r="AJ774" i="2"/>
  <c r="AK774" i="2"/>
  <c r="U775" i="2"/>
  <c r="V775" i="2"/>
  <c r="W775" i="2"/>
  <c r="X775" i="2"/>
  <c r="Y775" i="2"/>
  <c r="Z775" i="2"/>
  <c r="AA775" i="2"/>
  <c r="AB775" i="2"/>
  <c r="AC775" i="2"/>
  <c r="AD775" i="2"/>
  <c r="AE775" i="2"/>
  <c r="AF775" i="2"/>
  <c r="AG775" i="2"/>
  <c r="AI775" i="2"/>
  <c r="AJ775" i="2"/>
  <c r="AK775" i="2"/>
  <c r="U776" i="2"/>
  <c r="V776" i="2"/>
  <c r="W776" i="2"/>
  <c r="X776" i="2"/>
  <c r="Y776" i="2"/>
  <c r="Z776" i="2"/>
  <c r="AA776" i="2"/>
  <c r="AB776" i="2"/>
  <c r="AC776" i="2"/>
  <c r="AD776" i="2"/>
  <c r="AE776" i="2"/>
  <c r="AF776" i="2"/>
  <c r="AG776" i="2"/>
  <c r="AI776" i="2"/>
  <c r="AJ776" i="2"/>
  <c r="AK776" i="2"/>
  <c r="U777" i="2"/>
  <c r="V777" i="2"/>
  <c r="W777" i="2"/>
  <c r="X777" i="2"/>
  <c r="Y777" i="2"/>
  <c r="Z777" i="2"/>
  <c r="AA777" i="2"/>
  <c r="AB777" i="2"/>
  <c r="AC777" i="2"/>
  <c r="AD777" i="2"/>
  <c r="AE777" i="2"/>
  <c r="AF777" i="2"/>
  <c r="AG777" i="2"/>
  <c r="AI777" i="2"/>
  <c r="AJ777" i="2"/>
  <c r="AK777" i="2"/>
  <c r="U778" i="2"/>
  <c r="V778" i="2"/>
  <c r="W778" i="2"/>
  <c r="X778" i="2"/>
  <c r="Y778" i="2"/>
  <c r="Z778" i="2"/>
  <c r="AA778" i="2"/>
  <c r="AB778" i="2"/>
  <c r="AC778" i="2"/>
  <c r="AD778" i="2"/>
  <c r="AE778" i="2"/>
  <c r="AF778" i="2"/>
  <c r="AG778" i="2"/>
  <c r="AI778" i="2"/>
  <c r="AJ778" i="2"/>
  <c r="AK778" i="2"/>
  <c r="U779" i="2"/>
  <c r="V779" i="2"/>
  <c r="W779" i="2"/>
  <c r="X779" i="2"/>
  <c r="Y779" i="2"/>
  <c r="Z779" i="2"/>
  <c r="AA779" i="2"/>
  <c r="AB779" i="2"/>
  <c r="AC779" i="2"/>
  <c r="AD779" i="2"/>
  <c r="AE779" i="2"/>
  <c r="AF779" i="2"/>
  <c r="AG779" i="2"/>
  <c r="AI779" i="2"/>
  <c r="AJ779" i="2"/>
  <c r="AK779" i="2"/>
  <c r="U780" i="2"/>
  <c r="V780" i="2"/>
  <c r="W780" i="2"/>
  <c r="X780" i="2"/>
  <c r="AH780" i="2" s="1"/>
  <c r="Y780" i="2"/>
  <c r="Z780" i="2"/>
  <c r="AA780" i="2"/>
  <c r="AB780" i="2"/>
  <c r="AC780" i="2"/>
  <c r="AD780" i="2"/>
  <c r="AE780" i="2"/>
  <c r="AF780" i="2"/>
  <c r="AG780" i="2"/>
  <c r="AI780" i="2"/>
  <c r="AJ780" i="2"/>
  <c r="AK780" i="2"/>
  <c r="U781" i="2"/>
  <c r="V781" i="2"/>
  <c r="W781" i="2"/>
  <c r="X781" i="2"/>
  <c r="Y781" i="2"/>
  <c r="Z781" i="2"/>
  <c r="AA781" i="2"/>
  <c r="AB781" i="2"/>
  <c r="AC781" i="2"/>
  <c r="AD781" i="2"/>
  <c r="AE781" i="2"/>
  <c r="AF781" i="2"/>
  <c r="AG781" i="2"/>
  <c r="AH781" i="2"/>
  <c r="AI781" i="2"/>
  <c r="AJ781" i="2"/>
  <c r="AK781" i="2"/>
  <c r="U782" i="2"/>
  <c r="V782" i="2"/>
  <c r="W782" i="2"/>
  <c r="X782" i="2"/>
  <c r="Y782" i="2"/>
  <c r="Z782" i="2"/>
  <c r="AA782" i="2"/>
  <c r="AB782" i="2"/>
  <c r="AC782" i="2"/>
  <c r="AD782" i="2"/>
  <c r="AE782" i="2"/>
  <c r="AF782" i="2"/>
  <c r="AG782" i="2"/>
  <c r="AI782" i="2"/>
  <c r="AJ782" i="2"/>
  <c r="AK782" i="2"/>
  <c r="U783" i="2"/>
  <c r="V783" i="2"/>
  <c r="W783" i="2"/>
  <c r="X783" i="2"/>
  <c r="Y783" i="2"/>
  <c r="Z783" i="2"/>
  <c r="AA783" i="2"/>
  <c r="AB783" i="2"/>
  <c r="AC783" i="2"/>
  <c r="AD783" i="2"/>
  <c r="AE783" i="2"/>
  <c r="AF783" i="2"/>
  <c r="AG783" i="2"/>
  <c r="AI783" i="2"/>
  <c r="AJ783" i="2"/>
  <c r="AK783" i="2"/>
  <c r="U784" i="2"/>
  <c r="V784" i="2"/>
  <c r="W784" i="2"/>
  <c r="X784" i="2"/>
  <c r="Y784" i="2"/>
  <c r="Z784" i="2"/>
  <c r="AA784" i="2"/>
  <c r="AB784" i="2"/>
  <c r="AC784" i="2"/>
  <c r="AD784" i="2"/>
  <c r="AE784" i="2"/>
  <c r="AF784" i="2"/>
  <c r="AG784" i="2"/>
  <c r="AI784" i="2"/>
  <c r="AJ784" i="2"/>
  <c r="AK784" i="2"/>
  <c r="U785" i="2"/>
  <c r="V785" i="2"/>
  <c r="W785" i="2"/>
  <c r="X785" i="2"/>
  <c r="Y785" i="2"/>
  <c r="Z785" i="2"/>
  <c r="AA785" i="2"/>
  <c r="AB785" i="2"/>
  <c r="AC785" i="2"/>
  <c r="AD785" i="2"/>
  <c r="AE785" i="2"/>
  <c r="AF785" i="2"/>
  <c r="AG785" i="2"/>
  <c r="AI785" i="2"/>
  <c r="AJ785" i="2"/>
  <c r="AK785" i="2"/>
  <c r="U786" i="2"/>
  <c r="V786" i="2"/>
  <c r="W786" i="2"/>
  <c r="X786" i="2"/>
  <c r="Y786" i="2"/>
  <c r="Z786" i="2"/>
  <c r="AA786" i="2"/>
  <c r="AB786" i="2"/>
  <c r="AC786" i="2"/>
  <c r="AD786" i="2"/>
  <c r="AE786" i="2"/>
  <c r="AF786" i="2"/>
  <c r="AG786" i="2"/>
  <c r="AI786" i="2"/>
  <c r="AJ786" i="2"/>
  <c r="AK786" i="2"/>
  <c r="U787" i="2"/>
  <c r="V787" i="2"/>
  <c r="W787" i="2"/>
  <c r="X787" i="2"/>
  <c r="Y787" i="2"/>
  <c r="Z787" i="2"/>
  <c r="AA787" i="2"/>
  <c r="AB787" i="2"/>
  <c r="AC787" i="2"/>
  <c r="AD787" i="2"/>
  <c r="AE787" i="2"/>
  <c r="AF787" i="2"/>
  <c r="AG787" i="2"/>
  <c r="AI787" i="2"/>
  <c r="AJ787" i="2"/>
  <c r="AK787" i="2"/>
  <c r="U788" i="2"/>
  <c r="V788" i="2"/>
  <c r="W788" i="2"/>
  <c r="X788" i="2"/>
  <c r="Y788" i="2"/>
  <c r="Z788" i="2"/>
  <c r="AA788" i="2"/>
  <c r="AB788" i="2"/>
  <c r="AC788" i="2"/>
  <c r="AD788" i="2"/>
  <c r="AE788" i="2"/>
  <c r="AF788" i="2"/>
  <c r="AG788" i="2"/>
  <c r="AI788" i="2"/>
  <c r="AJ788" i="2"/>
  <c r="AK788" i="2"/>
  <c r="U789" i="2"/>
  <c r="V789" i="2"/>
  <c r="W789" i="2"/>
  <c r="X789" i="2"/>
  <c r="Y789" i="2"/>
  <c r="Z789" i="2"/>
  <c r="AA789" i="2"/>
  <c r="AB789" i="2"/>
  <c r="AC789" i="2"/>
  <c r="AD789" i="2"/>
  <c r="AE789" i="2"/>
  <c r="AF789" i="2"/>
  <c r="AG789" i="2"/>
  <c r="AI789" i="2"/>
  <c r="AJ789" i="2"/>
  <c r="AK789" i="2"/>
  <c r="U790" i="2"/>
  <c r="V790" i="2"/>
  <c r="W790" i="2"/>
  <c r="X790" i="2"/>
  <c r="Y790" i="2"/>
  <c r="Z790" i="2"/>
  <c r="AA790" i="2"/>
  <c r="AB790" i="2"/>
  <c r="AC790" i="2"/>
  <c r="AD790" i="2"/>
  <c r="AE790" i="2"/>
  <c r="AF790" i="2"/>
  <c r="AG790" i="2"/>
  <c r="AI790" i="2"/>
  <c r="AJ790" i="2"/>
  <c r="AK790" i="2"/>
  <c r="U791" i="2"/>
  <c r="V791" i="2"/>
  <c r="W791" i="2"/>
  <c r="X791" i="2"/>
  <c r="Y791" i="2"/>
  <c r="Z791" i="2"/>
  <c r="AA791" i="2"/>
  <c r="AB791" i="2"/>
  <c r="AC791" i="2"/>
  <c r="AD791" i="2"/>
  <c r="AE791" i="2"/>
  <c r="AF791" i="2"/>
  <c r="AG791" i="2"/>
  <c r="AI791" i="2"/>
  <c r="AJ791" i="2"/>
  <c r="AK791" i="2"/>
  <c r="U792" i="2"/>
  <c r="V792" i="2"/>
  <c r="W792" i="2"/>
  <c r="X792" i="2"/>
  <c r="Y792" i="2"/>
  <c r="Z792" i="2"/>
  <c r="AA792" i="2"/>
  <c r="AB792" i="2"/>
  <c r="AC792" i="2"/>
  <c r="AD792" i="2"/>
  <c r="AE792" i="2"/>
  <c r="AF792" i="2"/>
  <c r="AG792" i="2"/>
  <c r="AI792" i="2"/>
  <c r="AJ792" i="2"/>
  <c r="AK792" i="2"/>
  <c r="U793" i="2"/>
  <c r="V793" i="2"/>
  <c r="W793" i="2"/>
  <c r="X793" i="2"/>
  <c r="Y793" i="2"/>
  <c r="Z793" i="2"/>
  <c r="AA793" i="2"/>
  <c r="AB793" i="2"/>
  <c r="AC793" i="2"/>
  <c r="AD793" i="2"/>
  <c r="AE793" i="2"/>
  <c r="AF793" i="2"/>
  <c r="AG793" i="2"/>
  <c r="AI793" i="2"/>
  <c r="AJ793" i="2"/>
  <c r="AK793" i="2"/>
  <c r="U794" i="2"/>
  <c r="V794" i="2"/>
  <c r="W794" i="2"/>
  <c r="X794" i="2"/>
  <c r="Y794" i="2"/>
  <c r="Z794" i="2"/>
  <c r="AA794" i="2"/>
  <c r="AB794" i="2"/>
  <c r="AC794" i="2"/>
  <c r="AD794" i="2"/>
  <c r="AE794" i="2"/>
  <c r="AF794" i="2"/>
  <c r="AG794" i="2"/>
  <c r="AI794" i="2"/>
  <c r="AJ794" i="2"/>
  <c r="AK794" i="2"/>
  <c r="U795" i="2"/>
  <c r="V795" i="2"/>
  <c r="W795" i="2"/>
  <c r="X795" i="2"/>
  <c r="Y795" i="2"/>
  <c r="Z795" i="2"/>
  <c r="AA795" i="2"/>
  <c r="AB795" i="2"/>
  <c r="AC795" i="2"/>
  <c r="AD795" i="2"/>
  <c r="AE795" i="2"/>
  <c r="AF795" i="2"/>
  <c r="AG795" i="2"/>
  <c r="AI795" i="2"/>
  <c r="AJ795" i="2"/>
  <c r="AK795" i="2"/>
  <c r="U796" i="2"/>
  <c r="V796" i="2"/>
  <c r="W796" i="2"/>
  <c r="X796" i="2"/>
  <c r="Y796" i="2"/>
  <c r="Z796" i="2"/>
  <c r="AA796" i="2"/>
  <c r="AB796" i="2"/>
  <c r="AC796" i="2"/>
  <c r="AD796" i="2"/>
  <c r="AE796" i="2"/>
  <c r="AF796" i="2"/>
  <c r="AG796" i="2"/>
  <c r="AI796" i="2"/>
  <c r="AJ796" i="2"/>
  <c r="AK796" i="2"/>
  <c r="U797" i="2"/>
  <c r="V797" i="2"/>
  <c r="W797" i="2"/>
  <c r="X797" i="2"/>
  <c r="Y797" i="2"/>
  <c r="Z797" i="2"/>
  <c r="AA797" i="2"/>
  <c r="AB797" i="2"/>
  <c r="AC797" i="2"/>
  <c r="AD797" i="2"/>
  <c r="AE797" i="2"/>
  <c r="AF797" i="2"/>
  <c r="AG797" i="2"/>
  <c r="AI797" i="2"/>
  <c r="AJ797" i="2"/>
  <c r="AK797" i="2"/>
  <c r="U798" i="2"/>
  <c r="V798" i="2"/>
  <c r="W798" i="2"/>
  <c r="X798" i="2"/>
  <c r="Y798" i="2"/>
  <c r="Z798" i="2"/>
  <c r="AA798" i="2"/>
  <c r="AB798" i="2"/>
  <c r="AC798" i="2"/>
  <c r="AD798" i="2"/>
  <c r="AE798" i="2"/>
  <c r="AF798" i="2"/>
  <c r="AG798" i="2"/>
  <c r="AI798" i="2"/>
  <c r="AJ798" i="2"/>
  <c r="AK798" i="2"/>
  <c r="U799" i="2"/>
  <c r="V799" i="2"/>
  <c r="W799" i="2"/>
  <c r="X799" i="2"/>
  <c r="Y799" i="2"/>
  <c r="Z799" i="2"/>
  <c r="AA799" i="2"/>
  <c r="AB799" i="2"/>
  <c r="AC799" i="2"/>
  <c r="AD799" i="2"/>
  <c r="AE799" i="2"/>
  <c r="AF799" i="2"/>
  <c r="AG799" i="2"/>
  <c r="AI799" i="2"/>
  <c r="AJ799" i="2"/>
  <c r="AK799" i="2"/>
  <c r="U800" i="2"/>
  <c r="V800" i="2"/>
  <c r="W800" i="2"/>
  <c r="X800" i="2"/>
  <c r="Y800" i="2"/>
  <c r="Z800" i="2"/>
  <c r="AA800" i="2"/>
  <c r="AB800" i="2"/>
  <c r="AC800" i="2"/>
  <c r="AD800" i="2"/>
  <c r="AE800" i="2"/>
  <c r="AF800" i="2"/>
  <c r="AG800" i="2"/>
  <c r="AI800" i="2"/>
  <c r="AJ800" i="2"/>
  <c r="AK800" i="2"/>
  <c r="U801" i="2"/>
  <c r="V801" i="2"/>
  <c r="W801" i="2"/>
  <c r="X801" i="2"/>
  <c r="Y801" i="2"/>
  <c r="Z801" i="2"/>
  <c r="AA801" i="2"/>
  <c r="AB801" i="2"/>
  <c r="AC801" i="2"/>
  <c r="AD801" i="2"/>
  <c r="AE801" i="2"/>
  <c r="AF801" i="2"/>
  <c r="AG801" i="2"/>
  <c r="AI801" i="2"/>
  <c r="AJ801" i="2"/>
  <c r="AK801" i="2"/>
  <c r="U802" i="2"/>
  <c r="V802" i="2"/>
  <c r="W802" i="2"/>
  <c r="X802" i="2"/>
  <c r="Y802" i="2"/>
  <c r="Z802" i="2"/>
  <c r="AA802" i="2"/>
  <c r="AB802" i="2"/>
  <c r="AC802" i="2"/>
  <c r="AD802" i="2"/>
  <c r="AE802" i="2"/>
  <c r="AF802" i="2"/>
  <c r="AG802" i="2"/>
  <c r="AI802" i="2"/>
  <c r="AJ802" i="2"/>
  <c r="AK802" i="2"/>
  <c r="U803" i="2"/>
  <c r="V803" i="2"/>
  <c r="W803" i="2"/>
  <c r="X803" i="2"/>
  <c r="Y803" i="2"/>
  <c r="Z803" i="2"/>
  <c r="AA803" i="2"/>
  <c r="AB803" i="2"/>
  <c r="AC803" i="2"/>
  <c r="AD803" i="2"/>
  <c r="AE803" i="2"/>
  <c r="AF803" i="2"/>
  <c r="AG803" i="2"/>
  <c r="AI803" i="2"/>
  <c r="AJ803" i="2"/>
  <c r="AK803" i="2"/>
  <c r="U804" i="2"/>
  <c r="V804" i="2"/>
  <c r="W804" i="2"/>
  <c r="X804" i="2"/>
  <c r="Y804" i="2"/>
  <c r="Z804" i="2"/>
  <c r="AA804" i="2"/>
  <c r="AB804" i="2"/>
  <c r="AC804" i="2"/>
  <c r="AD804" i="2"/>
  <c r="AE804" i="2"/>
  <c r="AF804" i="2"/>
  <c r="AG804" i="2"/>
  <c r="AI804" i="2"/>
  <c r="AJ804" i="2"/>
  <c r="AK804" i="2"/>
  <c r="U805" i="2"/>
  <c r="V805" i="2"/>
  <c r="W805" i="2"/>
  <c r="X805" i="2"/>
  <c r="Y805" i="2"/>
  <c r="Z805" i="2"/>
  <c r="AA805" i="2"/>
  <c r="AB805" i="2"/>
  <c r="AC805" i="2"/>
  <c r="AD805" i="2"/>
  <c r="AE805" i="2"/>
  <c r="AF805" i="2"/>
  <c r="AG805" i="2"/>
  <c r="AI805" i="2"/>
  <c r="AJ805" i="2"/>
  <c r="AK805" i="2"/>
  <c r="U806" i="2"/>
  <c r="V806" i="2"/>
  <c r="W806" i="2"/>
  <c r="X806" i="2"/>
  <c r="Y806" i="2"/>
  <c r="Z806" i="2"/>
  <c r="AA806" i="2"/>
  <c r="AB806" i="2"/>
  <c r="AC806" i="2"/>
  <c r="AD806" i="2"/>
  <c r="AE806" i="2"/>
  <c r="AF806" i="2"/>
  <c r="AG806" i="2"/>
  <c r="AI806" i="2"/>
  <c r="AJ806" i="2"/>
  <c r="AK806" i="2"/>
  <c r="U807" i="2"/>
  <c r="V807" i="2"/>
  <c r="W807" i="2"/>
  <c r="X807" i="2"/>
  <c r="Y807" i="2"/>
  <c r="Z807" i="2"/>
  <c r="AA807" i="2"/>
  <c r="AB807" i="2"/>
  <c r="AC807" i="2"/>
  <c r="AD807" i="2"/>
  <c r="AE807" i="2"/>
  <c r="AF807" i="2"/>
  <c r="AG807" i="2"/>
  <c r="AI807" i="2"/>
  <c r="AJ807" i="2"/>
  <c r="AK807" i="2"/>
  <c r="U808" i="2"/>
  <c r="V808" i="2"/>
  <c r="W808" i="2"/>
  <c r="X808" i="2"/>
  <c r="Y808" i="2"/>
  <c r="Z808" i="2"/>
  <c r="AA808" i="2"/>
  <c r="AB808" i="2"/>
  <c r="AC808" i="2"/>
  <c r="AD808" i="2"/>
  <c r="AE808" i="2"/>
  <c r="AF808" i="2"/>
  <c r="AG808" i="2"/>
  <c r="AI808" i="2"/>
  <c r="AJ808" i="2"/>
  <c r="AK808" i="2"/>
  <c r="U809" i="2"/>
  <c r="V809" i="2"/>
  <c r="W809" i="2"/>
  <c r="X809" i="2"/>
  <c r="Y809" i="2"/>
  <c r="Z809" i="2"/>
  <c r="AA809" i="2"/>
  <c r="AB809" i="2"/>
  <c r="AC809" i="2"/>
  <c r="AD809" i="2"/>
  <c r="AE809" i="2"/>
  <c r="AF809" i="2"/>
  <c r="AG809" i="2"/>
  <c r="AI809" i="2"/>
  <c r="AJ809" i="2"/>
  <c r="AK809" i="2"/>
  <c r="U810" i="2"/>
  <c r="V810" i="2"/>
  <c r="W810" i="2"/>
  <c r="X810" i="2"/>
  <c r="Y810" i="2"/>
  <c r="Z810" i="2"/>
  <c r="AA810" i="2"/>
  <c r="AB810" i="2"/>
  <c r="AC810" i="2"/>
  <c r="AD810" i="2"/>
  <c r="AE810" i="2"/>
  <c r="AF810" i="2"/>
  <c r="AG810" i="2"/>
  <c r="AI810" i="2"/>
  <c r="AJ810" i="2"/>
  <c r="AK810" i="2"/>
  <c r="U811" i="2"/>
  <c r="V811" i="2"/>
  <c r="W811" i="2"/>
  <c r="X811" i="2"/>
  <c r="Y811" i="2"/>
  <c r="Z811" i="2"/>
  <c r="AA811" i="2"/>
  <c r="AB811" i="2"/>
  <c r="AC811" i="2"/>
  <c r="AD811" i="2"/>
  <c r="AE811" i="2"/>
  <c r="AF811" i="2"/>
  <c r="AG811" i="2"/>
  <c r="AI811" i="2"/>
  <c r="AJ811" i="2"/>
  <c r="AK811" i="2"/>
  <c r="U812" i="2"/>
  <c r="V812" i="2"/>
  <c r="W812" i="2"/>
  <c r="X812" i="2"/>
  <c r="Y812" i="2"/>
  <c r="Z812" i="2"/>
  <c r="AA812" i="2"/>
  <c r="AB812" i="2"/>
  <c r="AC812" i="2"/>
  <c r="AD812" i="2"/>
  <c r="AE812" i="2"/>
  <c r="AF812" i="2"/>
  <c r="AG812" i="2"/>
  <c r="AH812" i="2"/>
  <c r="AI812" i="2"/>
  <c r="AJ812" i="2"/>
  <c r="AK812" i="2"/>
  <c r="U813" i="2"/>
  <c r="V813" i="2"/>
  <c r="W813" i="2"/>
  <c r="X813" i="2"/>
  <c r="AH813" i="2" s="1"/>
  <c r="Y813" i="2"/>
  <c r="Z813" i="2"/>
  <c r="AA813" i="2"/>
  <c r="AB813" i="2"/>
  <c r="AC813" i="2"/>
  <c r="AD813" i="2"/>
  <c r="AE813" i="2"/>
  <c r="AF813" i="2"/>
  <c r="AG813" i="2"/>
  <c r="AI813" i="2"/>
  <c r="AJ813" i="2"/>
  <c r="AK813" i="2"/>
  <c r="U814" i="2"/>
  <c r="V814" i="2"/>
  <c r="W814" i="2"/>
  <c r="X814" i="2"/>
  <c r="Y814" i="2"/>
  <c r="Z814" i="2"/>
  <c r="AA814" i="2"/>
  <c r="AB814" i="2"/>
  <c r="AC814" i="2"/>
  <c r="AD814" i="2"/>
  <c r="AE814" i="2"/>
  <c r="AF814" i="2"/>
  <c r="AG814" i="2"/>
  <c r="AI814" i="2"/>
  <c r="AJ814" i="2"/>
  <c r="AK814" i="2"/>
  <c r="U815" i="2"/>
  <c r="V815" i="2"/>
  <c r="W815" i="2"/>
  <c r="X815" i="2"/>
  <c r="Y815" i="2"/>
  <c r="Z815" i="2"/>
  <c r="AA815" i="2"/>
  <c r="AB815" i="2"/>
  <c r="AC815" i="2"/>
  <c r="AD815" i="2"/>
  <c r="AE815" i="2"/>
  <c r="AF815" i="2"/>
  <c r="AG815" i="2"/>
  <c r="AI815" i="2"/>
  <c r="AJ815" i="2"/>
  <c r="AK815" i="2"/>
  <c r="U816" i="2"/>
  <c r="V816" i="2"/>
  <c r="W816" i="2"/>
  <c r="X816" i="2"/>
  <c r="Y816" i="2"/>
  <c r="Z816" i="2"/>
  <c r="AA816" i="2"/>
  <c r="AB816" i="2"/>
  <c r="AC816" i="2"/>
  <c r="AD816" i="2"/>
  <c r="AE816" i="2"/>
  <c r="AF816" i="2"/>
  <c r="AG816" i="2"/>
  <c r="AI816" i="2"/>
  <c r="AJ816" i="2"/>
  <c r="AK816" i="2"/>
  <c r="U817" i="2"/>
  <c r="V817" i="2"/>
  <c r="W817" i="2"/>
  <c r="X817" i="2"/>
  <c r="Y817" i="2"/>
  <c r="Z817" i="2"/>
  <c r="AA817" i="2"/>
  <c r="AB817" i="2"/>
  <c r="AC817" i="2"/>
  <c r="AD817" i="2"/>
  <c r="AE817" i="2"/>
  <c r="AF817" i="2"/>
  <c r="AG817" i="2"/>
  <c r="AI817" i="2"/>
  <c r="AJ817" i="2"/>
  <c r="AK817" i="2"/>
  <c r="U818" i="2"/>
  <c r="V818" i="2"/>
  <c r="W818" i="2"/>
  <c r="X818" i="2"/>
  <c r="Y818" i="2"/>
  <c r="Z818" i="2"/>
  <c r="AA818" i="2"/>
  <c r="AB818" i="2"/>
  <c r="AC818" i="2"/>
  <c r="AD818" i="2"/>
  <c r="AE818" i="2"/>
  <c r="AF818" i="2"/>
  <c r="AG818" i="2"/>
  <c r="AI818" i="2"/>
  <c r="AJ818" i="2"/>
  <c r="AK818" i="2"/>
  <c r="U819" i="2"/>
  <c r="V819" i="2"/>
  <c r="W819" i="2"/>
  <c r="X819" i="2"/>
  <c r="Y819" i="2"/>
  <c r="Z819" i="2"/>
  <c r="AA819" i="2"/>
  <c r="AB819" i="2"/>
  <c r="AC819" i="2"/>
  <c r="AD819" i="2"/>
  <c r="AE819" i="2"/>
  <c r="AF819" i="2"/>
  <c r="AG819" i="2"/>
  <c r="AI819" i="2"/>
  <c r="AJ819" i="2"/>
  <c r="AK819" i="2"/>
  <c r="U820" i="2"/>
  <c r="V820" i="2"/>
  <c r="W820" i="2"/>
  <c r="X820" i="2"/>
  <c r="Y820" i="2"/>
  <c r="Z820" i="2"/>
  <c r="AA820" i="2"/>
  <c r="AB820" i="2"/>
  <c r="AC820" i="2"/>
  <c r="AD820" i="2"/>
  <c r="AE820" i="2"/>
  <c r="AF820" i="2"/>
  <c r="AG820" i="2"/>
  <c r="AI820" i="2"/>
  <c r="AJ820" i="2"/>
  <c r="AK820" i="2"/>
  <c r="U821" i="2"/>
  <c r="V821" i="2"/>
  <c r="W821" i="2"/>
  <c r="X821" i="2"/>
  <c r="Y821" i="2"/>
  <c r="Z821" i="2"/>
  <c r="AA821" i="2"/>
  <c r="AB821" i="2"/>
  <c r="AC821" i="2"/>
  <c r="AD821" i="2"/>
  <c r="AE821" i="2"/>
  <c r="AF821" i="2"/>
  <c r="AG821" i="2"/>
  <c r="AI821" i="2"/>
  <c r="AJ821" i="2"/>
  <c r="AK821" i="2"/>
  <c r="U822" i="2"/>
  <c r="V822" i="2"/>
  <c r="W822" i="2"/>
  <c r="X822" i="2"/>
  <c r="Y822" i="2"/>
  <c r="Z822" i="2"/>
  <c r="AA822" i="2"/>
  <c r="AB822" i="2"/>
  <c r="AC822" i="2"/>
  <c r="AD822" i="2"/>
  <c r="AE822" i="2"/>
  <c r="AF822" i="2"/>
  <c r="AG822" i="2"/>
  <c r="AI822" i="2"/>
  <c r="AJ822" i="2"/>
  <c r="AK822" i="2"/>
  <c r="U823" i="2"/>
  <c r="V823" i="2"/>
  <c r="W823" i="2"/>
  <c r="X823" i="2"/>
  <c r="Y823" i="2"/>
  <c r="Z823" i="2"/>
  <c r="AA823" i="2"/>
  <c r="AB823" i="2"/>
  <c r="AC823" i="2"/>
  <c r="AD823" i="2"/>
  <c r="AE823" i="2"/>
  <c r="AF823" i="2"/>
  <c r="AG823" i="2"/>
  <c r="AI823" i="2"/>
  <c r="AJ823" i="2"/>
  <c r="AK823" i="2"/>
  <c r="U824" i="2"/>
  <c r="V824" i="2"/>
  <c r="W824" i="2"/>
  <c r="X824" i="2"/>
  <c r="Y824" i="2"/>
  <c r="Z824" i="2"/>
  <c r="AA824" i="2"/>
  <c r="AB824" i="2"/>
  <c r="AC824" i="2"/>
  <c r="AD824" i="2"/>
  <c r="AE824" i="2"/>
  <c r="AF824" i="2"/>
  <c r="AG824" i="2"/>
  <c r="AI824" i="2"/>
  <c r="AJ824" i="2"/>
  <c r="AK824" i="2"/>
  <c r="U825" i="2"/>
  <c r="V825" i="2"/>
  <c r="W825" i="2"/>
  <c r="X825" i="2"/>
  <c r="Y825" i="2"/>
  <c r="Z825" i="2"/>
  <c r="AA825" i="2"/>
  <c r="AB825" i="2"/>
  <c r="AC825" i="2"/>
  <c r="AD825" i="2"/>
  <c r="AE825" i="2"/>
  <c r="AF825" i="2"/>
  <c r="AG825" i="2"/>
  <c r="AI825" i="2"/>
  <c r="AJ825" i="2"/>
  <c r="AK825" i="2"/>
  <c r="U826" i="2"/>
  <c r="V826" i="2"/>
  <c r="W826" i="2"/>
  <c r="X826" i="2"/>
  <c r="Y826" i="2"/>
  <c r="Z826" i="2"/>
  <c r="AA826" i="2"/>
  <c r="AB826" i="2"/>
  <c r="AC826" i="2"/>
  <c r="AD826" i="2"/>
  <c r="AE826" i="2"/>
  <c r="AF826" i="2"/>
  <c r="AG826" i="2"/>
  <c r="AI826" i="2"/>
  <c r="AJ826" i="2"/>
  <c r="AK826" i="2"/>
  <c r="U827" i="2"/>
  <c r="V827" i="2"/>
  <c r="W827" i="2"/>
  <c r="X827" i="2"/>
  <c r="Y827" i="2"/>
  <c r="Z827" i="2"/>
  <c r="AA827" i="2"/>
  <c r="AB827" i="2"/>
  <c r="AC827" i="2"/>
  <c r="AD827" i="2"/>
  <c r="AE827" i="2"/>
  <c r="AF827" i="2"/>
  <c r="AG827" i="2"/>
  <c r="AI827" i="2"/>
  <c r="AJ827" i="2"/>
  <c r="AK827" i="2"/>
  <c r="U828" i="2"/>
  <c r="V828" i="2"/>
  <c r="W828" i="2"/>
  <c r="X828" i="2"/>
  <c r="Y828" i="2"/>
  <c r="Z828" i="2"/>
  <c r="AA828" i="2"/>
  <c r="AB828" i="2"/>
  <c r="AC828" i="2"/>
  <c r="AD828" i="2"/>
  <c r="AE828" i="2"/>
  <c r="AF828" i="2"/>
  <c r="AG828" i="2"/>
  <c r="AI828" i="2"/>
  <c r="AJ828" i="2"/>
  <c r="AK828" i="2"/>
  <c r="U829" i="2"/>
  <c r="V829" i="2"/>
  <c r="W829" i="2"/>
  <c r="X829" i="2"/>
  <c r="Y829" i="2"/>
  <c r="Z829" i="2"/>
  <c r="AA829" i="2"/>
  <c r="AB829" i="2"/>
  <c r="AC829" i="2"/>
  <c r="AD829" i="2"/>
  <c r="AE829" i="2"/>
  <c r="AF829" i="2"/>
  <c r="AG829" i="2"/>
  <c r="AI829" i="2"/>
  <c r="AJ829" i="2"/>
  <c r="AK829" i="2"/>
  <c r="U830" i="2"/>
  <c r="V830" i="2"/>
  <c r="W830" i="2"/>
  <c r="X830" i="2"/>
  <c r="Y830" i="2"/>
  <c r="Z830" i="2"/>
  <c r="AA830" i="2"/>
  <c r="AB830" i="2"/>
  <c r="AC830" i="2"/>
  <c r="AD830" i="2"/>
  <c r="AE830" i="2"/>
  <c r="AF830" i="2"/>
  <c r="AG830" i="2"/>
  <c r="AI830" i="2"/>
  <c r="AJ830" i="2"/>
  <c r="AK830" i="2"/>
  <c r="U831" i="2"/>
  <c r="V831" i="2"/>
  <c r="W831" i="2"/>
  <c r="X831" i="2"/>
  <c r="Y831" i="2"/>
  <c r="Z831" i="2"/>
  <c r="AA831" i="2"/>
  <c r="AB831" i="2"/>
  <c r="AC831" i="2"/>
  <c r="AD831" i="2"/>
  <c r="AE831" i="2"/>
  <c r="AF831" i="2"/>
  <c r="AG831" i="2"/>
  <c r="AI831" i="2"/>
  <c r="AJ831" i="2"/>
  <c r="AK831" i="2"/>
  <c r="U832" i="2"/>
  <c r="V832" i="2"/>
  <c r="W832" i="2"/>
  <c r="X832" i="2"/>
  <c r="Y832" i="2"/>
  <c r="Z832" i="2"/>
  <c r="AA832" i="2"/>
  <c r="AB832" i="2"/>
  <c r="AC832" i="2"/>
  <c r="AD832" i="2"/>
  <c r="AE832" i="2"/>
  <c r="AF832" i="2"/>
  <c r="AG832" i="2"/>
  <c r="AI832" i="2"/>
  <c r="AJ832" i="2"/>
  <c r="AK832" i="2"/>
  <c r="U833" i="2"/>
  <c r="V833" i="2"/>
  <c r="W833" i="2"/>
  <c r="X833" i="2"/>
  <c r="Y833" i="2"/>
  <c r="Z833" i="2"/>
  <c r="AA833" i="2"/>
  <c r="AB833" i="2"/>
  <c r="AC833" i="2"/>
  <c r="AD833" i="2"/>
  <c r="AE833" i="2"/>
  <c r="AF833" i="2"/>
  <c r="AG833" i="2"/>
  <c r="AI833" i="2"/>
  <c r="AJ833" i="2"/>
  <c r="AK833" i="2"/>
  <c r="U834" i="2"/>
  <c r="V834" i="2"/>
  <c r="W834" i="2"/>
  <c r="X834" i="2"/>
  <c r="Y834" i="2"/>
  <c r="Z834" i="2"/>
  <c r="AA834" i="2"/>
  <c r="AB834" i="2"/>
  <c r="AC834" i="2"/>
  <c r="AD834" i="2"/>
  <c r="AE834" i="2"/>
  <c r="AF834" i="2"/>
  <c r="AG834" i="2"/>
  <c r="AI834" i="2"/>
  <c r="AJ834" i="2"/>
  <c r="AK834" i="2"/>
  <c r="U835" i="2"/>
  <c r="V835" i="2"/>
  <c r="W835" i="2"/>
  <c r="X835" i="2"/>
  <c r="Y835" i="2"/>
  <c r="Z835" i="2"/>
  <c r="AA835" i="2"/>
  <c r="AB835" i="2"/>
  <c r="AC835" i="2"/>
  <c r="AD835" i="2"/>
  <c r="AE835" i="2"/>
  <c r="AF835" i="2"/>
  <c r="AG835" i="2"/>
  <c r="AI835" i="2"/>
  <c r="AJ835" i="2"/>
  <c r="AK835" i="2"/>
  <c r="U836" i="2"/>
  <c r="V836" i="2"/>
  <c r="W836" i="2"/>
  <c r="X836" i="2"/>
  <c r="Y836" i="2"/>
  <c r="Z836" i="2"/>
  <c r="AA836" i="2"/>
  <c r="AB836" i="2"/>
  <c r="AC836" i="2"/>
  <c r="AD836" i="2"/>
  <c r="AE836" i="2"/>
  <c r="AF836" i="2"/>
  <c r="AG836" i="2"/>
  <c r="AI836" i="2"/>
  <c r="AJ836" i="2"/>
  <c r="AK836" i="2"/>
  <c r="U837" i="2"/>
  <c r="V837" i="2"/>
  <c r="W837" i="2"/>
  <c r="X837" i="2"/>
  <c r="Y837" i="2"/>
  <c r="Z837" i="2"/>
  <c r="AA837" i="2"/>
  <c r="AB837" i="2"/>
  <c r="AC837" i="2"/>
  <c r="AD837" i="2"/>
  <c r="AE837" i="2"/>
  <c r="AF837" i="2"/>
  <c r="AG837" i="2"/>
  <c r="AI837" i="2"/>
  <c r="AJ837" i="2"/>
  <c r="AK837" i="2"/>
  <c r="U838" i="2"/>
  <c r="V838" i="2"/>
  <c r="W838" i="2"/>
  <c r="X838" i="2"/>
  <c r="Y838" i="2"/>
  <c r="Z838" i="2"/>
  <c r="AA838" i="2"/>
  <c r="AB838" i="2"/>
  <c r="AC838" i="2"/>
  <c r="AD838" i="2"/>
  <c r="AE838" i="2"/>
  <c r="AF838" i="2"/>
  <c r="AG838" i="2"/>
  <c r="AI838" i="2"/>
  <c r="AJ838" i="2"/>
  <c r="AK838" i="2"/>
  <c r="U839" i="2"/>
  <c r="V839" i="2"/>
  <c r="W839" i="2"/>
  <c r="X839" i="2"/>
  <c r="Y839" i="2"/>
  <c r="Z839" i="2"/>
  <c r="AA839" i="2"/>
  <c r="AB839" i="2"/>
  <c r="AC839" i="2"/>
  <c r="AD839" i="2"/>
  <c r="AE839" i="2"/>
  <c r="AF839" i="2"/>
  <c r="AG839" i="2"/>
  <c r="AI839" i="2"/>
  <c r="AJ839" i="2"/>
  <c r="AK839" i="2"/>
  <c r="U840" i="2"/>
  <c r="V840" i="2"/>
  <c r="W840" i="2"/>
  <c r="X840" i="2"/>
  <c r="Y840" i="2"/>
  <c r="Z840" i="2"/>
  <c r="AA840" i="2"/>
  <c r="AB840" i="2"/>
  <c r="AC840" i="2"/>
  <c r="AD840" i="2"/>
  <c r="AE840" i="2"/>
  <c r="AF840" i="2"/>
  <c r="AG840" i="2"/>
  <c r="AI840" i="2"/>
  <c r="AJ840" i="2"/>
  <c r="AK840" i="2"/>
  <c r="U841" i="2"/>
  <c r="V841" i="2"/>
  <c r="W841" i="2"/>
  <c r="X841" i="2"/>
  <c r="Y841" i="2"/>
  <c r="Z841" i="2"/>
  <c r="AA841" i="2"/>
  <c r="AB841" i="2"/>
  <c r="AC841" i="2"/>
  <c r="AD841" i="2"/>
  <c r="AE841" i="2"/>
  <c r="AF841" i="2"/>
  <c r="AG841" i="2"/>
  <c r="AI841" i="2"/>
  <c r="AJ841" i="2"/>
  <c r="AK841" i="2"/>
  <c r="U842" i="2"/>
  <c r="V842" i="2"/>
  <c r="W842" i="2"/>
  <c r="X842" i="2"/>
  <c r="Y842" i="2"/>
  <c r="Z842" i="2"/>
  <c r="AA842" i="2"/>
  <c r="AB842" i="2"/>
  <c r="AC842" i="2"/>
  <c r="AD842" i="2"/>
  <c r="AE842" i="2"/>
  <c r="AF842" i="2"/>
  <c r="AG842" i="2"/>
  <c r="AI842" i="2"/>
  <c r="AJ842" i="2"/>
  <c r="AK842" i="2"/>
  <c r="U843" i="2"/>
  <c r="V843" i="2"/>
  <c r="W843" i="2"/>
  <c r="X843" i="2"/>
  <c r="Y843" i="2"/>
  <c r="Z843" i="2"/>
  <c r="AA843" i="2"/>
  <c r="AB843" i="2"/>
  <c r="AC843" i="2"/>
  <c r="AD843" i="2"/>
  <c r="AE843" i="2"/>
  <c r="AF843" i="2"/>
  <c r="AG843" i="2"/>
  <c r="AI843" i="2"/>
  <c r="AJ843" i="2"/>
  <c r="AK843" i="2"/>
  <c r="U844" i="2"/>
  <c r="V844" i="2"/>
  <c r="W844" i="2"/>
  <c r="X844" i="2"/>
  <c r="Y844" i="2"/>
  <c r="Z844" i="2"/>
  <c r="AA844" i="2"/>
  <c r="AB844" i="2"/>
  <c r="AC844" i="2"/>
  <c r="AD844" i="2"/>
  <c r="AE844" i="2"/>
  <c r="AF844" i="2"/>
  <c r="AG844" i="2"/>
  <c r="AI844" i="2"/>
  <c r="AJ844" i="2"/>
  <c r="AK844" i="2"/>
  <c r="U845" i="2"/>
  <c r="V845" i="2"/>
  <c r="W845" i="2"/>
  <c r="X845" i="2"/>
  <c r="AH845" i="2" s="1"/>
  <c r="Y845" i="2"/>
  <c r="Z845" i="2"/>
  <c r="AA845" i="2"/>
  <c r="AB845" i="2"/>
  <c r="AC845" i="2"/>
  <c r="AD845" i="2"/>
  <c r="AE845" i="2"/>
  <c r="AF845" i="2"/>
  <c r="AG845" i="2"/>
  <c r="AI845" i="2"/>
  <c r="AJ845" i="2"/>
  <c r="AK845" i="2"/>
  <c r="U846" i="2"/>
  <c r="V846" i="2"/>
  <c r="W846" i="2"/>
  <c r="X846" i="2"/>
  <c r="Y846" i="2"/>
  <c r="Z846" i="2"/>
  <c r="AA846" i="2"/>
  <c r="AB846" i="2"/>
  <c r="AC846" i="2"/>
  <c r="AD846" i="2"/>
  <c r="AE846" i="2"/>
  <c r="AF846" i="2"/>
  <c r="AG846" i="2"/>
  <c r="AI846" i="2"/>
  <c r="AJ846" i="2"/>
  <c r="AK846" i="2"/>
  <c r="U847" i="2"/>
  <c r="V847" i="2"/>
  <c r="W847" i="2"/>
  <c r="X847" i="2"/>
  <c r="Y847" i="2"/>
  <c r="Z847" i="2"/>
  <c r="AA847" i="2"/>
  <c r="AB847" i="2"/>
  <c r="AC847" i="2"/>
  <c r="AD847" i="2"/>
  <c r="AE847" i="2"/>
  <c r="AF847" i="2"/>
  <c r="AG847" i="2"/>
  <c r="AI847" i="2"/>
  <c r="AJ847" i="2"/>
  <c r="AK847" i="2"/>
  <c r="U848" i="2"/>
  <c r="V848" i="2"/>
  <c r="W848" i="2"/>
  <c r="X848" i="2"/>
  <c r="Y848" i="2"/>
  <c r="Z848" i="2"/>
  <c r="AA848" i="2"/>
  <c r="AB848" i="2"/>
  <c r="AC848" i="2"/>
  <c r="AD848" i="2"/>
  <c r="AE848" i="2"/>
  <c r="AF848" i="2"/>
  <c r="AG848" i="2"/>
  <c r="AI848" i="2"/>
  <c r="AJ848" i="2"/>
  <c r="AK848" i="2"/>
  <c r="U849" i="2"/>
  <c r="V849" i="2"/>
  <c r="W849" i="2"/>
  <c r="X849" i="2"/>
  <c r="Y849" i="2"/>
  <c r="Z849" i="2"/>
  <c r="AA849" i="2"/>
  <c r="AB849" i="2"/>
  <c r="AC849" i="2"/>
  <c r="AD849" i="2"/>
  <c r="AE849" i="2"/>
  <c r="AF849" i="2"/>
  <c r="AG849" i="2"/>
  <c r="AI849" i="2"/>
  <c r="AJ849" i="2"/>
  <c r="AK849" i="2"/>
  <c r="U850" i="2"/>
  <c r="V850" i="2"/>
  <c r="W850" i="2"/>
  <c r="X850" i="2"/>
  <c r="Y850" i="2"/>
  <c r="Z850" i="2"/>
  <c r="AA850" i="2"/>
  <c r="AB850" i="2"/>
  <c r="AC850" i="2"/>
  <c r="AD850" i="2"/>
  <c r="AE850" i="2"/>
  <c r="AF850" i="2"/>
  <c r="AG850" i="2"/>
  <c r="AI850" i="2"/>
  <c r="AJ850" i="2"/>
  <c r="AK850" i="2"/>
  <c r="U851" i="2"/>
  <c r="V851" i="2"/>
  <c r="W851" i="2"/>
  <c r="X851" i="2"/>
  <c r="Y851" i="2"/>
  <c r="Z851" i="2"/>
  <c r="AA851" i="2"/>
  <c r="AB851" i="2"/>
  <c r="AC851" i="2"/>
  <c r="AD851" i="2"/>
  <c r="AE851" i="2"/>
  <c r="AF851" i="2"/>
  <c r="AG851" i="2"/>
  <c r="AI851" i="2"/>
  <c r="AJ851" i="2"/>
  <c r="AK851" i="2"/>
  <c r="U852" i="2"/>
  <c r="V852" i="2"/>
  <c r="W852" i="2"/>
  <c r="X852" i="2"/>
  <c r="Y852" i="2"/>
  <c r="Z852" i="2"/>
  <c r="AA852" i="2"/>
  <c r="AB852" i="2"/>
  <c r="AC852" i="2"/>
  <c r="AD852" i="2"/>
  <c r="AE852" i="2"/>
  <c r="AF852" i="2"/>
  <c r="AG852" i="2"/>
  <c r="AI852" i="2"/>
  <c r="AJ852" i="2"/>
  <c r="AK852" i="2"/>
  <c r="U853" i="2"/>
  <c r="V853" i="2"/>
  <c r="W853" i="2"/>
  <c r="X853" i="2"/>
  <c r="Y853" i="2"/>
  <c r="Z853" i="2"/>
  <c r="AA853" i="2"/>
  <c r="AB853" i="2"/>
  <c r="AC853" i="2"/>
  <c r="AD853" i="2"/>
  <c r="AE853" i="2"/>
  <c r="AF853" i="2"/>
  <c r="AG853" i="2"/>
  <c r="AH853" i="2"/>
  <c r="AI853" i="2"/>
  <c r="AJ853" i="2"/>
  <c r="AK853" i="2"/>
  <c r="U854" i="2"/>
  <c r="V854" i="2"/>
  <c r="W854" i="2"/>
  <c r="X854" i="2"/>
  <c r="Y854" i="2"/>
  <c r="Z854" i="2"/>
  <c r="AA854" i="2"/>
  <c r="AB854" i="2"/>
  <c r="AC854" i="2"/>
  <c r="AD854" i="2"/>
  <c r="AE854" i="2"/>
  <c r="AF854" i="2"/>
  <c r="AG854" i="2"/>
  <c r="AI854" i="2"/>
  <c r="AJ854" i="2"/>
  <c r="AK854" i="2"/>
  <c r="U855" i="2"/>
  <c r="V855" i="2"/>
  <c r="W855" i="2"/>
  <c r="X855" i="2"/>
  <c r="Y855" i="2"/>
  <c r="Z855" i="2"/>
  <c r="AA855" i="2"/>
  <c r="AB855" i="2"/>
  <c r="AC855" i="2"/>
  <c r="AD855" i="2"/>
  <c r="AE855" i="2"/>
  <c r="AF855" i="2"/>
  <c r="AG855" i="2"/>
  <c r="AI855" i="2"/>
  <c r="AJ855" i="2"/>
  <c r="AK855" i="2"/>
  <c r="U856" i="2"/>
  <c r="V856" i="2"/>
  <c r="W856" i="2"/>
  <c r="X856" i="2"/>
  <c r="Y856" i="2"/>
  <c r="Z856" i="2"/>
  <c r="AA856" i="2"/>
  <c r="AB856" i="2"/>
  <c r="AC856" i="2"/>
  <c r="AD856" i="2"/>
  <c r="AE856" i="2"/>
  <c r="AF856" i="2"/>
  <c r="AG856" i="2"/>
  <c r="AI856" i="2"/>
  <c r="AJ856" i="2"/>
  <c r="AK856" i="2"/>
  <c r="U857" i="2"/>
  <c r="V857" i="2"/>
  <c r="W857" i="2"/>
  <c r="X857" i="2"/>
  <c r="Y857" i="2"/>
  <c r="Z857" i="2"/>
  <c r="AA857" i="2"/>
  <c r="AB857" i="2"/>
  <c r="AC857" i="2"/>
  <c r="AD857" i="2"/>
  <c r="AE857" i="2"/>
  <c r="AF857" i="2"/>
  <c r="AG857" i="2"/>
  <c r="AI857" i="2"/>
  <c r="AJ857" i="2"/>
  <c r="AK857" i="2"/>
  <c r="U858" i="2"/>
  <c r="V858" i="2"/>
  <c r="W858" i="2"/>
  <c r="X858" i="2"/>
  <c r="Y858" i="2"/>
  <c r="Z858" i="2"/>
  <c r="AA858" i="2"/>
  <c r="AB858" i="2"/>
  <c r="AC858" i="2"/>
  <c r="AD858" i="2"/>
  <c r="AE858" i="2"/>
  <c r="AF858" i="2"/>
  <c r="AG858" i="2"/>
  <c r="AI858" i="2"/>
  <c r="AJ858" i="2"/>
  <c r="AK858" i="2"/>
  <c r="U859" i="2"/>
  <c r="V859" i="2"/>
  <c r="W859" i="2"/>
  <c r="X859" i="2"/>
  <c r="Y859" i="2"/>
  <c r="Z859" i="2"/>
  <c r="AA859" i="2"/>
  <c r="AB859" i="2"/>
  <c r="AC859" i="2"/>
  <c r="AD859" i="2"/>
  <c r="AE859" i="2"/>
  <c r="AF859" i="2"/>
  <c r="AG859" i="2"/>
  <c r="AI859" i="2"/>
  <c r="AJ859" i="2"/>
  <c r="AK859" i="2"/>
  <c r="U860" i="2"/>
  <c r="V860" i="2"/>
  <c r="W860" i="2"/>
  <c r="X860" i="2"/>
  <c r="Y860" i="2"/>
  <c r="Z860" i="2"/>
  <c r="AA860" i="2"/>
  <c r="AB860" i="2"/>
  <c r="AC860" i="2"/>
  <c r="AD860" i="2"/>
  <c r="AE860" i="2"/>
  <c r="AF860" i="2"/>
  <c r="AG860" i="2"/>
  <c r="AI860" i="2"/>
  <c r="AJ860" i="2"/>
  <c r="AK860" i="2"/>
  <c r="U861" i="2"/>
  <c r="V861" i="2"/>
  <c r="W861" i="2"/>
  <c r="X861" i="2"/>
  <c r="Y861" i="2"/>
  <c r="Z861" i="2"/>
  <c r="AA861" i="2"/>
  <c r="AB861" i="2"/>
  <c r="AC861" i="2"/>
  <c r="AD861" i="2"/>
  <c r="AE861" i="2"/>
  <c r="AF861" i="2"/>
  <c r="AG861" i="2"/>
  <c r="AI861" i="2"/>
  <c r="AJ861" i="2"/>
  <c r="AK861" i="2"/>
  <c r="U862" i="2"/>
  <c r="V862" i="2"/>
  <c r="W862" i="2"/>
  <c r="X862" i="2"/>
  <c r="Y862" i="2"/>
  <c r="Z862" i="2"/>
  <c r="AA862" i="2"/>
  <c r="AB862" i="2"/>
  <c r="AC862" i="2"/>
  <c r="AD862" i="2"/>
  <c r="AE862" i="2"/>
  <c r="AF862" i="2"/>
  <c r="AG862" i="2"/>
  <c r="AI862" i="2"/>
  <c r="AJ862" i="2"/>
  <c r="AK862" i="2"/>
  <c r="U863" i="2"/>
  <c r="V863" i="2"/>
  <c r="W863" i="2"/>
  <c r="X863" i="2"/>
  <c r="Y863" i="2"/>
  <c r="Z863" i="2"/>
  <c r="AA863" i="2"/>
  <c r="AB863" i="2"/>
  <c r="AC863" i="2"/>
  <c r="AD863" i="2"/>
  <c r="AE863" i="2"/>
  <c r="AF863" i="2"/>
  <c r="AG863" i="2"/>
  <c r="AI863" i="2"/>
  <c r="AJ863" i="2"/>
  <c r="AK863" i="2"/>
  <c r="U864" i="2"/>
  <c r="V864" i="2"/>
  <c r="W864" i="2"/>
  <c r="X864" i="2"/>
  <c r="Y864" i="2"/>
  <c r="Z864" i="2"/>
  <c r="AA864" i="2"/>
  <c r="AB864" i="2"/>
  <c r="AC864" i="2"/>
  <c r="AD864" i="2"/>
  <c r="AE864" i="2"/>
  <c r="AF864" i="2"/>
  <c r="AG864" i="2"/>
  <c r="AI864" i="2"/>
  <c r="AJ864" i="2"/>
  <c r="AK864" i="2"/>
  <c r="U865" i="2"/>
  <c r="V865" i="2"/>
  <c r="W865" i="2"/>
  <c r="X865" i="2"/>
  <c r="Y865" i="2"/>
  <c r="Z865" i="2"/>
  <c r="AA865" i="2"/>
  <c r="AB865" i="2"/>
  <c r="AC865" i="2"/>
  <c r="AD865" i="2"/>
  <c r="AE865" i="2"/>
  <c r="AF865" i="2"/>
  <c r="AG865" i="2"/>
  <c r="AI865" i="2"/>
  <c r="AJ865" i="2"/>
  <c r="AK865" i="2"/>
  <c r="U866" i="2"/>
  <c r="V866" i="2"/>
  <c r="W866" i="2"/>
  <c r="X866" i="2"/>
  <c r="Y866" i="2"/>
  <c r="Z866" i="2"/>
  <c r="AA866" i="2"/>
  <c r="AB866" i="2"/>
  <c r="AC866" i="2"/>
  <c r="AD866" i="2"/>
  <c r="AE866" i="2"/>
  <c r="AF866" i="2"/>
  <c r="AG866" i="2"/>
  <c r="AI866" i="2"/>
  <c r="AJ866" i="2"/>
  <c r="AK866" i="2"/>
  <c r="U867" i="2"/>
  <c r="V867" i="2"/>
  <c r="W867" i="2"/>
  <c r="X867" i="2"/>
  <c r="Y867" i="2"/>
  <c r="Z867" i="2"/>
  <c r="AA867" i="2"/>
  <c r="AB867" i="2"/>
  <c r="AC867" i="2"/>
  <c r="AD867" i="2"/>
  <c r="AE867" i="2"/>
  <c r="AF867" i="2"/>
  <c r="AG867" i="2"/>
  <c r="AI867" i="2"/>
  <c r="AJ867" i="2"/>
  <c r="AK867" i="2"/>
  <c r="U868" i="2"/>
  <c r="V868" i="2"/>
  <c r="W868" i="2"/>
  <c r="X868" i="2"/>
  <c r="Y868" i="2"/>
  <c r="Z868" i="2"/>
  <c r="AA868" i="2"/>
  <c r="AB868" i="2"/>
  <c r="AC868" i="2"/>
  <c r="AD868" i="2"/>
  <c r="AE868" i="2"/>
  <c r="AF868" i="2"/>
  <c r="AG868" i="2"/>
  <c r="AI868" i="2"/>
  <c r="AJ868" i="2"/>
  <c r="AK868" i="2"/>
  <c r="U869" i="2"/>
  <c r="V869" i="2"/>
  <c r="W869" i="2"/>
  <c r="X869" i="2"/>
  <c r="Y869" i="2"/>
  <c r="Z869" i="2"/>
  <c r="AA869" i="2"/>
  <c r="AB869" i="2"/>
  <c r="AC869" i="2"/>
  <c r="AD869" i="2"/>
  <c r="AE869" i="2"/>
  <c r="AF869" i="2"/>
  <c r="AG869" i="2"/>
  <c r="AI869" i="2"/>
  <c r="AJ869" i="2"/>
  <c r="AK869" i="2"/>
  <c r="U870" i="2"/>
  <c r="V870" i="2"/>
  <c r="W870" i="2"/>
  <c r="X870" i="2"/>
  <c r="Y870" i="2"/>
  <c r="Z870" i="2"/>
  <c r="AA870" i="2"/>
  <c r="AB870" i="2"/>
  <c r="AC870" i="2"/>
  <c r="AD870" i="2"/>
  <c r="AE870" i="2"/>
  <c r="AF870" i="2"/>
  <c r="AG870" i="2"/>
  <c r="AI870" i="2"/>
  <c r="AJ870" i="2"/>
  <c r="AK870" i="2"/>
  <c r="U871" i="2"/>
  <c r="V871" i="2"/>
  <c r="W871" i="2"/>
  <c r="X871" i="2"/>
  <c r="Y871" i="2"/>
  <c r="Z871" i="2"/>
  <c r="AA871" i="2"/>
  <c r="AB871" i="2"/>
  <c r="AC871" i="2"/>
  <c r="AD871" i="2"/>
  <c r="AE871" i="2"/>
  <c r="AF871" i="2"/>
  <c r="AG871" i="2"/>
  <c r="AI871" i="2"/>
  <c r="AJ871" i="2"/>
  <c r="AK871" i="2"/>
  <c r="U872" i="2"/>
  <c r="V872" i="2"/>
  <c r="W872" i="2"/>
  <c r="X872" i="2"/>
  <c r="Y872" i="2"/>
  <c r="Z872" i="2"/>
  <c r="AA872" i="2"/>
  <c r="AB872" i="2"/>
  <c r="AC872" i="2"/>
  <c r="AD872" i="2"/>
  <c r="AE872" i="2"/>
  <c r="AF872" i="2"/>
  <c r="AG872" i="2"/>
  <c r="AI872" i="2"/>
  <c r="AJ872" i="2"/>
  <c r="AK872" i="2"/>
  <c r="U873" i="2"/>
  <c r="V873" i="2"/>
  <c r="W873" i="2"/>
  <c r="X873" i="2"/>
  <c r="Y873" i="2"/>
  <c r="Z873" i="2"/>
  <c r="AA873" i="2"/>
  <c r="AB873" i="2"/>
  <c r="AC873" i="2"/>
  <c r="AD873" i="2"/>
  <c r="AE873" i="2"/>
  <c r="AF873" i="2"/>
  <c r="AG873" i="2"/>
  <c r="AI873" i="2"/>
  <c r="AJ873" i="2"/>
  <c r="AK873" i="2"/>
  <c r="U874" i="2"/>
  <c r="V874" i="2"/>
  <c r="W874" i="2"/>
  <c r="X874" i="2"/>
  <c r="Y874" i="2"/>
  <c r="Z874" i="2"/>
  <c r="AA874" i="2"/>
  <c r="AB874" i="2"/>
  <c r="AC874" i="2"/>
  <c r="AD874" i="2"/>
  <c r="AE874" i="2"/>
  <c r="AF874" i="2"/>
  <c r="AG874" i="2"/>
  <c r="AI874" i="2"/>
  <c r="AJ874" i="2"/>
  <c r="AK874" i="2"/>
  <c r="U875" i="2"/>
  <c r="V875" i="2"/>
  <c r="W875" i="2"/>
  <c r="X875" i="2"/>
  <c r="Y875" i="2"/>
  <c r="Z875" i="2"/>
  <c r="AA875" i="2"/>
  <c r="AB875" i="2"/>
  <c r="AC875" i="2"/>
  <c r="AD875" i="2"/>
  <c r="AE875" i="2"/>
  <c r="AF875" i="2"/>
  <c r="AG875" i="2"/>
  <c r="AI875" i="2"/>
  <c r="AJ875" i="2"/>
  <c r="AK875" i="2"/>
  <c r="U876" i="2"/>
  <c r="V876" i="2"/>
  <c r="W876" i="2"/>
  <c r="X876" i="2"/>
  <c r="Y876" i="2"/>
  <c r="Z876" i="2"/>
  <c r="AA876" i="2"/>
  <c r="AB876" i="2"/>
  <c r="AC876" i="2"/>
  <c r="AD876" i="2"/>
  <c r="AE876" i="2"/>
  <c r="AF876" i="2"/>
  <c r="AG876" i="2"/>
  <c r="AI876" i="2"/>
  <c r="AJ876" i="2"/>
  <c r="AK876" i="2"/>
  <c r="U877" i="2"/>
  <c r="V877" i="2"/>
  <c r="W877" i="2"/>
  <c r="X877" i="2"/>
  <c r="Y877" i="2"/>
  <c r="Z877" i="2"/>
  <c r="AA877" i="2"/>
  <c r="AB877" i="2"/>
  <c r="AC877" i="2"/>
  <c r="AD877" i="2"/>
  <c r="AE877" i="2"/>
  <c r="AF877" i="2"/>
  <c r="AG877" i="2"/>
  <c r="AI877" i="2"/>
  <c r="AJ877" i="2"/>
  <c r="AK877" i="2"/>
  <c r="U878" i="2"/>
  <c r="V878" i="2"/>
  <c r="W878" i="2"/>
  <c r="X878" i="2"/>
  <c r="Y878" i="2"/>
  <c r="Z878" i="2"/>
  <c r="AA878" i="2"/>
  <c r="AB878" i="2"/>
  <c r="AC878" i="2"/>
  <c r="AD878" i="2"/>
  <c r="AE878" i="2"/>
  <c r="AF878" i="2"/>
  <c r="AG878" i="2"/>
  <c r="AI878" i="2"/>
  <c r="AJ878" i="2"/>
  <c r="AK878" i="2"/>
  <c r="U879" i="2"/>
  <c r="V879" i="2"/>
  <c r="W879" i="2"/>
  <c r="X879" i="2"/>
  <c r="Y879" i="2"/>
  <c r="Z879" i="2"/>
  <c r="AA879" i="2"/>
  <c r="AB879" i="2"/>
  <c r="AC879" i="2"/>
  <c r="AD879" i="2"/>
  <c r="AE879" i="2"/>
  <c r="AF879" i="2"/>
  <c r="AG879" i="2"/>
  <c r="AI879" i="2"/>
  <c r="AJ879" i="2"/>
  <c r="AK879" i="2"/>
  <c r="U880" i="2"/>
  <c r="V880" i="2"/>
  <c r="W880" i="2"/>
  <c r="X880" i="2"/>
  <c r="Y880" i="2"/>
  <c r="Z880" i="2"/>
  <c r="AA880" i="2"/>
  <c r="AB880" i="2"/>
  <c r="AC880" i="2"/>
  <c r="AD880" i="2"/>
  <c r="AE880" i="2"/>
  <c r="AF880" i="2"/>
  <c r="AG880" i="2"/>
  <c r="AI880" i="2"/>
  <c r="AJ880" i="2"/>
  <c r="AK880" i="2"/>
  <c r="U881" i="2"/>
  <c r="V881" i="2"/>
  <c r="W881" i="2"/>
  <c r="X881" i="2"/>
  <c r="Y881" i="2"/>
  <c r="Z881" i="2"/>
  <c r="AA881" i="2"/>
  <c r="AB881" i="2"/>
  <c r="AC881" i="2"/>
  <c r="AD881" i="2"/>
  <c r="AE881" i="2"/>
  <c r="AF881" i="2"/>
  <c r="AG881" i="2"/>
  <c r="AI881" i="2"/>
  <c r="AJ881" i="2"/>
  <c r="AK881" i="2"/>
  <c r="U882" i="2"/>
  <c r="V882" i="2"/>
  <c r="W882" i="2"/>
  <c r="X882" i="2"/>
  <c r="Y882" i="2"/>
  <c r="Z882" i="2"/>
  <c r="AA882" i="2"/>
  <c r="AB882" i="2"/>
  <c r="AC882" i="2"/>
  <c r="AD882" i="2"/>
  <c r="AE882" i="2"/>
  <c r="AF882" i="2"/>
  <c r="AG882" i="2"/>
  <c r="AI882" i="2"/>
  <c r="AJ882" i="2"/>
  <c r="AK882" i="2"/>
  <c r="U883" i="2"/>
  <c r="V883" i="2"/>
  <c r="W883" i="2"/>
  <c r="X883" i="2"/>
  <c r="Y883" i="2"/>
  <c r="Z883" i="2"/>
  <c r="AA883" i="2"/>
  <c r="AB883" i="2"/>
  <c r="AC883" i="2"/>
  <c r="AD883" i="2"/>
  <c r="AE883" i="2"/>
  <c r="AF883" i="2"/>
  <c r="AG883" i="2"/>
  <c r="AI883" i="2"/>
  <c r="AJ883" i="2"/>
  <c r="AK883" i="2"/>
  <c r="U884" i="2"/>
  <c r="V884" i="2"/>
  <c r="W884" i="2"/>
  <c r="X884" i="2"/>
  <c r="Y884" i="2"/>
  <c r="Z884" i="2"/>
  <c r="AA884" i="2"/>
  <c r="AB884" i="2"/>
  <c r="AC884" i="2"/>
  <c r="AD884" i="2"/>
  <c r="AE884" i="2"/>
  <c r="AF884" i="2"/>
  <c r="AG884" i="2"/>
  <c r="AI884" i="2"/>
  <c r="AJ884" i="2"/>
  <c r="AK884" i="2"/>
  <c r="U885" i="2"/>
  <c r="V885" i="2"/>
  <c r="W885" i="2"/>
  <c r="X885" i="2"/>
  <c r="Y885" i="2"/>
  <c r="Z885" i="2"/>
  <c r="AA885" i="2"/>
  <c r="AB885" i="2"/>
  <c r="AC885" i="2"/>
  <c r="AD885" i="2"/>
  <c r="AE885" i="2"/>
  <c r="AF885" i="2"/>
  <c r="AG885" i="2"/>
  <c r="AI885" i="2"/>
  <c r="AJ885" i="2"/>
  <c r="AK885" i="2"/>
  <c r="U886" i="2"/>
  <c r="V886" i="2"/>
  <c r="W886" i="2"/>
  <c r="X886" i="2"/>
  <c r="Y886" i="2"/>
  <c r="Z886" i="2"/>
  <c r="AA886" i="2"/>
  <c r="AB886" i="2"/>
  <c r="AC886" i="2"/>
  <c r="AD886" i="2"/>
  <c r="AE886" i="2"/>
  <c r="AF886" i="2"/>
  <c r="AG886" i="2"/>
  <c r="AI886" i="2"/>
  <c r="AJ886" i="2"/>
  <c r="AK886" i="2"/>
  <c r="U887" i="2"/>
  <c r="V887" i="2"/>
  <c r="W887" i="2"/>
  <c r="X887" i="2"/>
  <c r="Y887" i="2"/>
  <c r="Z887" i="2"/>
  <c r="AA887" i="2"/>
  <c r="AB887" i="2"/>
  <c r="AC887" i="2"/>
  <c r="AD887" i="2"/>
  <c r="AE887" i="2"/>
  <c r="AF887" i="2"/>
  <c r="AG887" i="2"/>
  <c r="AI887" i="2"/>
  <c r="AJ887" i="2"/>
  <c r="AK887" i="2"/>
  <c r="U888" i="2"/>
  <c r="V888" i="2"/>
  <c r="W888" i="2"/>
  <c r="X888" i="2"/>
  <c r="Y888" i="2"/>
  <c r="Z888" i="2"/>
  <c r="AA888" i="2"/>
  <c r="AB888" i="2"/>
  <c r="AC888" i="2"/>
  <c r="AD888" i="2"/>
  <c r="AE888" i="2"/>
  <c r="AF888" i="2"/>
  <c r="AG888" i="2"/>
  <c r="AI888" i="2"/>
  <c r="AJ888" i="2"/>
  <c r="AK888" i="2"/>
  <c r="U889" i="2"/>
  <c r="V889" i="2"/>
  <c r="W889" i="2"/>
  <c r="X889" i="2"/>
  <c r="Y889" i="2"/>
  <c r="Z889" i="2"/>
  <c r="AA889" i="2"/>
  <c r="AB889" i="2"/>
  <c r="AC889" i="2"/>
  <c r="AD889" i="2"/>
  <c r="AE889" i="2"/>
  <c r="AF889" i="2"/>
  <c r="AG889" i="2"/>
  <c r="AI889" i="2"/>
  <c r="AJ889" i="2"/>
  <c r="AK889" i="2"/>
  <c r="U890" i="2"/>
  <c r="V890" i="2"/>
  <c r="W890" i="2"/>
  <c r="X890" i="2"/>
  <c r="Y890" i="2"/>
  <c r="Z890" i="2"/>
  <c r="AA890" i="2"/>
  <c r="AB890" i="2"/>
  <c r="AC890" i="2"/>
  <c r="AD890" i="2"/>
  <c r="AE890" i="2"/>
  <c r="AF890" i="2"/>
  <c r="AG890" i="2"/>
  <c r="AI890" i="2"/>
  <c r="AJ890" i="2"/>
  <c r="AK890" i="2"/>
  <c r="U891" i="2"/>
  <c r="V891" i="2"/>
  <c r="W891" i="2"/>
  <c r="X891" i="2"/>
  <c r="Y891" i="2"/>
  <c r="Z891" i="2"/>
  <c r="AA891" i="2"/>
  <c r="AB891" i="2"/>
  <c r="AC891" i="2"/>
  <c r="AD891" i="2"/>
  <c r="AE891" i="2"/>
  <c r="AF891" i="2"/>
  <c r="AG891" i="2"/>
  <c r="AI891" i="2"/>
  <c r="AJ891" i="2"/>
  <c r="AK891" i="2"/>
  <c r="U892" i="2"/>
  <c r="V892" i="2"/>
  <c r="W892" i="2"/>
  <c r="X892" i="2"/>
  <c r="Y892" i="2"/>
  <c r="Z892" i="2"/>
  <c r="AA892" i="2"/>
  <c r="AB892" i="2"/>
  <c r="AC892" i="2"/>
  <c r="AD892" i="2"/>
  <c r="AE892" i="2"/>
  <c r="AF892" i="2"/>
  <c r="AG892" i="2"/>
  <c r="AI892" i="2"/>
  <c r="AJ892" i="2"/>
  <c r="AK892" i="2"/>
  <c r="U893" i="2"/>
  <c r="V893" i="2"/>
  <c r="W893" i="2"/>
  <c r="X893" i="2"/>
  <c r="Y893" i="2"/>
  <c r="Z893" i="2"/>
  <c r="AA893" i="2"/>
  <c r="AB893" i="2"/>
  <c r="AC893" i="2"/>
  <c r="AD893" i="2"/>
  <c r="AE893" i="2"/>
  <c r="AF893" i="2"/>
  <c r="AG893" i="2"/>
  <c r="AI893" i="2"/>
  <c r="AJ893" i="2"/>
  <c r="AK893" i="2"/>
  <c r="U894" i="2"/>
  <c r="V894" i="2"/>
  <c r="W894" i="2"/>
  <c r="X894" i="2"/>
  <c r="Y894" i="2"/>
  <c r="Z894" i="2"/>
  <c r="AA894" i="2"/>
  <c r="AB894" i="2"/>
  <c r="AC894" i="2"/>
  <c r="AD894" i="2"/>
  <c r="AE894" i="2"/>
  <c r="AF894" i="2"/>
  <c r="AG894" i="2"/>
  <c r="AI894" i="2"/>
  <c r="AJ894" i="2"/>
  <c r="AK894" i="2"/>
  <c r="U895" i="2"/>
  <c r="V895" i="2"/>
  <c r="W895" i="2"/>
  <c r="X895" i="2"/>
  <c r="Y895" i="2"/>
  <c r="Z895" i="2"/>
  <c r="AA895" i="2"/>
  <c r="AB895" i="2"/>
  <c r="AC895" i="2"/>
  <c r="AD895" i="2"/>
  <c r="AE895" i="2"/>
  <c r="AF895" i="2"/>
  <c r="AG895" i="2"/>
  <c r="AI895" i="2"/>
  <c r="AJ895" i="2"/>
  <c r="AK895" i="2"/>
  <c r="U896" i="2"/>
  <c r="V896" i="2"/>
  <c r="W896" i="2"/>
  <c r="X896" i="2"/>
  <c r="Y896" i="2"/>
  <c r="Z896" i="2"/>
  <c r="AA896" i="2"/>
  <c r="AB896" i="2"/>
  <c r="AC896" i="2"/>
  <c r="AD896" i="2"/>
  <c r="AE896" i="2"/>
  <c r="AF896" i="2"/>
  <c r="AG896" i="2"/>
  <c r="AI896" i="2"/>
  <c r="AJ896" i="2"/>
  <c r="AK896" i="2"/>
  <c r="U897" i="2"/>
  <c r="V897" i="2"/>
  <c r="W897" i="2"/>
  <c r="X897" i="2"/>
  <c r="Y897" i="2"/>
  <c r="Z897" i="2"/>
  <c r="AA897" i="2"/>
  <c r="AB897" i="2"/>
  <c r="AC897" i="2"/>
  <c r="AD897" i="2"/>
  <c r="AE897" i="2"/>
  <c r="AF897" i="2"/>
  <c r="AG897" i="2"/>
  <c r="AI897" i="2"/>
  <c r="AJ897" i="2"/>
  <c r="AK897" i="2"/>
  <c r="U898" i="2"/>
  <c r="V898" i="2"/>
  <c r="W898" i="2"/>
  <c r="X898" i="2"/>
  <c r="Y898" i="2"/>
  <c r="Z898" i="2"/>
  <c r="AA898" i="2"/>
  <c r="AB898" i="2"/>
  <c r="AC898" i="2"/>
  <c r="AD898" i="2"/>
  <c r="AE898" i="2"/>
  <c r="AF898" i="2"/>
  <c r="AG898" i="2"/>
  <c r="AI898" i="2"/>
  <c r="AJ898" i="2"/>
  <c r="AK898" i="2"/>
  <c r="U899" i="2"/>
  <c r="V899" i="2"/>
  <c r="W899" i="2"/>
  <c r="X899" i="2"/>
  <c r="Y899" i="2"/>
  <c r="Z899" i="2"/>
  <c r="AA899" i="2"/>
  <c r="AB899" i="2"/>
  <c r="AC899" i="2"/>
  <c r="AD899" i="2"/>
  <c r="AE899" i="2"/>
  <c r="AF899" i="2"/>
  <c r="AG899" i="2"/>
  <c r="AI899" i="2"/>
  <c r="AJ899" i="2"/>
  <c r="AK899" i="2"/>
  <c r="U900" i="2"/>
  <c r="V900" i="2"/>
  <c r="W900" i="2"/>
  <c r="X900" i="2"/>
  <c r="Y900" i="2"/>
  <c r="Z900" i="2"/>
  <c r="AA900" i="2"/>
  <c r="AB900" i="2"/>
  <c r="AC900" i="2"/>
  <c r="AD900" i="2"/>
  <c r="AE900" i="2"/>
  <c r="AF900" i="2"/>
  <c r="AG900" i="2"/>
  <c r="AH900" i="2"/>
  <c r="AI900" i="2"/>
  <c r="AJ900" i="2"/>
  <c r="AK900" i="2"/>
  <c r="U901" i="2"/>
  <c r="V901" i="2"/>
  <c r="W901" i="2"/>
  <c r="X901" i="2"/>
  <c r="Y901" i="2"/>
  <c r="Z901" i="2"/>
  <c r="AA901" i="2"/>
  <c r="AB901" i="2"/>
  <c r="AC901" i="2"/>
  <c r="AD901" i="2"/>
  <c r="AE901" i="2"/>
  <c r="AF901" i="2"/>
  <c r="AG901" i="2"/>
  <c r="AI901" i="2"/>
  <c r="AJ901" i="2"/>
  <c r="AK901" i="2"/>
  <c r="U902" i="2"/>
  <c r="V902" i="2"/>
  <c r="W902" i="2"/>
  <c r="X902" i="2"/>
  <c r="Y902" i="2"/>
  <c r="Z902" i="2"/>
  <c r="AA902" i="2"/>
  <c r="AB902" i="2"/>
  <c r="AC902" i="2"/>
  <c r="AD902" i="2"/>
  <c r="AE902" i="2"/>
  <c r="AF902" i="2"/>
  <c r="AG902" i="2"/>
  <c r="AI902" i="2"/>
  <c r="AJ902" i="2"/>
  <c r="AK902" i="2"/>
  <c r="U903" i="2"/>
  <c r="V903" i="2"/>
  <c r="W903" i="2"/>
  <c r="X903" i="2"/>
  <c r="Y903" i="2"/>
  <c r="Z903" i="2"/>
  <c r="AA903" i="2"/>
  <c r="AB903" i="2"/>
  <c r="AC903" i="2"/>
  <c r="AD903" i="2"/>
  <c r="AE903" i="2"/>
  <c r="AF903" i="2"/>
  <c r="AG903" i="2"/>
  <c r="AI903" i="2"/>
  <c r="AJ903" i="2"/>
  <c r="AK903" i="2"/>
  <c r="U904" i="2"/>
  <c r="V904" i="2"/>
  <c r="W904" i="2"/>
  <c r="X904" i="2"/>
  <c r="Y904" i="2"/>
  <c r="Z904" i="2"/>
  <c r="AA904" i="2"/>
  <c r="AB904" i="2"/>
  <c r="AC904" i="2"/>
  <c r="AD904" i="2"/>
  <c r="AE904" i="2"/>
  <c r="AF904" i="2"/>
  <c r="AG904" i="2"/>
  <c r="AI904" i="2"/>
  <c r="AJ904" i="2"/>
  <c r="AK904" i="2"/>
  <c r="U905" i="2"/>
  <c r="V905" i="2"/>
  <c r="W905" i="2"/>
  <c r="X905" i="2"/>
  <c r="Y905" i="2"/>
  <c r="Z905" i="2"/>
  <c r="AA905" i="2"/>
  <c r="AB905" i="2"/>
  <c r="AC905" i="2"/>
  <c r="AD905" i="2"/>
  <c r="AE905" i="2"/>
  <c r="AF905" i="2"/>
  <c r="AG905" i="2"/>
  <c r="AI905" i="2"/>
  <c r="AJ905" i="2"/>
  <c r="AK905" i="2"/>
  <c r="U906" i="2"/>
  <c r="V906" i="2"/>
  <c r="W906" i="2"/>
  <c r="X906" i="2"/>
  <c r="Y906" i="2"/>
  <c r="Z906" i="2"/>
  <c r="AA906" i="2"/>
  <c r="AB906" i="2"/>
  <c r="AC906" i="2"/>
  <c r="AD906" i="2"/>
  <c r="AE906" i="2"/>
  <c r="AF906" i="2"/>
  <c r="AG906" i="2"/>
  <c r="AI906" i="2"/>
  <c r="AJ906" i="2"/>
  <c r="AK906" i="2"/>
  <c r="U907" i="2"/>
  <c r="V907" i="2"/>
  <c r="W907" i="2"/>
  <c r="X907" i="2"/>
  <c r="Y907" i="2"/>
  <c r="Z907" i="2"/>
  <c r="AA907" i="2"/>
  <c r="AB907" i="2"/>
  <c r="AC907" i="2"/>
  <c r="AD907" i="2"/>
  <c r="AE907" i="2"/>
  <c r="AF907" i="2"/>
  <c r="AG907" i="2"/>
  <c r="AI907" i="2"/>
  <c r="AJ907" i="2"/>
  <c r="AK907" i="2"/>
  <c r="U908" i="2"/>
  <c r="V908" i="2"/>
  <c r="W908" i="2"/>
  <c r="X908" i="2"/>
  <c r="Y908" i="2"/>
  <c r="Z908" i="2"/>
  <c r="AA908" i="2"/>
  <c r="AB908" i="2"/>
  <c r="AC908" i="2"/>
  <c r="AD908" i="2"/>
  <c r="AE908" i="2"/>
  <c r="AF908" i="2"/>
  <c r="AG908" i="2"/>
  <c r="AI908" i="2"/>
  <c r="AJ908" i="2"/>
  <c r="AK908" i="2"/>
  <c r="U909" i="2"/>
  <c r="V909" i="2"/>
  <c r="W909" i="2"/>
  <c r="X909" i="2"/>
  <c r="Y909" i="2"/>
  <c r="Z909" i="2"/>
  <c r="AA909" i="2"/>
  <c r="AB909" i="2"/>
  <c r="AC909" i="2"/>
  <c r="AD909" i="2"/>
  <c r="AE909" i="2"/>
  <c r="AF909" i="2"/>
  <c r="AG909" i="2"/>
  <c r="AI909" i="2"/>
  <c r="AJ909" i="2"/>
  <c r="AK909" i="2"/>
  <c r="U910" i="2"/>
  <c r="V910" i="2"/>
  <c r="W910" i="2"/>
  <c r="X910" i="2"/>
  <c r="Y910" i="2"/>
  <c r="Z910" i="2"/>
  <c r="AA910" i="2"/>
  <c r="AB910" i="2"/>
  <c r="AC910" i="2"/>
  <c r="AD910" i="2"/>
  <c r="AE910" i="2"/>
  <c r="AF910" i="2"/>
  <c r="AG910" i="2"/>
  <c r="AH910" i="2"/>
  <c r="AI910" i="2"/>
  <c r="AJ910" i="2"/>
  <c r="AK910" i="2"/>
  <c r="U911" i="2"/>
  <c r="V911" i="2"/>
  <c r="W911" i="2"/>
  <c r="X911" i="2"/>
  <c r="Y911" i="2"/>
  <c r="Z911" i="2"/>
  <c r="AA911" i="2"/>
  <c r="AB911" i="2"/>
  <c r="AC911" i="2"/>
  <c r="AD911" i="2"/>
  <c r="AE911" i="2"/>
  <c r="AF911" i="2"/>
  <c r="AG911" i="2"/>
  <c r="AI911" i="2"/>
  <c r="AJ911" i="2"/>
  <c r="AK911" i="2"/>
  <c r="U912" i="2"/>
  <c r="V912" i="2"/>
  <c r="W912" i="2"/>
  <c r="X912" i="2"/>
  <c r="Y912" i="2"/>
  <c r="Z912" i="2"/>
  <c r="AA912" i="2"/>
  <c r="AB912" i="2"/>
  <c r="AC912" i="2"/>
  <c r="AD912" i="2"/>
  <c r="AE912" i="2"/>
  <c r="AF912" i="2"/>
  <c r="AG912" i="2"/>
  <c r="AI912" i="2"/>
  <c r="AJ912" i="2"/>
  <c r="AK912" i="2"/>
  <c r="U913" i="2"/>
  <c r="V913" i="2"/>
  <c r="W913" i="2"/>
  <c r="X913" i="2"/>
  <c r="Y913" i="2"/>
  <c r="Z913" i="2"/>
  <c r="AA913" i="2"/>
  <c r="AB913" i="2"/>
  <c r="AC913" i="2"/>
  <c r="AD913" i="2"/>
  <c r="AE913" i="2"/>
  <c r="AF913" i="2"/>
  <c r="AG913" i="2"/>
  <c r="AI913" i="2"/>
  <c r="AJ913" i="2"/>
  <c r="AK913" i="2"/>
  <c r="U914" i="2"/>
  <c r="V914" i="2"/>
  <c r="W914" i="2"/>
  <c r="X914" i="2"/>
  <c r="Y914" i="2"/>
  <c r="Z914" i="2"/>
  <c r="AA914" i="2"/>
  <c r="AB914" i="2"/>
  <c r="AC914" i="2"/>
  <c r="AD914" i="2"/>
  <c r="AE914" i="2"/>
  <c r="AF914" i="2"/>
  <c r="AG914" i="2"/>
  <c r="AI914" i="2"/>
  <c r="AJ914" i="2"/>
  <c r="AK914" i="2"/>
  <c r="U915" i="2"/>
  <c r="V915" i="2"/>
  <c r="W915" i="2"/>
  <c r="X915" i="2"/>
  <c r="Y915" i="2"/>
  <c r="Z915" i="2"/>
  <c r="AA915" i="2"/>
  <c r="AB915" i="2"/>
  <c r="AC915" i="2"/>
  <c r="AD915" i="2"/>
  <c r="AE915" i="2"/>
  <c r="AF915" i="2"/>
  <c r="AG915" i="2"/>
  <c r="AI915" i="2"/>
  <c r="AJ915" i="2"/>
  <c r="AK915" i="2"/>
  <c r="U916" i="2"/>
  <c r="V916" i="2"/>
  <c r="W916" i="2"/>
  <c r="X916" i="2"/>
  <c r="Y916" i="2"/>
  <c r="Z916" i="2"/>
  <c r="AA916" i="2"/>
  <c r="AB916" i="2"/>
  <c r="AC916" i="2"/>
  <c r="AD916" i="2"/>
  <c r="AE916" i="2"/>
  <c r="AF916" i="2"/>
  <c r="AG916" i="2"/>
  <c r="AI916" i="2"/>
  <c r="AJ916" i="2"/>
  <c r="AK916" i="2"/>
  <c r="U917" i="2"/>
  <c r="V917" i="2"/>
  <c r="W917" i="2"/>
  <c r="X917" i="2"/>
  <c r="Y917" i="2"/>
  <c r="Z917" i="2"/>
  <c r="AA917" i="2"/>
  <c r="AB917" i="2"/>
  <c r="AC917" i="2"/>
  <c r="AD917" i="2"/>
  <c r="AE917" i="2"/>
  <c r="AF917" i="2"/>
  <c r="AG917" i="2"/>
  <c r="AI917" i="2"/>
  <c r="AJ917" i="2"/>
  <c r="AK917" i="2"/>
  <c r="U918" i="2"/>
  <c r="V918" i="2"/>
  <c r="W918" i="2"/>
  <c r="X918" i="2"/>
  <c r="Y918" i="2"/>
  <c r="Z918" i="2"/>
  <c r="AA918" i="2"/>
  <c r="AB918" i="2"/>
  <c r="AC918" i="2"/>
  <c r="AD918" i="2"/>
  <c r="AE918" i="2"/>
  <c r="AF918" i="2"/>
  <c r="AG918" i="2"/>
  <c r="AI918" i="2"/>
  <c r="AJ918" i="2"/>
  <c r="AK918" i="2"/>
  <c r="U919" i="2"/>
  <c r="V919" i="2"/>
  <c r="W919" i="2"/>
  <c r="X919" i="2"/>
  <c r="Y919" i="2"/>
  <c r="Z919" i="2"/>
  <c r="AA919" i="2"/>
  <c r="AB919" i="2"/>
  <c r="AC919" i="2"/>
  <c r="AD919" i="2"/>
  <c r="AE919" i="2"/>
  <c r="AF919" i="2"/>
  <c r="AG919" i="2"/>
  <c r="AI919" i="2"/>
  <c r="AJ919" i="2"/>
  <c r="AK919" i="2"/>
  <c r="U920" i="2"/>
  <c r="V920" i="2"/>
  <c r="W920" i="2"/>
  <c r="X920" i="2"/>
  <c r="Y920" i="2"/>
  <c r="Z920" i="2"/>
  <c r="AA920" i="2"/>
  <c r="AB920" i="2"/>
  <c r="AC920" i="2"/>
  <c r="AD920" i="2"/>
  <c r="AE920" i="2"/>
  <c r="AF920" i="2"/>
  <c r="AG920" i="2"/>
  <c r="AI920" i="2"/>
  <c r="AJ920" i="2"/>
  <c r="AK920" i="2"/>
  <c r="U921" i="2"/>
  <c r="V921" i="2"/>
  <c r="W921" i="2"/>
  <c r="X921" i="2"/>
  <c r="Y921" i="2"/>
  <c r="Z921" i="2"/>
  <c r="AA921" i="2"/>
  <c r="AB921" i="2"/>
  <c r="AC921" i="2"/>
  <c r="AD921" i="2"/>
  <c r="AE921" i="2"/>
  <c r="AF921" i="2"/>
  <c r="AG921" i="2"/>
  <c r="AI921" i="2"/>
  <c r="AJ921" i="2"/>
  <c r="AK921" i="2"/>
  <c r="U922" i="2"/>
  <c r="V922" i="2"/>
  <c r="W922" i="2"/>
  <c r="X922" i="2"/>
  <c r="Y922" i="2"/>
  <c r="Z922" i="2"/>
  <c r="AA922" i="2"/>
  <c r="AB922" i="2"/>
  <c r="AC922" i="2"/>
  <c r="AD922" i="2"/>
  <c r="AE922" i="2"/>
  <c r="AF922" i="2"/>
  <c r="AG922" i="2"/>
  <c r="AI922" i="2"/>
  <c r="AJ922" i="2"/>
  <c r="AK922" i="2"/>
  <c r="U923" i="2"/>
  <c r="V923" i="2"/>
  <c r="W923" i="2"/>
  <c r="X923" i="2"/>
  <c r="Y923" i="2"/>
  <c r="Z923" i="2"/>
  <c r="AA923" i="2"/>
  <c r="AB923" i="2"/>
  <c r="AC923" i="2"/>
  <c r="AD923" i="2"/>
  <c r="AE923" i="2"/>
  <c r="AF923" i="2"/>
  <c r="AG923" i="2"/>
  <c r="AI923" i="2"/>
  <c r="AJ923" i="2"/>
  <c r="AK923" i="2"/>
  <c r="U924" i="2"/>
  <c r="V924" i="2"/>
  <c r="W924" i="2"/>
  <c r="X924" i="2"/>
  <c r="Y924" i="2"/>
  <c r="Z924" i="2"/>
  <c r="AA924" i="2"/>
  <c r="AB924" i="2"/>
  <c r="AC924" i="2"/>
  <c r="AD924" i="2"/>
  <c r="AE924" i="2"/>
  <c r="AF924" i="2"/>
  <c r="AG924" i="2"/>
  <c r="AI924" i="2"/>
  <c r="AJ924" i="2"/>
  <c r="AK924" i="2"/>
  <c r="U925" i="2"/>
  <c r="V925" i="2"/>
  <c r="W925" i="2"/>
  <c r="X925" i="2"/>
  <c r="Y925" i="2"/>
  <c r="Z925" i="2"/>
  <c r="AA925" i="2"/>
  <c r="AB925" i="2"/>
  <c r="AC925" i="2"/>
  <c r="AD925" i="2"/>
  <c r="AE925" i="2"/>
  <c r="AF925" i="2"/>
  <c r="AG925" i="2"/>
  <c r="AI925" i="2"/>
  <c r="AJ925" i="2"/>
  <c r="AK925" i="2"/>
  <c r="U926" i="2"/>
  <c r="V926" i="2"/>
  <c r="W926" i="2"/>
  <c r="X926" i="2"/>
  <c r="Y926" i="2"/>
  <c r="Z926" i="2"/>
  <c r="AA926" i="2"/>
  <c r="AB926" i="2"/>
  <c r="AC926" i="2"/>
  <c r="AD926" i="2"/>
  <c r="AE926" i="2"/>
  <c r="AF926" i="2"/>
  <c r="AG926" i="2"/>
  <c r="AI926" i="2"/>
  <c r="AJ926" i="2"/>
  <c r="AK926" i="2"/>
  <c r="U927" i="2"/>
  <c r="V927" i="2"/>
  <c r="W927" i="2"/>
  <c r="X927" i="2"/>
  <c r="Y927" i="2"/>
  <c r="Z927" i="2"/>
  <c r="AA927" i="2"/>
  <c r="AB927" i="2"/>
  <c r="AC927" i="2"/>
  <c r="AD927" i="2"/>
  <c r="AE927" i="2"/>
  <c r="AF927" i="2"/>
  <c r="AG927" i="2"/>
  <c r="AI927" i="2"/>
  <c r="AJ927" i="2"/>
  <c r="AK927" i="2"/>
  <c r="U928" i="2"/>
  <c r="V928" i="2"/>
  <c r="W928" i="2"/>
  <c r="X928" i="2"/>
  <c r="Y928" i="2"/>
  <c r="Z928" i="2"/>
  <c r="AA928" i="2"/>
  <c r="AB928" i="2"/>
  <c r="AC928" i="2"/>
  <c r="AD928" i="2"/>
  <c r="AE928" i="2"/>
  <c r="AF928" i="2"/>
  <c r="AG928" i="2"/>
  <c r="AI928" i="2"/>
  <c r="AJ928" i="2"/>
  <c r="AK928" i="2"/>
  <c r="U929" i="2"/>
  <c r="V929" i="2"/>
  <c r="W929" i="2"/>
  <c r="X929" i="2"/>
  <c r="Y929" i="2"/>
  <c r="Z929" i="2"/>
  <c r="AA929" i="2"/>
  <c r="AB929" i="2"/>
  <c r="AC929" i="2"/>
  <c r="AD929" i="2"/>
  <c r="AE929" i="2"/>
  <c r="AF929" i="2"/>
  <c r="AG929" i="2"/>
  <c r="AI929" i="2"/>
  <c r="AJ929" i="2"/>
  <c r="AK929" i="2"/>
  <c r="U930" i="2"/>
  <c r="V930" i="2"/>
  <c r="W930" i="2"/>
  <c r="X930" i="2"/>
  <c r="Y930" i="2"/>
  <c r="Z930" i="2"/>
  <c r="AA930" i="2"/>
  <c r="AB930" i="2"/>
  <c r="AC930" i="2"/>
  <c r="AD930" i="2"/>
  <c r="AE930" i="2"/>
  <c r="AF930" i="2"/>
  <c r="AG930" i="2"/>
  <c r="AI930" i="2"/>
  <c r="AJ930" i="2"/>
  <c r="AK930" i="2"/>
  <c r="U931" i="2"/>
  <c r="V931" i="2"/>
  <c r="W931" i="2"/>
  <c r="X931" i="2"/>
  <c r="Y931" i="2"/>
  <c r="Z931" i="2"/>
  <c r="AA931" i="2"/>
  <c r="AB931" i="2"/>
  <c r="AC931" i="2"/>
  <c r="AD931" i="2"/>
  <c r="AE931" i="2"/>
  <c r="AF931" i="2"/>
  <c r="AG931" i="2"/>
  <c r="AI931" i="2"/>
  <c r="AJ931" i="2"/>
  <c r="AK931" i="2"/>
  <c r="U932" i="2"/>
  <c r="V932" i="2"/>
  <c r="W932" i="2"/>
  <c r="X932" i="2"/>
  <c r="Y932" i="2"/>
  <c r="Z932" i="2"/>
  <c r="AA932" i="2"/>
  <c r="AB932" i="2"/>
  <c r="AC932" i="2"/>
  <c r="AD932" i="2"/>
  <c r="AE932" i="2"/>
  <c r="AF932" i="2"/>
  <c r="AG932" i="2"/>
  <c r="AI932" i="2"/>
  <c r="AJ932" i="2"/>
  <c r="AK932" i="2"/>
  <c r="U933" i="2"/>
  <c r="V933" i="2"/>
  <c r="W933" i="2"/>
  <c r="X933" i="2"/>
  <c r="Y933" i="2"/>
  <c r="Z933" i="2"/>
  <c r="AA933" i="2"/>
  <c r="AB933" i="2"/>
  <c r="AC933" i="2"/>
  <c r="AD933" i="2"/>
  <c r="AE933" i="2"/>
  <c r="AF933" i="2"/>
  <c r="AG933" i="2"/>
  <c r="AI933" i="2"/>
  <c r="AJ933" i="2"/>
  <c r="AK933" i="2"/>
  <c r="U934" i="2"/>
  <c r="V934" i="2"/>
  <c r="W934" i="2"/>
  <c r="X934" i="2"/>
  <c r="Y934" i="2"/>
  <c r="Z934" i="2"/>
  <c r="AA934" i="2"/>
  <c r="AB934" i="2"/>
  <c r="AC934" i="2"/>
  <c r="AD934" i="2"/>
  <c r="AE934" i="2"/>
  <c r="AF934" i="2"/>
  <c r="AG934" i="2"/>
  <c r="AI934" i="2"/>
  <c r="AJ934" i="2"/>
  <c r="AK934" i="2"/>
  <c r="U935" i="2"/>
  <c r="V935" i="2"/>
  <c r="W935" i="2"/>
  <c r="X935" i="2"/>
  <c r="Y935" i="2"/>
  <c r="Z935" i="2"/>
  <c r="AA935" i="2"/>
  <c r="AB935" i="2"/>
  <c r="AC935" i="2"/>
  <c r="AD935" i="2"/>
  <c r="AE935" i="2"/>
  <c r="AF935" i="2"/>
  <c r="AG935" i="2"/>
  <c r="AI935" i="2"/>
  <c r="AJ935" i="2"/>
  <c r="AK935" i="2"/>
  <c r="U936" i="2"/>
  <c r="V936" i="2"/>
  <c r="W936" i="2"/>
  <c r="X936" i="2"/>
  <c r="Y936" i="2"/>
  <c r="Z936" i="2"/>
  <c r="AA936" i="2"/>
  <c r="AB936" i="2"/>
  <c r="AC936" i="2"/>
  <c r="AD936" i="2"/>
  <c r="AE936" i="2"/>
  <c r="AF936" i="2"/>
  <c r="AG936" i="2"/>
  <c r="AI936" i="2"/>
  <c r="AJ936" i="2"/>
  <c r="AK936" i="2"/>
  <c r="U937" i="2"/>
  <c r="V937" i="2"/>
  <c r="W937" i="2"/>
  <c r="X937" i="2"/>
  <c r="Y937" i="2"/>
  <c r="Z937" i="2"/>
  <c r="AA937" i="2"/>
  <c r="AB937" i="2"/>
  <c r="AC937" i="2"/>
  <c r="AD937" i="2"/>
  <c r="AE937" i="2"/>
  <c r="AF937" i="2"/>
  <c r="AG937" i="2"/>
  <c r="AI937" i="2"/>
  <c r="AJ937" i="2"/>
  <c r="AK937" i="2"/>
  <c r="U938" i="2"/>
  <c r="V938" i="2"/>
  <c r="W938" i="2"/>
  <c r="X938" i="2"/>
  <c r="Y938" i="2"/>
  <c r="Z938" i="2"/>
  <c r="AA938" i="2"/>
  <c r="AB938" i="2"/>
  <c r="AC938" i="2"/>
  <c r="AD938" i="2"/>
  <c r="AE938" i="2"/>
  <c r="AF938" i="2"/>
  <c r="AG938" i="2"/>
  <c r="AI938" i="2"/>
  <c r="AJ938" i="2"/>
  <c r="AK938" i="2"/>
  <c r="U939" i="2"/>
  <c r="V939" i="2"/>
  <c r="W939" i="2"/>
  <c r="X939" i="2"/>
  <c r="Y939" i="2"/>
  <c r="Z939" i="2"/>
  <c r="AA939" i="2"/>
  <c r="AB939" i="2"/>
  <c r="AC939" i="2"/>
  <c r="AD939" i="2"/>
  <c r="AE939" i="2"/>
  <c r="AF939" i="2"/>
  <c r="AG939" i="2"/>
  <c r="AI939" i="2"/>
  <c r="AJ939" i="2"/>
  <c r="AK939" i="2"/>
  <c r="U940" i="2"/>
  <c r="V940" i="2"/>
  <c r="W940" i="2"/>
  <c r="X940" i="2"/>
  <c r="Y940" i="2"/>
  <c r="Z940" i="2"/>
  <c r="AA940" i="2"/>
  <c r="AB940" i="2"/>
  <c r="AC940" i="2"/>
  <c r="AD940" i="2"/>
  <c r="AE940" i="2"/>
  <c r="AF940" i="2"/>
  <c r="AG940" i="2"/>
  <c r="AI940" i="2"/>
  <c r="AJ940" i="2"/>
  <c r="AK940" i="2"/>
  <c r="U941" i="2"/>
  <c r="V941" i="2"/>
  <c r="W941" i="2"/>
  <c r="X941" i="2"/>
  <c r="Y941" i="2"/>
  <c r="Z941" i="2"/>
  <c r="AA941" i="2"/>
  <c r="AB941" i="2"/>
  <c r="AC941" i="2"/>
  <c r="AD941" i="2"/>
  <c r="AE941" i="2"/>
  <c r="AF941" i="2"/>
  <c r="AG941" i="2"/>
  <c r="AI941" i="2"/>
  <c r="AJ941" i="2"/>
  <c r="AK941" i="2"/>
  <c r="U942" i="2"/>
  <c r="V942" i="2"/>
  <c r="W942" i="2"/>
  <c r="X942" i="2"/>
  <c r="Y942" i="2"/>
  <c r="Z942" i="2"/>
  <c r="AA942" i="2"/>
  <c r="AB942" i="2"/>
  <c r="AC942" i="2"/>
  <c r="AD942" i="2"/>
  <c r="AE942" i="2"/>
  <c r="AF942" i="2"/>
  <c r="AG942" i="2"/>
  <c r="AI942" i="2"/>
  <c r="AJ942" i="2"/>
  <c r="AK942" i="2"/>
  <c r="U943" i="2"/>
  <c r="V943" i="2"/>
  <c r="W943" i="2"/>
  <c r="X943" i="2"/>
  <c r="Y943" i="2"/>
  <c r="Z943" i="2"/>
  <c r="AA943" i="2"/>
  <c r="AB943" i="2"/>
  <c r="AC943" i="2"/>
  <c r="AD943" i="2"/>
  <c r="AE943" i="2"/>
  <c r="AF943" i="2"/>
  <c r="AG943" i="2"/>
  <c r="AI943" i="2"/>
  <c r="AJ943" i="2"/>
  <c r="AK943" i="2"/>
  <c r="U944" i="2"/>
  <c r="V944" i="2"/>
  <c r="W944" i="2"/>
  <c r="X944" i="2"/>
  <c r="Y944" i="2"/>
  <c r="Z944" i="2"/>
  <c r="AA944" i="2"/>
  <c r="AB944" i="2"/>
  <c r="AC944" i="2"/>
  <c r="AD944" i="2"/>
  <c r="AE944" i="2"/>
  <c r="AF944" i="2"/>
  <c r="AG944" i="2"/>
  <c r="AI944" i="2"/>
  <c r="AJ944" i="2"/>
  <c r="AK944" i="2"/>
  <c r="U945" i="2"/>
  <c r="V945" i="2"/>
  <c r="W945" i="2"/>
  <c r="X945" i="2"/>
  <c r="Y945" i="2"/>
  <c r="Z945" i="2"/>
  <c r="AA945" i="2"/>
  <c r="AB945" i="2"/>
  <c r="AC945" i="2"/>
  <c r="AD945" i="2"/>
  <c r="AE945" i="2"/>
  <c r="AF945" i="2"/>
  <c r="AG945" i="2"/>
  <c r="AI945" i="2"/>
  <c r="AJ945" i="2"/>
  <c r="AK945" i="2"/>
  <c r="U946" i="2"/>
  <c r="V946" i="2"/>
  <c r="W946" i="2"/>
  <c r="X946" i="2"/>
  <c r="Y946" i="2"/>
  <c r="Z946" i="2"/>
  <c r="AA946" i="2"/>
  <c r="AB946" i="2"/>
  <c r="AC946" i="2"/>
  <c r="AD946" i="2"/>
  <c r="AE946" i="2"/>
  <c r="AF946" i="2"/>
  <c r="AG946" i="2"/>
  <c r="AI946" i="2"/>
  <c r="AJ946" i="2"/>
  <c r="AK946" i="2"/>
  <c r="U947" i="2"/>
  <c r="V947" i="2"/>
  <c r="W947" i="2"/>
  <c r="X947" i="2"/>
  <c r="Y947" i="2"/>
  <c r="Z947" i="2"/>
  <c r="AA947" i="2"/>
  <c r="AB947" i="2"/>
  <c r="AC947" i="2"/>
  <c r="AD947" i="2"/>
  <c r="AE947" i="2"/>
  <c r="AF947" i="2"/>
  <c r="AG947" i="2"/>
  <c r="AI947" i="2"/>
  <c r="AJ947" i="2"/>
  <c r="AK947" i="2"/>
  <c r="U948" i="2"/>
  <c r="V948" i="2"/>
  <c r="W948" i="2"/>
  <c r="X948" i="2"/>
  <c r="Y948" i="2"/>
  <c r="Z948" i="2"/>
  <c r="AA948" i="2"/>
  <c r="AB948" i="2"/>
  <c r="AC948" i="2"/>
  <c r="AD948" i="2"/>
  <c r="AE948" i="2"/>
  <c r="AF948" i="2"/>
  <c r="AG948" i="2"/>
  <c r="AI948" i="2"/>
  <c r="AJ948" i="2"/>
  <c r="AK948" i="2"/>
  <c r="U949" i="2"/>
  <c r="V949" i="2"/>
  <c r="W949" i="2"/>
  <c r="X949" i="2"/>
  <c r="Y949" i="2"/>
  <c r="Z949" i="2"/>
  <c r="AA949" i="2"/>
  <c r="AB949" i="2"/>
  <c r="AC949" i="2"/>
  <c r="AD949" i="2"/>
  <c r="AE949" i="2"/>
  <c r="AF949" i="2"/>
  <c r="AG949" i="2"/>
  <c r="AI949" i="2"/>
  <c r="AJ949" i="2"/>
  <c r="AK949" i="2"/>
  <c r="U950" i="2"/>
  <c r="V950" i="2"/>
  <c r="W950" i="2"/>
  <c r="X950" i="2"/>
  <c r="AH950" i="2" s="1"/>
  <c r="Y950" i="2"/>
  <c r="Z950" i="2"/>
  <c r="AA950" i="2"/>
  <c r="AB950" i="2"/>
  <c r="AC950" i="2"/>
  <c r="AD950" i="2"/>
  <c r="AE950" i="2"/>
  <c r="AF950" i="2"/>
  <c r="AG950" i="2"/>
  <c r="AI950" i="2"/>
  <c r="AJ950" i="2"/>
  <c r="AK950" i="2"/>
  <c r="U951" i="2"/>
  <c r="V951" i="2"/>
  <c r="W951" i="2"/>
  <c r="X951" i="2"/>
  <c r="Y951" i="2"/>
  <c r="Z951" i="2"/>
  <c r="AA951" i="2"/>
  <c r="AB951" i="2"/>
  <c r="AC951" i="2"/>
  <c r="AD951" i="2"/>
  <c r="AE951" i="2"/>
  <c r="AF951" i="2"/>
  <c r="AG951" i="2"/>
  <c r="AI951" i="2"/>
  <c r="AJ951" i="2"/>
  <c r="AK951" i="2"/>
  <c r="U952" i="2"/>
  <c r="V952" i="2"/>
  <c r="W952" i="2"/>
  <c r="X952" i="2"/>
  <c r="Y952" i="2"/>
  <c r="Z952" i="2"/>
  <c r="AA952" i="2"/>
  <c r="AB952" i="2"/>
  <c r="AC952" i="2"/>
  <c r="AD952" i="2"/>
  <c r="AE952" i="2"/>
  <c r="AF952" i="2"/>
  <c r="AG952" i="2"/>
  <c r="AI952" i="2"/>
  <c r="AJ952" i="2"/>
  <c r="AK952" i="2"/>
  <c r="U953" i="2"/>
  <c r="V953" i="2"/>
  <c r="W953" i="2"/>
  <c r="X953" i="2"/>
  <c r="Y953" i="2"/>
  <c r="Z953" i="2"/>
  <c r="AA953" i="2"/>
  <c r="AB953" i="2"/>
  <c r="AC953" i="2"/>
  <c r="AD953" i="2"/>
  <c r="AE953" i="2"/>
  <c r="AF953" i="2"/>
  <c r="AG953" i="2"/>
  <c r="AI953" i="2"/>
  <c r="AJ953" i="2"/>
  <c r="AK953" i="2"/>
  <c r="U954" i="2"/>
  <c r="V954" i="2"/>
  <c r="W954" i="2"/>
  <c r="X954" i="2"/>
  <c r="Y954" i="2"/>
  <c r="Z954" i="2"/>
  <c r="AA954" i="2"/>
  <c r="AB954" i="2"/>
  <c r="AC954" i="2"/>
  <c r="AD954" i="2"/>
  <c r="AE954" i="2"/>
  <c r="AF954" i="2"/>
  <c r="AG954" i="2"/>
  <c r="AI954" i="2"/>
  <c r="AJ954" i="2"/>
  <c r="AK954" i="2"/>
  <c r="U955" i="2"/>
  <c r="V955" i="2"/>
  <c r="W955" i="2"/>
  <c r="X955" i="2"/>
  <c r="Y955" i="2"/>
  <c r="Z955" i="2"/>
  <c r="AA955" i="2"/>
  <c r="AB955" i="2"/>
  <c r="AC955" i="2"/>
  <c r="AD955" i="2"/>
  <c r="AE955" i="2"/>
  <c r="AF955" i="2"/>
  <c r="AG955" i="2"/>
  <c r="AI955" i="2"/>
  <c r="AJ955" i="2"/>
  <c r="AK955" i="2"/>
  <c r="U956" i="2"/>
  <c r="V956" i="2"/>
  <c r="W956" i="2"/>
  <c r="X956" i="2"/>
  <c r="Y956" i="2"/>
  <c r="Z956" i="2"/>
  <c r="AA956" i="2"/>
  <c r="AB956" i="2"/>
  <c r="AC956" i="2"/>
  <c r="AD956" i="2"/>
  <c r="AE956" i="2"/>
  <c r="AF956" i="2"/>
  <c r="AG956" i="2"/>
  <c r="AI956" i="2"/>
  <c r="AJ956" i="2"/>
  <c r="AK956" i="2"/>
  <c r="U957" i="2"/>
  <c r="V957" i="2"/>
  <c r="W957" i="2"/>
  <c r="X957" i="2"/>
  <c r="Y957" i="2"/>
  <c r="Z957" i="2"/>
  <c r="AA957" i="2"/>
  <c r="AB957" i="2"/>
  <c r="AC957" i="2"/>
  <c r="AD957" i="2"/>
  <c r="AE957" i="2"/>
  <c r="AF957" i="2"/>
  <c r="AG957" i="2"/>
  <c r="AI957" i="2"/>
  <c r="AJ957" i="2"/>
  <c r="AK957" i="2"/>
  <c r="U958" i="2"/>
  <c r="V958" i="2"/>
  <c r="W958" i="2"/>
  <c r="X958" i="2"/>
  <c r="AH958" i="2" s="1"/>
  <c r="Y958" i="2"/>
  <c r="Z958" i="2"/>
  <c r="AA958" i="2"/>
  <c r="AB958" i="2"/>
  <c r="AC958" i="2"/>
  <c r="AD958" i="2"/>
  <c r="AE958" i="2"/>
  <c r="AF958" i="2"/>
  <c r="AG958" i="2"/>
  <c r="AI958" i="2"/>
  <c r="AJ958" i="2"/>
  <c r="AK958" i="2"/>
  <c r="U959" i="2"/>
  <c r="V959" i="2"/>
  <c r="W959" i="2"/>
  <c r="X959" i="2"/>
  <c r="Y959" i="2"/>
  <c r="Z959" i="2"/>
  <c r="AA959" i="2"/>
  <c r="AB959" i="2"/>
  <c r="AC959" i="2"/>
  <c r="AD959" i="2"/>
  <c r="AE959" i="2"/>
  <c r="AF959" i="2"/>
  <c r="AG959" i="2"/>
  <c r="AI959" i="2"/>
  <c r="AJ959" i="2"/>
  <c r="AK959" i="2"/>
  <c r="U960" i="2"/>
  <c r="V960" i="2"/>
  <c r="W960" i="2"/>
  <c r="X960" i="2"/>
  <c r="Y960" i="2"/>
  <c r="Z960" i="2"/>
  <c r="AA960" i="2"/>
  <c r="AB960" i="2"/>
  <c r="AC960" i="2"/>
  <c r="AD960" i="2"/>
  <c r="AE960" i="2"/>
  <c r="AF960" i="2"/>
  <c r="AG960" i="2"/>
  <c r="AI960" i="2"/>
  <c r="AJ960" i="2"/>
  <c r="AK960" i="2"/>
  <c r="U961" i="2"/>
  <c r="V961" i="2"/>
  <c r="W961" i="2"/>
  <c r="X961" i="2"/>
  <c r="Y961" i="2"/>
  <c r="Z961" i="2"/>
  <c r="AA961" i="2"/>
  <c r="AB961" i="2"/>
  <c r="AC961" i="2"/>
  <c r="AD961" i="2"/>
  <c r="AE961" i="2"/>
  <c r="AF961" i="2"/>
  <c r="AG961" i="2"/>
  <c r="AI961" i="2"/>
  <c r="AJ961" i="2"/>
  <c r="AK961" i="2"/>
  <c r="U962" i="2"/>
  <c r="V962" i="2"/>
  <c r="W962" i="2"/>
  <c r="X962" i="2"/>
  <c r="Y962" i="2"/>
  <c r="Z962" i="2"/>
  <c r="AA962" i="2"/>
  <c r="AB962" i="2"/>
  <c r="AC962" i="2"/>
  <c r="AD962" i="2"/>
  <c r="AE962" i="2"/>
  <c r="AF962" i="2"/>
  <c r="AG962" i="2"/>
  <c r="AI962" i="2"/>
  <c r="AJ962" i="2"/>
  <c r="AK962" i="2"/>
  <c r="U963" i="2"/>
  <c r="V963" i="2"/>
  <c r="W963" i="2"/>
  <c r="X963" i="2"/>
  <c r="Y963" i="2"/>
  <c r="Z963" i="2"/>
  <c r="AA963" i="2"/>
  <c r="AB963" i="2"/>
  <c r="AC963" i="2"/>
  <c r="AD963" i="2"/>
  <c r="AE963" i="2"/>
  <c r="AF963" i="2"/>
  <c r="AG963" i="2"/>
  <c r="AI963" i="2"/>
  <c r="AJ963" i="2"/>
  <c r="AK963" i="2"/>
  <c r="U964" i="2"/>
  <c r="V964" i="2"/>
  <c r="W964" i="2"/>
  <c r="X964" i="2"/>
  <c r="Y964" i="2"/>
  <c r="Z964" i="2"/>
  <c r="AA964" i="2"/>
  <c r="AB964" i="2"/>
  <c r="AC964" i="2"/>
  <c r="AD964" i="2"/>
  <c r="AE964" i="2"/>
  <c r="AF964" i="2"/>
  <c r="AG964" i="2"/>
  <c r="AI964" i="2"/>
  <c r="AJ964" i="2"/>
  <c r="AK964" i="2"/>
  <c r="U965" i="2"/>
  <c r="V965" i="2"/>
  <c r="W965" i="2"/>
  <c r="X965" i="2"/>
  <c r="Y965" i="2"/>
  <c r="Z965" i="2"/>
  <c r="AA965" i="2"/>
  <c r="AB965" i="2"/>
  <c r="AC965" i="2"/>
  <c r="AD965" i="2"/>
  <c r="AE965" i="2"/>
  <c r="AF965" i="2"/>
  <c r="AG965" i="2"/>
  <c r="AI965" i="2"/>
  <c r="AJ965" i="2"/>
  <c r="AK965" i="2"/>
  <c r="U966" i="2"/>
  <c r="V966" i="2"/>
  <c r="W966" i="2"/>
  <c r="X966" i="2"/>
  <c r="Y966" i="2"/>
  <c r="Z966" i="2"/>
  <c r="AA966" i="2"/>
  <c r="AB966" i="2"/>
  <c r="AC966" i="2"/>
  <c r="AD966" i="2"/>
  <c r="AE966" i="2"/>
  <c r="AF966" i="2"/>
  <c r="AG966" i="2"/>
  <c r="AI966" i="2"/>
  <c r="AJ966" i="2"/>
  <c r="AK966" i="2"/>
  <c r="U967" i="2"/>
  <c r="V967" i="2"/>
  <c r="W967" i="2"/>
  <c r="X967" i="2"/>
  <c r="Y967" i="2"/>
  <c r="Z967" i="2"/>
  <c r="AA967" i="2"/>
  <c r="AB967" i="2"/>
  <c r="AC967" i="2"/>
  <c r="AD967" i="2"/>
  <c r="AE967" i="2"/>
  <c r="AF967" i="2"/>
  <c r="AG967" i="2"/>
  <c r="AI967" i="2"/>
  <c r="AJ967" i="2"/>
  <c r="AK967" i="2"/>
  <c r="U968" i="2"/>
  <c r="V968" i="2"/>
  <c r="W968" i="2"/>
  <c r="X968" i="2"/>
  <c r="Y968" i="2"/>
  <c r="Z968" i="2"/>
  <c r="AA968" i="2"/>
  <c r="AB968" i="2"/>
  <c r="AC968" i="2"/>
  <c r="AD968" i="2"/>
  <c r="AE968" i="2"/>
  <c r="AF968" i="2"/>
  <c r="AG968" i="2"/>
  <c r="AI968" i="2"/>
  <c r="AJ968" i="2"/>
  <c r="AK968" i="2"/>
  <c r="U969" i="2"/>
  <c r="V969" i="2"/>
  <c r="W969" i="2"/>
  <c r="X969" i="2"/>
  <c r="Y969" i="2"/>
  <c r="Z969" i="2"/>
  <c r="AA969" i="2"/>
  <c r="AB969" i="2"/>
  <c r="AC969" i="2"/>
  <c r="AD969" i="2"/>
  <c r="AE969" i="2"/>
  <c r="AF969" i="2"/>
  <c r="AG969" i="2"/>
  <c r="AI969" i="2"/>
  <c r="AJ969" i="2"/>
  <c r="AK969" i="2"/>
  <c r="U970" i="2"/>
  <c r="V970" i="2"/>
  <c r="W970" i="2"/>
  <c r="X970" i="2"/>
  <c r="Y970" i="2"/>
  <c r="Z970" i="2"/>
  <c r="AA970" i="2"/>
  <c r="AB970" i="2"/>
  <c r="AC970" i="2"/>
  <c r="AD970" i="2"/>
  <c r="AE970" i="2"/>
  <c r="AF970" i="2"/>
  <c r="AG970" i="2"/>
  <c r="AI970" i="2"/>
  <c r="AJ970" i="2"/>
  <c r="AK970" i="2"/>
  <c r="U971" i="2"/>
  <c r="V971" i="2"/>
  <c r="W971" i="2"/>
  <c r="X971" i="2"/>
  <c r="Y971" i="2"/>
  <c r="Z971" i="2"/>
  <c r="AA971" i="2"/>
  <c r="AB971" i="2"/>
  <c r="AC971" i="2"/>
  <c r="AD971" i="2"/>
  <c r="AE971" i="2"/>
  <c r="AF971" i="2"/>
  <c r="AG971" i="2"/>
  <c r="AI971" i="2"/>
  <c r="AJ971" i="2"/>
  <c r="AK971" i="2"/>
  <c r="U972" i="2"/>
  <c r="V972" i="2"/>
  <c r="W972" i="2"/>
  <c r="X972" i="2"/>
  <c r="Y972" i="2"/>
  <c r="Z972" i="2"/>
  <c r="AA972" i="2"/>
  <c r="AB972" i="2"/>
  <c r="AC972" i="2"/>
  <c r="AD972" i="2"/>
  <c r="AE972" i="2"/>
  <c r="AF972" i="2"/>
  <c r="AG972" i="2"/>
  <c r="AI972" i="2"/>
  <c r="AJ972" i="2"/>
  <c r="AK972" i="2"/>
  <c r="U973" i="2"/>
  <c r="V973" i="2"/>
  <c r="W973" i="2"/>
  <c r="X973" i="2"/>
  <c r="Y973" i="2"/>
  <c r="Z973" i="2"/>
  <c r="AA973" i="2"/>
  <c r="AB973" i="2"/>
  <c r="AC973" i="2"/>
  <c r="AD973" i="2"/>
  <c r="AE973" i="2"/>
  <c r="AF973" i="2"/>
  <c r="AG973" i="2"/>
  <c r="AI973" i="2"/>
  <c r="AJ973" i="2"/>
  <c r="AK973" i="2"/>
  <c r="U974" i="2"/>
  <c r="V974" i="2"/>
  <c r="W974" i="2"/>
  <c r="X974" i="2"/>
  <c r="Y974" i="2"/>
  <c r="Z974" i="2"/>
  <c r="AA974" i="2"/>
  <c r="AB974" i="2"/>
  <c r="AC974" i="2"/>
  <c r="AD974" i="2"/>
  <c r="AE974" i="2"/>
  <c r="AF974" i="2"/>
  <c r="AG974" i="2"/>
  <c r="AI974" i="2"/>
  <c r="AJ974" i="2"/>
  <c r="AK974" i="2"/>
  <c r="U975" i="2"/>
  <c r="V975" i="2"/>
  <c r="W975" i="2"/>
  <c r="X975" i="2"/>
  <c r="Y975" i="2"/>
  <c r="Z975" i="2"/>
  <c r="AA975" i="2"/>
  <c r="AB975" i="2"/>
  <c r="AC975" i="2"/>
  <c r="AD975" i="2"/>
  <c r="AE975" i="2"/>
  <c r="AF975" i="2"/>
  <c r="AG975" i="2"/>
  <c r="AI975" i="2"/>
  <c r="AJ975" i="2"/>
  <c r="AK975" i="2"/>
  <c r="U976" i="2"/>
  <c r="V976" i="2"/>
  <c r="W976" i="2"/>
  <c r="X976" i="2"/>
  <c r="Y976" i="2"/>
  <c r="Z976" i="2"/>
  <c r="AA976" i="2"/>
  <c r="AB976" i="2"/>
  <c r="AC976" i="2"/>
  <c r="AD976" i="2"/>
  <c r="AE976" i="2"/>
  <c r="AF976" i="2"/>
  <c r="AG976" i="2"/>
  <c r="AI976" i="2"/>
  <c r="AJ976" i="2"/>
  <c r="AK976" i="2"/>
  <c r="U977" i="2"/>
  <c r="V977" i="2"/>
  <c r="W977" i="2"/>
  <c r="X977" i="2"/>
  <c r="Y977" i="2"/>
  <c r="Z977" i="2"/>
  <c r="AA977" i="2"/>
  <c r="AB977" i="2"/>
  <c r="AC977" i="2"/>
  <c r="AD977" i="2"/>
  <c r="AE977" i="2"/>
  <c r="AF977" i="2"/>
  <c r="AG977" i="2"/>
  <c r="AI977" i="2"/>
  <c r="AJ977" i="2"/>
  <c r="AK977" i="2"/>
  <c r="U978" i="2"/>
  <c r="V978" i="2"/>
  <c r="W978" i="2"/>
  <c r="X978" i="2"/>
  <c r="Y978" i="2"/>
  <c r="Z978" i="2"/>
  <c r="AA978" i="2"/>
  <c r="AB978" i="2"/>
  <c r="AC978" i="2"/>
  <c r="AD978" i="2"/>
  <c r="AE978" i="2"/>
  <c r="AF978" i="2"/>
  <c r="AG978" i="2"/>
  <c r="AI978" i="2"/>
  <c r="AJ978" i="2"/>
  <c r="AK978" i="2"/>
  <c r="U979" i="2"/>
  <c r="V979" i="2"/>
  <c r="W979" i="2"/>
  <c r="X979" i="2"/>
  <c r="Y979" i="2"/>
  <c r="Z979" i="2"/>
  <c r="AA979" i="2"/>
  <c r="AB979" i="2"/>
  <c r="AC979" i="2"/>
  <c r="AD979" i="2"/>
  <c r="AE979" i="2"/>
  <c r="AF979" i="2"/>
  <c r="AG979" i="2"/>
  <c r="AI979" i="2"/>
  <c r="AJ979" i="2"/>
  <c r="AK979" i="2"/>
  <c r="U980" i="2"/>
  <c r="V980" i="2"/>
  <c r="W980" i="2"/>
  <c r="X980" i="2"/>
  <c r="Y980" i="2"/>
  <c r="Z980" i="2"/>
  <c r="AA980" i="2"/>
  <c r="AB980" i="2"/>
  <c r="AC980" i="2"/>
  <c r="AD980" i="2"/>
  <c r="AE980" i="2"/>
  <c r="AF980" i="2"/>
  <c r="AG980" i="2"/>
  <c r="AI980" i="2"/>
  <c r="AJ980" i="2"/>
  <c r="AK980" i="2"/>
  <c r="U981" i="2"/>
  <c r="V981" i="2"/>
  <c r="W981" i="2"/>
  <c r="X981" i="2"/>
  <c r="Y981" i="2"/>
  <c r="Z981" i="2"/>
  <c r="AA981" i="2"/>
  <c r="AB981" i="2"/>
  <c r="AC981" i="2"/>
  <c r="AD981" i="2"/>
  <c r="AE981" i="2"/>
  <c r="AF981" i="2"/>
  <c r="AG981" i="2"/>
  <c r="AI981" i="2"/>
  <c r="AJ981" i="2"/>
  <c r="AK981" i="2"/>
  <c r="U982" i="2"/>
  <c r="V982" i="2"/>
  <c r="W982" i="2"/>
  <c r="X982" i="2"/>
  <c r="Y982" i="2"/>
  <c r="Z982" i="2"/>
  <c r="AA982" i="2"/>
  <c r="AB982" i="2"/>
  <c r="AC982" i="2"/>
  <c r="AD982" i="2"/>
  <c r="AE982" i="2"/>
  <c r="AF982" i="2"/>
  <c r="AG982" i="2"/>
  <c r="AI982" i="2"/>
  <c r="AJ982" i="2"/>
  <c r="AK982" i="2"/>
  <c r="U983" i="2"/>
  <c r="V983" i="2"/>
  <c r="W983" i="2"/>
  <c r="X983" i="2"/>
  <c r="Y983" i="2"/>
  <c r="Z983" i="2"/>
  <c r="AA983" i="2"/>
  <c r="AB983" i="2"/>
  <c r="AC983" i="2"/>
  <c r="AD983" i="2"/>
  <c r="AE983" i="2"/>
  <c r="AF983" i="2"/>
  <c r="AG983" i="2"/>
  <c r="AI983" i="2"/>
  <c r="AJ983" i="2"/>
  <c r="AK983" i="2"/>
  <c r="U984" i="2"/>
  <c r="V984" i="2"/>
  <c r="W984" i="2"/>
  <c r="X984" i="2"/>
  <c r="Y984" i="2"/>
  <c r="Z984" i="2"/>
  <c r="AA984" i="2"/>
  <c r="AB984" i="2"/>
  <c r="AC984" i="2"/>
  <c r="AD984" i="2"/>
  <c r="AE984" i="2"/>
  <c r="AF984" i="2"/>
  <c r="AG984" i="2"/>
  <c r="AI984" i="2"/>
  <c r="AJ984" i="2"/>
  <c r="AK984" i="2"/>
  <c r="U985" i="2"/>
  <c r="V985" i="2"/>
  <c r="W985" i="2"/>
  <c r="X985" i="2"/>
  <c r="Y985" i="2"/>
  <c r="Z985" i="2"/>
  <c r="AA985" i="2"/>
  <c r="AB985" i="2"/>
  <c r="AC985" i="2"/>
  <c r="AD985" i="2"/>
  <c r="AE985" i="2"/>
  <c r="AF985" i="2"/>
  <c r="AG985" i="2"/>
  <c r="AI985" i="2"/>
  <c r="AJ985" i="2"/>
  <c r="AK985" i="2"/>
  <c r="U986" i="2"/>
  <c r="V986" i="2"/>
  <c r="W986" i="2"/>
  <c r="X986" i="2"/>
  <c r="Y986" i="2"/>
  <c r="Z986" i="2"/>
  <c r="AA986" i="2"/>
  <c r="AB986" i="2"/>
  <c r="AC986" i="2"/>
  <c r="AD986" i="2"/>
  <c r="AE986" i="2"/>
  <c r="AF986" i="2"/>
  <c r="AG986" i="2"/>
  <c r="AI986" i="2"/>
  <c r="AJ986" i="2"/>
  <c r="AK986" i="2"/>
  <c r="U987" i="2"/>
  <c r="V987" i="2"/>
  <c r="W987" i="2"/>
  <c r="X987" i="2"/>
  <c r="Y987" i="2"/>
  <c r="Z987" i="2"/>
  <c r="AA987" i="2"/>
  <c r="AB987" i="2"/>
  <c r="AC987" i="2"/>
  <c r="AD987" i="2"/>
  <c r="AE987" i="2"/>
  <c r="AF987" i="2"/>
  <c r="AG987" i="2"/>
  <c r="AI987" i="2"/>
  <c r="AJ987" i="2"/>
  <c r="AK987" i="2"/>
  <c r="U988" i="2"/>
  <c r="V988" i="2"/>
  <c r="W988" i="2"/>
  <c r="X988" i="2"/>
  <c r="Y988" i="2"/>
  <c r="Z988" i="2"/>
  <c r="AA988" i="2"/>
  <c r="AB988" i="2"/>
  <c r="AC988" i="2"/>
  <c r="AD988" i="2"/>
  <c r="AE988" i="2"/>
  <c r="AF988" i="2"/>
  <c r="AG988" i="2"/>
  <c r="AI988" i="2"/>
  <c r="AJ988" i="2"/>
  <c r="AK988" i="2"/>
  <c r="U989" i="2"/>
  <c r="V989" i="2"/>
  <c r="W989" i="2"/>
  <c r="X989" i="2"/>
  <c r="Y989" i="2"/>
  <c r="Z989" i="2"/>
  <c r="AA989" i="2"/>
  <c r="AB989" i="2"/>
  <c r="AC989" i="2"/>
  <c r="AD989" i="2"/>
  <c r="AE989" i="2"/>
  <c r="AF989" i="2"/>
  <c r="AG989" i="2"/>
  <c r="AI989" i="2"/>
  <c r="AJ989" i="2"/>
  <c r="AK989" i="2"/>
  <c r="U990" i="2"/>
  <c r="V990" i="2"/>
  <c r="W990" i="2"/>
  <c r="X990" i="2"/>
  <c r="Y990" i="2"/>
  <c r="Z990" i="2"/>
  <c r="AA990" i="2"/>
  <c r="AB990" i="2"/>
  <c r="AC990" i="2"/>
  <c r="AD990" i="2"/>
  <c r="AE990" i="2"/>
  <c r="AF990" i="2"/>
  <c r="AG990" i="2"/>
  <c r="AI990" i="2"/>
  <c r="AJ990" i="2"/>
  <c r="AK990" i="2"/>
  <c r="U991" i="2"/>
  <c r="V991" i="2"/>
  <c r="W991" i="2"/>
  <c r="X991" i="2"/>
  <c r="Y991" i="2"/>
  <c r="Z991" i="2"/>
  <c r="AA991" i="2"/>
  <c r="AB991" i="2"/>
  <c r="AC991" i="2"/>
  <c r="AD991" i="2"/>
  <c r="AE991" i="2"/>
  <c r="AF991" i="2"/>
  <c r="AG991" i="2"/>
  <c r="AI991" i="2"/>
  <c r="AJ991" i="2"/>
  <c r="AK991" i="2"/>
  <c r="U992" i="2"/>
  <c r="V992" i="2"/>
  <c r="W992" i="2"/>
  <c r="X992" i="2"/>
  <c r="Y992" i="2"/>
  <c r="Z992" i="2"/>
  <c r="AA992" i="2"/>
  <c r="AB992" i="2"/>
  <c r="AC992" i="2"/>
  <c r="AD992" i="2"/>
  <c r="AE992" i="2"/>
  <c r="AF992" i="2"/>
  <c r="AG992" i="2"/>
  <c r="AI992" i="2"/>
  <c r="AJ992" i="2"/>
  <c r="AK992" i="2"/>
  <c r="U993" i="2"/>
  <c r="V993" i="2"/>
  <c r="W993" i="2"/>
  <c r="X993" i="2"/>
  <c r="Y993" i="2"/>
  <c r="Z993" i="2"/>
  <c r="AA993" i="2"/>
  <c r="AB993" i="2"/>
  <c r="AC993" i="2"/>
  <c r="AD993" i="2"/>
  <c r="AE993" i="2"/>
  <c r="AF993" i="2"/>
  <c r="AG993" i="2"/>
  <c r="AI993" i="2"/>
  <c r="AJ993" i="2"/>
  <c r="AK993" i="2"/>
  <c r="U994" i="2"/>
  <c r="V994" i="2"/>
  <c r="W994" i="2"/>
  <c r="X994" i="2"/>
  <c r="Y994" i="2"/>
  <c r="Z994" i="2"/>
  <c r="AA994" i="2"/>
  <c r="AB994" i="2"/>
  <c r="AC994" i="2"/>
  <c r="AD994" i="2"/>
  <c r="AE994" i="2"/>
  <c r="AF994" i="2"/>
  <c r="AG994" i="2"/>
  <c r="AI994" i="2"/>
  <c r="AJ994" i="2"/>
  <c r="AK994" i="2"/>
  <c r="U995" i="2"/>
  <c r="V995" i="2"/>
  <c r="W995" i="2"/>
  <c r="X995" i="2"/>
  <c r="Y995" i="2"/>
  <c r="Z995" i="2"/>
  <c r="AA995" i="2"/>
  <c r="AB995" i="2"/>
  <c r="AC995" i="2"/>
  <c r="AD995" i="2"/>
  <c r="AE995" i="2"/>
  <c r="AF995" i="2"/>
  <c r="AG995" i="2"/>
  <c r="AI995" i="2"/>
  <c r="AJ995" i="2"/>
  <c r="AK995" i="2"/>
  <c r="AH877" i="2" l="1"/>
  <c r="AH869" i="2"/>
  <c r="AH797" i="2"/>
  <c r="AH796" i="2"/>
  <c r="AH733" i="2"/>
  <c r="AH732" i="2"/>
  <c r="AH675" i="2"/>
  <c r="AH664" i="2"/>
  <c r="AH629" i="2"/>
  <c r="AH616" i="2"/>
  <c r="AH568" i="2"/>
  <c r="AH563" i="2"/>
  <c r="AH560" i="2"/>
  <c r="AH512" i="2"/>
  <c r="AH499" i="2"/>
  <c r="AH448" i="2"/>
  <c r="AH435" i="2"/>
  <c r="AH384" i="2"/>
  <c r="AH376" i="2"/>
  <c r="AH315" i="2"/>
  <c r="AH304" i="2"/>
  <c r="AH251" i="2"/>
  <c r="AH240" i="2"/>
  <c r="AH187" i="2"/>
  <c r="AH176" i="2"/>
  <c r="AH139" i="2"/>
  <c r="AH23" i="2"/>
  <c r="AH40" i="2"/>
  <c r="AH934" i="2"/>
  <c r="AH926" i="2"/>
  <c r="AH829" i="2"/>
  <c r="AH828" i="2"/>
  <c r="AH765" i="2"/>
  <c r="AH764" i="2"/>
  <c r="AH701" i="2"/>
  <c r="AH700" i="2"/>
  <c r="AH653" i="2"/>
  <c r="AH652" i="2"/>
  <c r="AH599" i="2"/>
  <c r="AH584" i="2"/>
  <c r="AH544" i="2"/>
  <c r="AH531" i="2"/>
  <c r="AH480" i="2"/>
  <c r="AH467" i="2"/>
  <c r="AH416" i="2"/>
  <c r="AH403" i="2"/>
  <c r="AH355" i="2"/>
  <c r="AH336" i="2"/>
  <c r="AH283" i="2"/>
  <c r="AH272" i="2"/>
  <c r="AH219" i="2"/>
  <c r="AH208" i="2"/>
  <c r="AH75" i="2"/>
  <c r="AH19" i="2"/>
  <c r="AH107" i="2"/>
  <c r="AH692" i="2"/>
  <c r="AH685" i="2"/>
  <c r="AH643" i="2"/>
  <c r="AH640" i="2"/>
  <c r="AH608" i="2"/>
  <c r="AH523" i="2"/>
  <c r="AH520" i="2"/>
  <c r="AH491" i="2"/>
  <c r="AH488" i="2"/>
  <c r="AH459" i="2"/>
  <c r="AH456" i="2"/>
  <c r="AH427" i="2"/>
  <c r="AH424" i="2"/>
  <c r="AH395" i="2"/>
  <c r="AH392" i="2"/>
  <c r="AH368" i="2"/>
  <c r="AH363" i="2"/>
  <c r="AH259" i="2"/>
  <c r="AH227" i="2"/>
  <c r="AH200" i="2"/>
  <c r="AH195" i="2"/>
  <c r="AH168" i="2"/>
  <c r="AH163" i="2"/>
  <c r="AH136" i="2"/>
  <c r="AH131" i="2"/>
  <c r="AH104" i="2"/>
  <c r="AH99" i="2"/>
  <c r="AH72" i="2"/>
  <c r="AH67" i="2"/>
  <c r="AH32" i="2"/>
  <c r="AH27" i="2"/>
  <c r="AH942" i="2"/>
  <c r="AH941" i="2"/>
  <c r="AH893" i="2"/>
  <c r="AH885" i="2"/>
  <c r="AH837" i="2"/>
  <c r="AH836" i="2"/>
  <c r="AH805" i="2"/>
  <c r="AH804" i="2"/>
  <c r="AH773" i="2"/>
  <c r="AH772" i="2"/>
  <c r="AH741" i="2"/>
  <c r="AH740" i="2"/>
  <c r="AH709" i="2"/>
  <c r="AH656" i="2"/>
  <c r="AH571" i="2"/>
  <c r="AH674" i="2"/>
  <c r="AH628" i="2"/>
  <c r="AH621" i="2"/>
  <c r="AH592" i="2"/>
  <c r="AH539" i="2"/>
  <c r="AH536" i="2"/>
  <c r="AH507" i="2"/>
  <c r="AH504" i="2"/>
  <c r="AH475" i="2"/>
  <c r="AH443" i="2"/>
  <c r="AH440" i="2"/>
  <c r="AH411" i="2"/>
  <c r="AH408" i="2"/>
  <c r="AH379" i="2"/>
  <c r="AH352" i="2"/>
  <c r="AH347" i="2"/>
  <c r="AH275" i="2"/>
  <c r="AH243" i="2"/>
  <c r="AH216" i="2"/>
  <c r="AH211" i="2"/>
  <c r="AH184" i="2"/>
  <c r="AH179" i="2"/>
  <c r="AH152" i="2"/>
  <c r="AH147" i="2"/>
  <c r="AH120" i="2"/>
  <c r="AH115" i="2"/>
  <c r="AH88" i="2"/>
  <c r="AH83" i="2"/>
  <c r="AH56" i="2"/>
  <c r="AH51" i="2"/>
  <c r="AH48" i="2"/>
  <c r="AH39" i="2"/>
  <c r="AH11" i="2"/>
  <c r="AH918" i="2"/>
  <c r="AH917" i="2"/>
  <c r="AH868" i="2"/>
  <c r="AH861" i="2"/>
  <c r="AH821" i="2"/>
  <c r="AH820" i="2"/>
  <c r="AH789" i="2"/>
  <c r="AH788" i="2"/>
  <c r="AH757" i="2"/>
  <c r="AH756" i="2"/>
  <c r="AH725" i="2"/>
  <c r="AH724" i="2"/>
  <c r="AH555" i="2"/>
  <c r="AH994" i="2"/>
  <c r="AH993" i="2"/>
  <c r="AH992" i="2"/>
  <c r="AH991" i="2"/>
  <c r="AH990" i="2"/>
  <c r="AH989" i="2"/>
  <c r="AH986" i="2"/>
  <c r="AH985" i="2"/>
  <c r="AH984" i="2"/>
  <c r="AH983" i="2"/>
  <c r="AH982" i="2"/>
  <c r="AH981" i="2"/>
  <c r="AH980" i="2"/>
  <c r="AH978" i="2"/>
  <c r="AH977" i="2"/>
  <c r="AH976" i="2"/>
  <c r="AH974" i="2"/>
  <c r="AH973" i="2"/>
  <c r="AH972" i="2"/>
  <c r="AH970" i="2"/>
  <c r="AH969" i="2"/>
  <c r="AH968" i="2"/>
  <c r="AH966" i="2"/>
  <c r="AH965" i="2"/>
  <c r="AH964" i="2"/>
  <c r="AH962" i="2"/>
  <c r="AH961" i="2"/>
  <c r="AH960" i="2"/>
  <c r="AH947" i="2"/>
  <c r="AH943" i="2"/>
  <c r="AH938" i="2"/>
  <c r="AH937" i="2"/>
  <c r="AH936" i="2"/>
  <c r="AH935" i="2"/>
  <c r="AH919" i="2"/>
  <c r="AH916" i="2"/>
  <c r="AH915" i="2"/>
  <c r="AH914" i="2"/>
  <c r="AH913" i="2"/>
  <c r="AH912" i="2"/>
  <c r="AH895" i="2"/>
  <c r="AH894" i="2"/>
  <c r="AH884" i="2"/>
  <c r="AH883" i="2"/>
  <c r="AH882" i="2"/>
  <c r="AH881" i="2"/>
  <c r="AH880" i="2"/>
  <c r="AH860" i="2"/>
  <c r="AH859" i="2"/>
  <c r="AH858" i="2"/>
  <c r="AH857" i="2"/>
  <c r="AH856" i="2"/>
  <c r="AH839" i="2"/>
  <c r="AH838" i="2"/>
  <c r="AH835" i="2"/>
  <c r="AH834" i="2"/>
  <c r="AH833" i="2"/>
  <c r="AH832" i="2"/>
  <c r="AH823" i="2"/>
  <c r="AH822" i="2"/>
  <c r="AH819" i="2"/>
  <c r="AH818" i="2"/>
  <c r="AH817" i="2"/>
  <c r="AH816" i="2"/>
  <c r="AH807" i="2"/>
  <c r="AH806" i="2"/>
  <c r="AH803" i="2"/>
  <c r="AH802" i="2"/>
  <c r="AH801" i="2"/>
  <c r="AH800" i="2"/>
  <c r="AH791" i="2"/>
  <c r="AH790" i="2"/>
  <c r="AH787" i="2"/>
  <c r="AH786" i="2"/>
  <c r="AH785" i="2"/>
  <c r="AH784" i="2"/>
  <c r="AH775" i="2"/>
  <c r="AH774" i="2"/>
  <c r="AH771" i="2"/>
  <c r="AH770" i="2"/>
  <c r="AH769" i="2"/>
  <c r="AH768" i="2"/>
  <c r="AH759" i="2"/>
  <c r="AH758" i="2"/>
  <c r="AH755" i="2"/>
  <c r="AH754" i="2"/>
  <c r="AH753" i="2"/>
  <c r="AH752" i="2"/>
  <c r="AH743" i="2"/>
  <c r="AH742" i="2"/>
  <c r="AH739" i="2"/>
  <c r="AH738" i="2"/>
  <c r="AH737" i="2"/>
  <c r="AH736" i="2"/>
  <c r="AH727" i="2"/>
  <c r="AH726" i="2"/>
  <c r="AH723" i="2"/>
  <c r="AH722" i="2"/>
  <c r="AH721" i="2"/>
  <c r="AH957" i="2"/>
  <c r="AH956" i="2"/>
  <c r="AH954" i="2"/>
  <c r="AH953" i="2"/>
  <c r="AH952" i="2"/>
  <c r="AH933" i="2"/>
  <c r="AH932" i="2"/>
  <c r="AH931" i="2"/>
  <c r="AH930" i="2"/>
  <c r="AH929" i="2"/>
  <c r="AH928" i="2"/>
  <c r="AH909" i="2"/>
  <c r="AH908" i="2"/>
  <c r="AH907" i="2"/>
  <c r="AH906" i="2"/>
  <c r="AH905" i="2"/>
  <c r="AH904" i="2"/>
  <c r="AH901" i="2"/>
  <c r="AH887" i="2"/>
  <c r="AH886" i="2"/>
  <c r="AH876" i="2"/>
  <c r="AH875" i="2"/>
  <c r="AH874" i="2"/>
  <c r="AH873" i="2"/>
  <c r="AH872" i="2"/>
  <c r="AH863" i="2"/>
  <c r="AH862" i="2"/>
  <c r="AH852" i="2"/>
  <c r="AH851" i="2"/>
  <c r="AH850" i="2"/>
  <c r="AH849" i="2"/>
  <c r="AH848" i="2"/>
  <c r="AH708" i="2"/>
  <c r="AH703" i="2"/>
  <c r="AH702" i="2"/>
  <c r="AH995" i="2"/>
  <c r="AH988" i="2"/>
  <c r="AH987" i="2"/>
  <c r="AH979" i="2"/>
  <c r="AH975" i="2"/>
  <c r="AH971" i="2"/>
  <c r="AH967" i="2"/>
  <c r="AH963" i="2"/>
  <c r="AH959" i="2"/>
  <c r="AH949" i="2"/>
  <c r="AH948" i="2"/>
  <c r="AH946" i="2"/>
  <c r="AH945" i="2"/>
  <c r="AH944" i="2"/>
  <c r="AH940" i="2"/>
  <c r="AH939" i="2"/>
  <c r="AH925" i="2"/>
  <c r="AH924" i="2"/>
  <c r="AH923" i="2"/>
  <c r="AH922" i="2"/>
  <c r="AH921" i="2"/>
  <c r="AH920" i="2"/>
  <c r="AH911" i="2"/>
  <c r="AH899" i="2"/>
  <c r="AH898" i="2"/>
  <c r="AH897" i="2"/>
  <c r="AH896" i="2"/>
  <c r="AH879" i="2"/>
  <c r="AH878" i="2"/>
  <c r="AH855" i="2"/>
  <c r="AH854" i="2"/>
  <c r="AH844" i="2"/>
  <c r="AH843" i="2"/>
  <c r="AH842" i="2"/>
  <c r="AH841" i="2"/>
  <c r="AH840" i="2"/>
  <c r="AH831" i="2"/>
  <c r="AH830" i="2"/>
  <c r="AH827" i="2"/>
  <c r="AH826" i="2"/>
  <c r="AH825" i="2"/>
  <c r="AH824" i="2"/>
  <c r="AH815" i="2"/>
  <c r="AH814" i="2"/>
  <c r="AH811" i="2"/>
  <c r="AH810" i="2"/>
  <c r="AH809" i="2"/>
  <c r="AH808" i="2"/>
  <c r="AH799" i="2"/>
  <c r="AH798" i="2"/>
  <c r="AH795" i="2"/>
  <c r="AH794" i="2"/>
  <c r="AH793" i="2"/>
  <c r="AH792" i="2"/>
  <c r="AH783" i="2"/>
  <c r="AH782" i="2"/>
  <c r="AH779" i="2"/>
  <c r="AH778" i="2"/>
  <c r="AH777" i="2"/>
  <c r="AH776" i="2"/>
  <c r="AH767" i="2"/>
  <c r="AH766" i="2"/>
  <c r="AH763" i="2"/>
  <c r="AH762" i="2"/>
  <c r="AH761" i="2"/>
  <c r="AH760" i="2"/>
  <c r="AH751" i="2"/>
  <c r="AH750" i="2"/>
  <c r="AH747" i="2"/>
  <c r="AH746" i="2"/>
  <c r="AH745" i="2"/>
  <c r="AH744" i="2"/>
  <c r="AH735" i="2"/>
  <c r="AH734" i="2"/>
  <c r="AH731" i="2"/>
  <c r="AH730" i="2"/>
  <c r="AH729" i="2"/>
  <c r="AH728" i="2"/>
  <c r="AH719" i="2"/>
  <c r="AH718" i="2"/>
  <c r="AH715" i="2"/>
  <c r="AH714" i="2"/>
  <c r="AH713" i="2"/>
  <c r="AH712" i="2"/>
  <c r="AH955" i="2"/>
  <c r="AH951" i="2"/>
  <c r="AH927" i="2"/>
  <c r="AH903" i="2"/>
  <c r="AH902" i="2"/>
  <c r="AH892" i="2"/>
  <c r="AH891" i="2"/>
  <c r="AH890" i="2"/>
  <c r="AH889" i="2"/>
  <c r="AH888" i="2"/>
  <c r="AH871" i="2"/>
  <c r="AH870" i="2"/>
  <c r="AH867" i="2"/>
  <c r="AH866" i="2"/>
  <c r="AH865" i="2"/>
  <c r="AH864" i="2"/>
  <c r="AH847" i="2"/>
  <c r="AH846" i="2"/>
  <c r="AH720" i="2"/>
  <c r="AH711" i="2"/>
  <c r="AH710" i="2"/>
  <c r="AH707" i="2"/>
  <c r="AH706" i="2"/>
  <c r="AH705" i="2"/>
  <c r="AH704" i="2"/>
  <c r="AH695" i="2"/>
  <c r="AH694" i="2"/>
  <c r="AH691" i="2"/>
  <c r="AH690" i="2"/>
  <c r="AH689" i="2"/>
  <c r="AH688" i="2"/>
  <c r="AH682" i="2"/>
  <c r="AH677" i="2"/>
  <c r="AH676" i="2"/>
  <c r="AH671" i="2"/>
  <c r="AH668" i="2"/>
  <c r="AH667" i="2"/>
  <c r="AH661" i="2"/>
  <c r="AH650" i="2"/>
  <c r="AH645" i="2"/>
  <c r="AH631" i="2"/>
  <c r="AH627" i="2"/>
  <c r="AH624" i="2"/>
  <c r="AH623" i="2"/>
  <c r="AH622" i="2"/>
  <c r="AH607" i="2"/>
  <c r="AH606" i="2"/>
  <c r="AH603" i="2"/>
  <c r="AH591" i="2"/>
  <c r="AH587" i="2"/>
  <c r="AH585" i="2"/>
  <c r="AH553" i="2"/>
  <c r="AH537" i="2"/>
  <c r="AH521" i="2"/>
  <c r="AH497" i="2"/>
  <c r="AH481" i="2"/>
  <c r="AH465" i="2"/>
  <c r="AH449" i="2"/>
  <c r="AH433" i="2"/>
  <c r="AH417" i="2"/>
  <c r="AH401" i="2"/>
  <c r="AH394" i="2"/>
  <c r="AH385" i="2"/>
  <c r="AH369" i="2"/>
  <c r="AH353" i="2"/>
  <c r="AH328" i="2"/>
  <c r="AH326" i="2"/>
  <c r="AH325" i="2"/>
  <c r="AH323" i="2"/>
  <c r="AH321" i="2"/>
  <c r="AH296" i="2"/>
  <c r="AH294" i="2"/>
  <c r="AH293" i="2"/>
  <c r="AH291" i="2"/>
  <c r="AH264" i="2"/>
  <c r="AH262" i="2"/>
  <c r="AH261" i="2"/>
  <c r="AH232" i="2"/>
  <c r="AH230" i="2"/>
  <c r="AH229" i="2"/>
  <c r="AH639" i="2"/>
  <c r="AH636" i="2"/>
  <c r="AH635" i="2"/>
  <c r="AH620" i="2"/>
  <c r="AH613" i="2"/>
  <c r="AH582" i="2"/>
  <c r="AH566" i="2"/>
  <c r="AH557" i="2"/>
  <c r="AH551" i="2"/>
  <c r="AH550" i="2"/>
  <c r="AH541" i="2"/>
  <c r="AH535" i="2"/>
  <c r="AH534" i="2"/>
  <c r="AH525" i="2"/>
  <c r="AH519" i="2"/>
  <c r="AH518" i="2"/>
  <c r="AH510" i="2"/>
  <c r="AH509" i="2"/>
  <c r="AH503" i="2"/>
  <c r="AH501" i="2"/>
  <c r="AH487" i="2"/>
  <c r="AH485" i="2"/>
  <c r="AH478" i="2"/>
  <c r="AH471" i="2"/>
  <c r="AH469" i="2"/>
  <c r="AH455" i="2"/>
  <c r="AH453" i="2"/>
  <c r="AH439" i="2"/>
  <c r="AH438" i="2"/>
  <c r="AH437" i="2"/>
  <c r="AH423" i="2"/>
  <c r="AH414" i="2"/>
  <c r="AH413" i="2"/>
  <c r="AH407" i="2"/>
  <c r="AH397" i="2"/>
  <c r="AH391" i="2"/>
  <c r="AH382" i="2"/>
  <c r="AH381" i="2"/>
  <c r="AH375" i="2"/>
  <c r="AH365" i="2"/>
  <c r="AH359" i="2"/>
  <c r="AH350" i="2"/>
  <c r="AH349" i="2"/>
  <c r="AH335" i="2"/>
  <c r="AH303" i="2"/>
  <c r="AH271" i="2"/>
  <c r="AH239" i="2"/>
  <c r="AH237" i="2"/>
  <c r="AH699" i="2"/>
  <c r="AH698" i="2"/>
  <c r="AH697" i="2"/>
  <c r="AH696" i="2"/>
  <c r="AH687" i="2"/>
  <c r="AH686" i="2"/>
  <c r="AH683" i="2"/>
  <c r="AH680" i="2"/>
  <c r="AH679" i="2"/>
  <c r="AH672" i="2"/>
  <c r="AH669" i="2"/>
  <c r="AH666" i="2"/>
  <c r="AH660" i="2"/>
  <c r="AH659" i="2"/>
  <c r="AH655" i="2"/>
  <c r="AH651" i="2"/>
  <c r="AH648" i="2"/>
  <c r="AH647" i="2"/>
  <c r="AH577" i="2"/>
  <c r="AH561" i="2"/>
  <c r="AH545" i="2"/>
  <c r="AH529" i="2"/>
  <c r="AH513" i="2"/>
  <c r="AH505" i="2"/>
  <c r="AH489" i="2"/>
  <c r="AH473" i="2"/>
  <c r="AH457" i="2"/>
  <c r="AH441" i="2"/>
  <c r="AH425" i="2"/>
  <c r="AH409" i="2"/>
  <c r="AH393" i="2"/>
  <c r="AH377" i="2"/>
  <c r="AH361" i="2"/>
  <c r="AH345" i="2"/>
  <c r="AH344" i="2"/>
  <c r="AH341" i="2"/>
  <c r="AH339" i="2"/>
  <c r="AH337" i="2"/>
  <c r="AH330" i="2"/>
  <c r="AH312" i="2"/>
  <c r="AH310" i="2"/>
  <c r="AH309" i="2"/>
  <c r="AH307" i="2"/>
  <c r="AH305" i="2"/>
  <c r="AH298" i="2"/>
  <c r="AH280" i="2"/>
  <c r="AH278" i="2"/>
  <c r="AH277" i="2"/>
  <c r="AH248" i="2"/>
  <c r="AH246" i="2"/>
  <c r="AH637" i="2"/>
  <c r="AH619" i="2"/>
  <c r="AH614" i="2"/>
  <c r="AH611" i="2"/>
  <c r="AH593" i="2"/>
  <c r="AH559" i="2"/>
  <c r="AH549" i="2"/>
  <c r="AH543" i="2"/>
  <c r="AH533" i="2"/>
  <c r="AH527" i="2"/>
  <c r="AH517" i="2"/>
  <c r="AH511" i="2"/>
  <c r="AH495" i="2"/>
  <c r="AH493" i="2"/>
  <c r="AH486" i="2"/>
  <c r="AH479" i="2"/>
  <c r="AH477" i="2"/>
  <c r="AH463" i="2"/>
  <c r="AH461" i="2"/>
  <c r="AH454" i="2"/>
  <c r="AH447" i="2"/>
  <c r="AH445" i="2"/>
  <c r="AH431" i="2"/>
  <c r="AH429" i="2"/>
  <c r="AH422" i="2"/>
  <c r="AH421" i="2"/>
  <c r="AH415" i="2"/>
  <c r="AH405" i="2"/>
  <c r="AH399" i="2"/>
  <c r="AH390" i="2"/>
  <c r="AH389" i="2"/>
  <c r="AH383" i="2"/>
  <c r="AH373" i="2"/>
  <c r="AH367" i="2"/>
  <c r="AH358" i="2"/>
  <c r="AH357" i="2"/>
  <c r="AH351" i="2"/>
  <c r="AH319" i="2"/>
  <c r="AH287" i="2"/>
  <c r="AH255" i="2"/>
  <c r="AH223" i="2"/>
  <c r="AH289" i="2"/>
  <c r="AH273" i="2"/>
  <c r="AH266" i="2"/>
  <c r="AH257" i="2"/>
  <c r="AH241" i="2"/>
  <c r="AH234" i="2"/>
  <c r="AH225" i="2"/>
  <c r="AH209" i="2"/>
  <c r="AH202" i="2"/>
  <c r="AH193" i="2"/>
  <c r="AH177" i="2"/>
  <c r="AH170" i="2"/>
  <c r="AH161" i="2"/>
  <c r="AH145" i="2"/>
  <c r="AH138" i="2"/>
  <c r="AH129" i="2"/>
  <c r="AH122" i="2"/>
  <c r="AH113" i="2"/>
  <c r="AH106" i="2"/>
  <c r="AH97" i="2"/>
  <c r="AH90" i="2"/>
  <c r="AH81" i="2"/>
  <c r="AH74" i="2"/>
  <c r="AH65" i="2"/>
  <c r="AH58" i="2"/>
  <c r="AH50" i="2"/>
  <c r="AH49" i="2"/>
  <c r="AH34" i="2"/>
  <c r="AH33" i="2"/>
  <c r="AH18" i="2"/>
  <c r="AH17" i="2"/>
  <c r="AH343" i="2"/>
  <c r="AH333" i="2"/>
  <c r="AH327" i="2"/>
  <c r="AH318" i="2"/>
  <c r="AH317" i="2"/>
  <c r="AH311" i="2"/>
  <c r="AH302" i="2"/>
  <c r="AH301" i="2"/>
  <c r="AH295" i="2"/>
  <c r="AH286" i="2"/>
  <c r="AH285" i="2"/>
  <c r="AH279" i="2"/>
  <c r="AH270" i="2"/>
  <c r="AH269" i="2"/>
  <c r="AH263" i="2"/>
  <c r="AH254" i="2"/>
  <c r="AH253" i="2"/>
  <c r="AH247" i="2"/>
  <c r="AH245" i="2"/>
  <c r="AH238" i="2"/>
  <c r="AH231" i="2"/>
  <c r="AH222" i="2"/>
  <c r="AH221" i="2"/>
  <c r="AH215" i="2"/>
  <c r="AH206" i="2"/>
  <c r="AH205" i="2"/>
  <c r="AH199" i="2"/>
  <c r="AH190" i="2"/>
  <c r="AH189" i="2"/>
  <c r="AH183" i="2"/>
  <c r="AH174" i="2"/>
  <c r="AH167" i="2"/>
  <c r="AH165" i="2"/>
  <c r="AH158" i="2"/>
  <c r="AH151" i="2"/>
  <c r="AH149" i="2"/>
  <c r="AH142" i="2"/>
  <c r="AH135" i="2"/>
  <c r="AH133" i="2"/>
  <c r="AH126" i="2"/>
  <c r="AH119" i="2"/>
  <c r="AH117" i="2"/>
  <c r="AH116" i="2"/>
  <c r="AH110" i="2"/>
  <c r="AH103" i="2"/>
  <c r="AH101" i="2"/>
  <c r="AH100" i="2"/>
  <c r="AH94" i="2"/>
  <c r="AH87" i="2"/>
  <c r="AH85" i="2"/>
  <c r="AH84" i="2"/>
  <c r="AH78" i="2"/>
  <c r="AH77" i="2"/>
  <c r="AH71" i="2"/>
  <c r="AH68" i="2"/>
  <c r="AH62" i="2"/>
  <c r="AH61" i="2"/>
  <c r="AH55" i="2"/>
  <c r="AH52" i="2"/>
  <c r="AH45" i="2"/>
  <c r="AH38" i="2"/>
  <c r="AH36" i="2"/>
  <c r="AH29" i="2"/>
  <c r="AH22" i="2"/>
  <c r="AH20" i="2"/>
  <c r="AH13" i="2"/>
  <c r="AH338" i="2"/>
  <c r="AH329" i="2"/>
  <c r="AH313" i="2"/>
  <c r="AH306" i="2"/>
  <c r="AH297" i="2"/>
  <c r="AH281" i="2"/>
  <c r="AH274" i="2"/>
  <c r="AH265" i="2"/>
  <c r="AH249" i="2"/>
  <c r="AH242" i="2"/>
  <c r="AH233" i="2"/>
  <c r="AH217" i="2"/>
  <c r="AH210" i="2"/>
  <c r="AH201" i="2"/>
  <c r="AH185" i="2"/>
  <c r="AH178" i="2"/>
  <c r="AH169" i="2"/>
  <c r="AH153" i="2"/>
  <c r="AH146" i="2"/>
  <c r="AH137" i="2"/>
  <c r="AH121" i="2"/>
  <c r="AH114" i="2"/>
  <c r="AH105" i="2"/>
  <c r="AH98" i="2"/>
  <c r="AH89" i="2"/>
  <c r="AH82" i="2"/>
  <c r="AH73" i="2"/>
  <c r="AH66" i="2"/>
  <c r="AH57" i="2"/>
  <c r="AH42" i="2"/>
  <c r="AH41" i="2"/>
  <c r="AH26" i="2"/>
  <c r="AH25" i="2"/>
  <c r="AH10" i="2"/>
  <c r="AH9" i="2"/>
  <c r="AH214" i="2"/>
  <c r="AH213" i="2"/>
  <c r="AH207" i="2"/>
  <c r="AH198" i="2"/>
  <c r="AH197" i="2"/>
  <c r="AH191" i="2"/>
  <c r="AH182" i="2"/>
  <c r="AH181" i="2"/>
  <c r="AH175" i="2"/>
  <c r="AH173" i="2"/>
  <c r="AH166" i="2"/>
  <c r="AH159" i="2"/>
  <c r="AH157" i="2"/>
  <c r="AH150" i="2"/>
  <c r="AH143" i="2"/>
  <c r="AH141" i="2"/>
  <c r="AH134" i="2"/>
  <c r="AH127" i="2"/>
  <c r="AH125" i="2"/>
  <c r="AH118" i="2"/>
  <c r="AH111" i="2"/>
  <c r="AH109" i="2"/>
  <c r="AH108" i="2"/>
  <c r="AH102" i="2"/>
  <c r="AH95" i="2"/>
  <c r="AH93" i="2"/>
  <c r="AH92" i="2"/>
  <c r="AH86" i="2"/>
  <c r="AH79" i="2"/>
  <c r="AH76" i="2"/>
  <c r="AH70" i="2"/>
  <c r="AH69" i="2"/>
  <c r="AH63" i="2"/>
  <c r="AH60" i="2"/>
  <c r="AH54" i="2"/>
  <c r="AH53" i="2"/>
  <c r="AH47" i="2"/>
  <c r="AH46" i="2"/>
  <c r="AH44" i="2"/>
  <c r="AH37" i="2"/>
  <c r="AH31" i="2"/>
  <c r="AH30" i="2"/>
  <c r="AH28" i="2"/>
  <c r="AH21" i="2"/>
  <c r="AH15" i="2"/>
  <c r="AH14" i="2"/>
  <c r="AH12" i="2"/>
  <c r="AH7" i="2"/>
  <c r="AH665" i="2"/>
  <c r="AH654" i="2"/>
  <c r="AH630" i="2"/>
  <c r="AH617" i="2"/>
  <c r="AH594" i="2"/>
  <c r="AH575" i="2"/>
  <c r="AH574" i="2"/>
  <c r="AH572" i="2"/>
  <c r="AH565" i="2"/>
  <c r="AH542" i="2"/>
  <c r="AH540" i="2"/>
  <c r="AH508" i="2"/>
  <c r="AH502" i="2"/>
  <c r="AH476" i="2"/>
  <c r="AH470" i="2"/>
  <c r="AH446" i="2"/>
  <c r="AH444" i="2"/>
  <c r="AH412" i="2"/>
  <c r="AH406" i="2"/>
  <c r="AH380" i="2"/>
  <c r="AH374" i="2"/>
  <c r="AH348" i="2"/>
  <c r="AH342" i="2"/>
  <c r="AH316" i="2"/>
  <c r="AH284" i="2"/>
  <c r="AH252" i="2"/>
  <c r="AH220" i="2"/>
  <c r="AH188" i="2"/>
  <c r="AH156" i="2"/>
  <c r="AH124" i="2"/>
  <c r="AH641" i="2"/>
  <c r="AH626" i="2"/>
  <c r="AH598" i="2"/>
  <c r="AH596" i="2"/>
  <c r="AH569" i="2"/>
  <c r="AH562" i="2"/>
  <c r="AH530" i="2"/>
  <c r="AH498" i="2"/>
  <c r="AH466" i="2"/>
  <c r="AH434" i="2"/>
  <c r="AH402" i="2"/>
  <c r="AH370" i="2"/>
  <c r="AH346" i="2"/>
  <c r="AH314" i="2"/>
  <c r="AH282" i="2"/>
  <c r="AH250" i="2"/>
  <c r="AH218" i="2"/>
  <c r="AH186" i="2"/>
  <c r="AH154" i="2"/>
  <c r="AH673" i="2"/>
  <c r="AH662" i="2"/>
  <c r="AH610" i="2"/>
  <c r="AH589" i="2"/>
  <c r="AH567" i="2"/>
  <c r="AH564" i="2"/>
  <c r="AH532" i="2"/>
  <c r="AH500" i="2"/>
  <c r="AH494" i="2"/>
  <c r="AH468" i="2"/>
  <c r="AH462" i="2"/>
  <c r="AH436" i="2"/>
  <c r="AH430" i="2"/>
  <c r="AH404" i="2"/>
  <c r="AH398" i="2"/>
  <c r="AH372" i="2"/>
  <c r="AH366" i="2"/>
  <c r="AH340" i="2"/>
  <c r="AH334" i="2"/>
  <c r="AH308" i="2"/>
  <c r="AH276" i="2"/>
  <c r="AH244" i="2"/>
  <c r="AH212" i="2"/>
  <c r="AH180" i="2"/>
  <c r="AH148" i="2"/>
  <c r="AH638" i="2"/>
  <c r="AH625" i="2"/>
  <c r="AH612" i="2"/>
  <c r="AH586" i="2"/>
  <c r="AH554" i="2"/>
  <c r="AH522" i="2"/>
  <c r="AH490" i="2"/>
  <c r="AH458" i="2"/>
  <c r="AH426" i="2"/>
  <c r="AH362" i="2"/>
  <c r="AH681" i="2"/>
  <c r="AH670" i="2"/>
  <c r="AH649" i="2"/>
  <c r="AH634" i="2"/>
  <c r="AH609" i="2"/>
  <c r="AH605" i="2"/>
  <c r="AH590" i="2"/>
  <c r="AH588" i="2"/>
  <c r="AH581" i="2"/>
  <c r="AH558" i="2"/>
  <c r="AH556" i="2"/>
  <c r="AH526" i="2"/>
  <c r="AH524" i="2"/>
  <c r="AH492" i="2"/>
  <c r="AH460" i="2"/>
  <c r="AH428" i="2"/>
  <c r="AH396" i="2"/>
  <c r="AH364" i="2"/>
  <c r="AH332" i="2"/>
  <c r="AH300" i="2"/>
  <c r="AH268" i="2"/>
  <c r="AH236" i="2"/>
  <c r="AH204" i="2"/>
  <c r="AH172" i="2"/>
  <c r="AH140" i="2"/>
  <c r="AH602" i="2"/>
  <c r="AH578" i="2"/>
  <c r="AH546" i="2"/>
  <c r="AH514" i="2"/>
  <c r="AH482" i="2"/>
  <c r="AH450" i="2"/>
  <c r="AH418" i="2"/>
  <c r="AH386" i="2"/>
  <c r="AH678" i="2"/>
  <c r="AH657" i="2"/>
  <c r="AH646" i="2"/>
  <c r="AH633" i="2"/>
  <c r="AH618" i="2"/>
  <c r="AH604" i="2"/>
  <c r="AH583" i="2"/>
  <c r="AH580" i="2"/>
  <c r="AH573" i="2"/>
  <c r="AH548" i="2"/>
  <c r="AH516" i="2"/>
  <c r="AH484" i="2"/>
  <c r="AH452" i="2"/>
  <c r="AH420" i="2"/>
  <c r="AH388" i="2"/>
  <c r="AH356" i="2"/>
  <c r="AH324" i="2"/>
  <c r="AH292" i="2"/>
  <c r="AH260" i="2"/>
  <c r="AH228" i="2"/>
  <c r="AH196" i="2"/>
  <c r="AH164" i="2"/>
  <c r="AH132" i="2"/>
  <c r="AH642" i="2"/>
  <c r="AH601" i="2"/>
  <c r="AH597" i="2"/>
  <c r="AH570" i="2"/>
  <c r="AH538" i="2"/>
  <c r="AH506" i="2"/>
  <c r="AH474" i="2"/>
  <c r="AH442" i="2"/>
  <c r="AH410" i="2"/>
  <c r="AH378" i="2"/>
  <c r="AH354" i="2"/>
  <c r="AH322" i="2"/>
  <c r="AH290" i="2"/>
  <c r="AH258" i="2"/>
  <c r="AH226" i="2"/>
  <c r="AH194" i="2"/>
  <c r="AH162" i="2"/>
  <c r="AH130" i="2"/>
  <c r="AG6" i="2"/>
  <c r="AE6" i="2"/>
  <c r="AC6" i="2"/>
  <c r="AA6" i="2"/>
  <c r="Y6" i="2"/>
  <c r="V6" i="2" l="1"/>
  <c r="X6" i="2"/>
  <c r="AF6" i="2"/>
  <c r="AD6" i="2"/>
  <c r="AB6" i="2"/>
  <c r="Z6" i="2"/>
  <c r="U6" i="2"/>
  <c r="AL334" i="2" l="1"/>
  <c r="AL330" i="2"/>
  <c r="AL887" i="2"/>
  <c r="AL883" i="2"/>
  <c r="AL881" i="2"/>
  <c r="AL875" i="2"/>
  <c r="AL873" i="2"/>
  <c r="AL863" i="2"/>
  <c r="AL859" i="2"/>
  <c r="AL855" i="2"/>
  <c r="AL754" i="2"/>
  <c r="AL718" i="2"/>
  <c r="AL491" i="2"/>
  <c r="AL879" i="2"/>
  <c r="AL872" i="2"/>
  <c r="AL810" i="2"/>
  <c r="AL750" i="2"/>
  <c r="AL722" i="2"/>
  <c r="AL632" i="2"/>
  <c r="AL201" i="2"/>
  <c r="AL174" i="2"/>
  <c r="AL48" i="2"/>
  <c r="AL8" i="2"/>
  <c r="AL890" i="2"/>
  <c r="AL604" i="2"/>
  <c r="AL600" i="2"/>
  <c r="AL559" i="2"/>
  <c r="AL555" i="2"/>
  <c r="AL523" i="2"/>
  <c r="AL495" i="2"/>
  <c r="AL746" i="2"/>
  <c r="AL459" i="2"/>
  <c r="AL430" i="2"/>
  <c r="AL426" i="2"/>
  <c r="AL394" i="2"/>
  <c r="AL386" i="2"/>
  <c r="AL378" i="2"/>
  <c r="AL374" i="2"/>
  <c r="AL366" i="2"/>
  <c r="AL362" i="2"/>
  <c r="AL954" i="2"/>
  <c r="AL942" i="2"/>
  <c r="AL599" i="2"/>
  <c r="AL598" i="2"/>
  <c r="AL594" i="2"/>
  <c r="AL590" i="2"/>
  <c r="AL586" i="2"/>
  <c r="AL582" i="2"/>
  <c r="AL578" i="2"/>
  <c r="AL302" i="2"/>
  <c r="AL297" i="2"/>
  <c r="AL265" i="2"/>
  <c r="AL237" i="2"/>
  <c r="AL233" i="2"/>
  <c r="AL205" i="2"/>
  <c r="AL782" i="2"/>
  <c r="AL778" i="2"/>
  <c r="AL455" i="2"/>
  <c r="AL454" i="2"/>
  <c r="AL814" i="2"/>
  <c r="AL628" i="2"/>
  <c r="AL292" i="2"/>
  <c r="AL288" i="2"/>
  <c r="AL172" i="2"/>
  <c r="AL140" i="2"/>
  <c r="AL112" i="2"/>
  <c r="AL108" i="2"/>
  <c r="AL80" i="2"/>
  <c r="AL76" i="2"/>
  <c r="AL690" i="2"/>
  <c r="AL660" i="2"/>
  <c r="AL463" i="2"/>
  <c r="AL44" i="2"/>
  <c r="AL16" i="2"/>
  <c r="AL12" i="2"/>
  <c r="AL869" i="2"/>
  <c r="AL868" i="2"/>
  <c r="AL867" i="2"/>
  <c r="AL819" i="2"/>
  <c r="AL815" i="2"/>
  <c r="AL418" i="2"/>
  <c r="AL410" i="2"/>
  <c r="AL257" i="2"/>
  <c r="AL249" i="2"/>
  <c r="AL245" i="2"/>
  <c r="AL241" i="2"/>
  <c r="AL104" i="2"/>
  <c r="AL100" i="2"/>
  <c r="AL96" i="2"/>
  <c r="AL92" i="2"/>
  <c r="AL88" i="2"/>
  <c r="AL84" i="2"/>
  <c r="AL878" i="2"/>
  <c r="AL671" i="2"/>
  <c r="AL668" i="2"/>
  <c r="AL503" i="2"/>
  <c r="AL422" i="2"/>
  <c r="AL260" i="2"/>
  <c r="AL256" i="2"/>
  <c r="AL229" i="2"/>
  <c r="AL225" i="2"/>
  <c r="AL221" i="2"/>
  <c r="AL217" i="2"/>
  <c r="AL213" i="2"/>
  <c r="AL209" i="2"/>
  <c r="AL144" i="2"/>
  <c r="AL987" i="2"/>
  <c r="AL986" i="2"/>
  <c r="AL983" i="2"/>
  <c r="AL982" i="2"/>
  <c r="AL979" i="2"/>
  <c r="AL978" i="2"/>
  <c r="AL975" i="2"/>
  <c r="AL974" i="2"/>
  <c r="AL971" i="2"/>
  <c r="AL970" i="2"/>
  <c r="AL967" i="2"/>
  <c r="AL966" i="2"/>
  <c r="AL963" i="2"/>
  <c r="AL903" i="2"/>
  <c r="AL902" i="2"/>
  <c r="AL899" i="2"/>
  <c r="AL898" i="2"/>
  <c r="AL714" i="2"/>
  <c r="AL713" i="2"/>
  <c r="AL709" i="2"/>
  <c r="AL640" i="2"/>
  <c r="AL608" i="2"/>
  <c r="AL551" i="2"/>
  <c r="AL550" i="2"/>
  <c r="AL546" i="2"/>
  <c r="AL390" i="2"/>
  <c r="AL354" i="2"/>
  <c r="AL350" i="2"/>
  <c r="AL349" i="2"/>
  <c r="AL346" i="2"/>
  <c r="AL342" i="2"/>
  <c r="AL338" i="2"/>
  <c r="AL307" i="2"/>
  <c r="AL269" i="2"/>
  <c r="AL72" i="2"/>
  <c r="AL68" i="2"/>
  <c r="AL60" i="2"/>
  <c r="AL52" i="2"/>
  <c r="AL886" i="2"/>
  <c r="AL851" i="2"/>
  <c r="AL790" i="2"/>
  <c r="AL682" i="2"/>
  <c r="AL677" i="2"/>
  <c r="AL519" i="2"/>
  <c r="AL518" i="2"/>
  <c r="AL514" i="2"/>
  <c r="AL483" i="2"/>
  <c r="AL479" i="2"/>
  <c r="AL472" i="2"/>
  <c r="AL471" i="2"/>
  <c r="AL434" i="2"/>
  <c r="AL398" i="2"/>
  <c r="AL228" i="2"/>
  <c r="AL224" i="2"/>
  <c r="AL197" i="2"/>
  <c r="AL193" i="2"/>
  <c r="AL185" i="2"/>
  <c r="AL177" i="2"/>
  <c r="AL927" i="2"/>
  <c r="AL761" i="2"/>
  <c r="AL723" i="2"/>
  <c r="AL656" i="2"/>
  <c r="AL655" i="2"/>
  <c r="AL651" i="2"/>
  <c r="AL620" i="2"/>
  <c r="AL612" i="2"/>
  <c r="AL610" i="2"/>
  <c r="AL563" i="2"/>
  <c r="AL527" i="2"/>
  <c r="AL358" i="2"/>
  <c r="AL326" i="2"/>
  <c r="AL322" i="2"/>
  <c r="AL314" i="2"/>
  <c r="AL306" i="2"/>
  <c r="AL28" i="2"/>
  <c r="AL20" i="2"/>
  <c r="AL806" i="2"/>
  <c r="AL686" i="2"/>
  <c r="AL664" i="2"/>
  <c r="AL487" i="2"/>
  <c r="AL486" i="2"/>
  <c r="AL482" i="2"/>
  <c r="AL450" i="2"/>
  <c r="AL442" i="2"/>
  <c r="AL402" i="2"/>
  <c r="AL196" i="2"/>
  <c r="AL192" i="2"/>
  <c r="AL164" i="2"/>
  <c r="AL156" i="2"/>
  <c r="AL148" i="2"/>
  <c r="AL991" i="2"/>
  <c r="AL959" i="2"/>
  <c r="AL943" i="2"/>
  <c r="AL939" i="2"/>
  <c r="AL937" i="2"/>
  <c r="AL936" i="2"/>
  <c r="AL935" i="2"/>
  <c r="AL933" i="2"/>
  <c r="AL932" i="2"/>
  <c r="AL929" i="2"/>
  <c r="AL928" i="2"/>
  <c r="AL911" i="2"/>
  <c r="AL891" i="2"/>
  <c r="AL774" i="2"/>
  <c r="AL742" i="2"/>
  <c r="AL738" i="2"/>
  <c r="AL734" i="2"/>
  <c r="AL731" i="2"/>
  <c r="AL730" i="2"/>
  <c r="AL694" i="2"/>
  <c r="AL693" i="2"/>
  <c r="AL691" i="2"/>
  <c r="AL624" i="2"/>
  <c r="AL623" i="2"/>
  <c r="AL370" i="2"/>
  <c r="AL289" i="2"/>
  <c r="AL281" i="2"/>
  <c r="AL273" i="2"/>
  <c r="AL132" i="2"/>
  <c r="AL124" i="2"/>
  <c r="AL116" i="2"/>
  <c r="AL40" i="2"/>
  <c r="AL36" i="2"/>
  <c r="AL995" i="2"/>
  <c r="AL952" i="2"/>
  <c r="AL949" i="2"/>
  <c r="AL945" i="2"/>
  <c r="AL944" i="2"/>
  <c r="AL926" i="2"/>
  <c r="AL922" i="2"/>
  <c r="AL889" i="2"/>
  <c r="AL888" i="2"/>
  <c r="AL990" i="2"/>
  <c r="AL962" i="2"/>
  <c r="AL941" i="2"/>
  <c r="AL940" i="2"/>
  <c r="AL910" i="2"/>
  <c r="AL907" i="2"/>
  <c r="AL906" i="2"/>
  <c r="AL894" i="2"/>
  <c r="AL615" i="2"/>
  <c r="AL993" i="2"/>
  <c r="AL992" i="2"/>
  <c r="AL958" i="2"/>
  <c r="AL955" i="2"/>
  <c r="AL951" i="2"/>
  <c r="AL950" i="2"/>
  <c r="AL947" i="2"/>
  <c r="AL946" i="2"/>
  <c r="AL925" i="2"/>
  <c r="AL924" i="2"/>
  <c r="AL921" i="2"/>
  <c r="AL920" i="2"/>
  <c r="AL919" i="2"/>
  <c r="AL917" i="2"/>
  <c r="AL916" i="2"/>
  <c r="AL882" i="2"/>
  <c r="AL842" i="2"/>
  <c r="AL838" i="2"/>
  <c r="AL837" i="2"/>
  <c r="AL836" i="2"/>
  <c r="AL833" i="2"/>
  <c r="AL832" i="2"/>
  <c r="AL829" i="2"/>
  <c r="AL828" i="2"/>
  <c r="AL826" i="2"/>
  <c r="AL825" i="2"/>
  <c r="AL824" i="2"/>
  <c r="AL822" i="2"/>
  <c r="AL818" i="2"/>
  <c r="AL787" i="2"/>
  <c r="AL786" i="2"/>
  <c r="AL783" i="2"/>
  <c r="AL710" i="2"/>
  <c r="AL706" i="2"/>
  <c r="AL704" i="2"/>
  <c r="AL703" i="2"/>
  <c r="AL702" i="2"/>
  <c r="AL700" i="2"/>
  <c r="AL699" i="2"/>
  <c r="AL697" i="2"/>
  <c r="AL667" i="2"/>
  <c r="AL583" i="2"/>
  <c r="AL575" i="2"/>
  <c r="AL571" i="2"/>
  <c r="AL568" i="2"/>
  <c r="AL567" i="2"/>
  <c r="AL531" i="2"/>
  <c r="AL446" i="2"/>
  <c r="AL438" i="2"/>
  <c r="AL403" i="2"/>
  <c r="AL318" i="2"/>
  <c r="AL317" i="2"/>
  <c r="AL316" i="2"/>
  <c r="AL310" i="2"/>
  <c r="AL189" i="2"/>
  <c r="AL186" i="2"/>
  <c r="AL181" i="2"/>
  <c r="AL64" i="2"/>
  <c r="AL56" i="2"/>
  <c r="AL989" i="2"/>
  <c r="AL988" i="2"/>
  <c r="AL934" i="2"/>
  <c r="AL909" i="2"/>
  <c r="AL908" i="2"/>
  <c r="AL905" i="2"/>
  <c r="AL904" i="2"/>
  <c r="AL994" i="2"/>
  <c r="AL984" i="2"/>
  <c r="AL901" i="2"/>
  <c r="AL900" i="2"/>
  <c r="AL802" i="2"/>
  <c r="AL798" i="2"/>
  <c r="AL797" i="2"/>
  <c r="AL796" i="2"/>
  <c r="AL794" i="2"/>
  <c r="AL793" i="2"/>
  <c r="AL792" i="2"/>
  <c r="AL758" i="2"/>
  <c r="AL678" i="2"/>
  <c r="AL674" i="2"/>
  <c r="AL673" i="2"/>
  <c r="AL672" i="2"/>
  <c r="AL670" i="2"/>
  <c r="AL669" i="2"/>
  <c r="AL636" i="2"/>
  <c r="AL547" i="2"/>
  <c r="AL543" i="2"/>
  <c r="AL539" i="2"/>
  <c r="AL536" i="2"/>
  <c r="AL535" i="2"/>
  <c r="AL499" i="2"/>
  <c r="AL414" i="2"/>
  <c r="AL413" i="2"/>
  <c r="AL412" i="2"/>
  <c r="AL406" i="2"/>
  <c r="AL371" i="2"/>
  <c r="AL293" i="2"/>
  <c r="AL285" i="2"/>
  <c r="AL282" i="2"/>
  <c r="AL277" i="2"/>
  <c r="AL168" i="2"/>
  <c r="AL160" i="2"/>
  <c r="AL152" i="2"/>
  <c r="AL32" i="2"/>
  <c r="AL24" i="2"/>
  <c r="AL985" i="2"/>
  <c r="AL938" i="2"/>
  <c r="AL918" i="2"/>
  <c r="AL981" i="2"/>
  <c r="AL980" i="2"/>
  <c r="AL977" i="2"/>
  <c r="AL976" i="2"/>
  <c r="AL973" i="2"/>
  <c r="AL972" i="2"/>
  <c r="AL969" i="2"/>
  <c r="AL968" i="2"/>
  <c r="AL965" i="2"/>
  <c r="AL964" i="2"/>
  <c r="AL961" i="2"/>
  <c r="AL960" i="2"/>
  <c r="AL931" i="2"/>
  <c r="AL930" i="2"/>
  <c r="AL897" i="2"/>
  <c r="AL896" i="2"/>
  <c r="AL895" i="2"/>
  <c r="AL871" i="2"/>
  <c r="AL475" i="2"/>
  <c r="AL348" i="2"/>
  <c r="AL218" i="2"/>
  <c r="AL957" i="2"/>
  <c r="AL956" i="2"/>
  <c r="AL953" i="2"/>
  <c r="AL948" i="2"/>
  <c r="AL923" i="2"/>
  <c r="AL770" i="2"/>
  <c r="AL766" i="2"/>
  <c r="AL765" i="2"/>
  <c r="AL764" i="2"/>
  <c r="AL762" i="2"/>
  <c r="AL726" i="2"/>
  <c r="AL652" i="2"/>
  <c r="AL648" i="2"/>
  <c r="AL646" i="2"/>
  <c r="AL645" i="2"/>
  <c r="AL644" i="2"/>
  <c r="AL642" i="2"/>
  <c r="AL607" i="2"/>
  <c r="AL515" i="2"/>
  <c r="AL511" i="2"/>
  <c r="AL507" i="2"/>
  <c r="AL504" i="2"/>
  <c r="AL467" i="2"/>
  <c r="AL382" i="2"/>
  <c r="AL381" i="2"/>
  <c r="AL380" i="2"/>
  <c r="AL339" i="2"/>
  <c r="AL261" i="2"/>
  <c r="AL253" i="2"/>
  <c r="AL250" i="2"/>
  <c r="AL136" i="2"/>
  <c r="AL128" i="2"/>
  <c r="AL120" i="2"/>
  <c r="AL913" i="2"/>
  <c r="AL912" i="2"/>
  <c r="AL877" i="2"/>
  <c r="AL876" i="2"/>
  <c r="AL854" i="2"/>
  <c r="AL841" i="2"/>
  <c r="AL840" i="2"/>
  <c r="AL823" i="2"/>
  <c r="AL801" i="2"/>
  <c r="AL800" i="2"/>
  <c r="AL791" i="2"/>
  <c r="AL769" i="2"/>
  <c r="AL768" i="2"/>
  <c r="AL749" i="2"/>
  <c r="AL741" i="2"/>
  <c r="AL708" i="2"/>
  <c r="AL698" i="2"/>
  <c r="AL676" i="2"/>
  <c r="AL675" i="2"/>
  <c r="AL659" i="2"/>
  <c r="AL650" i="2"/>
  <c r="AL649" i="2"/>
  <c r="AL641" i="2"/>
  <c r="AL627" i="2"/>
  <c r="AL618" i="2"/>
  <c r="AL616" i="2"/>
  <c r="AL554" i="2"/>
  <c r="AL544" i="2"/>
  <c r="AL522" i="2"/>
  <c r="AL512" i="2"/>
  <c r="AL490" i="2"/>
  <c r="AL480" i="2"/>
  <c r="AL458" i="2"/>
  <c r="AL417" i="2"/>
  <c r="AL416" i="2"/>
  <c r="AL407" i="2"/>
  <c r="AL385" i="2"/>
  <c r="AL384" i="2"/>
  <c r="AL375" i="2"/>
  <c r="AL353" i="2"/>
  <c r="AL352" i="2"/>
  <c r="AL343" i="2"/>
  <c r="AL321" i="2"/>
  <c r="AL320" i="2"/>
  <c r="AL311" i="2"/>
  <c r="AL296" i="2"/>
  <c r="AL264" i="2"/>
  <c r="AL232" i="2"/>
  <c r="AL200" i="2"/>
  <c r="AL409" i="2"/>
  <c r="AL408" i="2"/>
  <c r="AL399" i="2"/>
  <c r="AL377" i="2"/>
  <c r="AL376" i="2"/>
  <c r="AL367" i="2"/>
  <c r="AL345" i="2"/>
  <c r="AL344" i="2"/>
  <c r="AL335" i="2"/>
  <c r="AL313" i="2"/>
  <c r="AL312" i="2"/>
  <c r="AL303" i="2"/>
  <c r="AL147" i="2"/>
  <c r="AL115" i="2"/>
  <c r="AL83" i="2"/>
  <c r="AL865" i="2"/>
  <c r="AL864" i="2"/>
  <c r="AL850" i="2"/>
  <c r="AL846" i="2"/>
  <c r="AL821" i="2"/>
  <c r="AL820" i="2"/>
  <c r="AL811" i="2"/>
  <c r="AL789" i="2"/>
  <c r="AL788" i="2"/>
  <c r="AL779" i="2"/>
  <c r="AL737" i="2"/>
  <c r="AL719" i="2"/>
  <c r="AL705" i="2"/>
  <c r="AL696" i="2"/>
  <c r="AL695" i="2"/>
  <c r="AL687" i="2"/>
  <c r="AL647" i="2"/>
  <c r="AL638" i="2"/>
  <c r="AL637" i="2"/>
  <c r="AL614" i="2"/>
  <c r="AL574" i="2"/>
  <c r="AL542" i="2"/>
  <c r="AL510" i="2"/>
  <c r="AL478" i="2"/>
  <c r="AL437" i="2"/>
  <c r="AL427" i="2"/>
  <c r="AL405" i="2"/>
  <c r="AL404" i="2"/>
  <c r="AL395" i="2"/>
  <c r="AL373" i="2"/>
  <c r="AL372" i="2"/>
  <c r="AL363" i="2"/>
  <c r="AL341" i="2"/>
  <c r="AL340" i="2"/>
  <c r="AL331" i="2"/>
  <c r="AL309" i="2"/>
  <c r="AL308" i="2"/>
  <c r="AL301" i="2"/>
  <c r="AL284" i="2"/>
  <c r="AL274" i="2"/>
  <c r="AL252" i="2"/>
  <c r="AL242" i="2"/>
  <c r="AL220" i="2"/>
  <c r="AL210" i="2"/>
  <c r="AL188" i="2"/>
  <c r="AL178" i="2"/>
  <c r="AL143" i="2"/>
  <c r="AL111" i="2"/>
  <c r="AL79" i="2"/>
  <c r="AL55" i="2"/>
  <c r="AL47" i="2"/>
  <c r="AL15" i="2"/>
  <c r="AL915" i="2"/>
  <c r="AL914" i="2"/>
  <c r="AL893" i="2"/>
  <c r="AL892" i="2"/>
  <c r="AL870" i="2"/>
  <c r="AL861" i="2"/>
  <c r="AL860" i="2"/>
  <c r="AL817" i="2"/>
  <c r="AL816" i="2"/>
  <c r="AL807" i="2"/>
  <c r="AL785" i="2"/>
  <c r="AL784" i="2"/>
  <c r="AL775" i="2"/>
  <c r="AL733" i="2"/>
  <c r="AL725" i="2"/>
  <c r="AL724" i="2"/>
  <c r="AL715" i="2"/>
  <c r="AL701" i="2"/>
  <c r="AL692" i="2"/>
  <c r="AL683" i="2"/>
  <c r="AL666" i="2"/>
  <c r="AL665" i="2"/>
  <c r="AL657" i="2"/>
  <c r="AL643" i="2"/>
  <c r="AL634" i="2"/>
  <c r="AL633" i="2"/>
  <c r="AL625" i="2"/>
  <c r="AL606" i="2"/>
  <c r="AL570" i="2"/>
  <c r="AL560" i="2"/>
  <c r="AL538" i="2"/>
  <c r="AL528" i="2"/>
  <c r="AL506" i="2"/>
  <c r="AL496" i="2"/>
  <c r="AL474" i="2"/>
  <c r="AL464" i="2"/>
  <c r="AL423" i="2"/>
  <c r="AL401" i="2"/>
  <c r="AL400" i="2"/>
  <c r="AL391" i="2"/>
  <c r="AL369" i="2"/>
  <c r="AL368" i="2"/>
  <c r="AL359" i="2"/>
  <c r="AL337" i="2"/>
  <c r="AL336" i="2"/>
  <c r="AL327" i="2"/>
  <c r="AL305" i="2"/>
  <c r="AL304" i="2"/>
  <c r="AL280" i="2"/>
  <c r="AL248" i="2"/>
  <c r="AL216" i="2"/>
  <c r="AL184" i="2"/>
  <c r="AL11" i="2"/>
  <c r="AL874" i="2"/>
  <c r="AL857" i="2"/>
  <c r="AL856" i="2"/>
  <c r="AL847" i="2"/>
  <c r="AL843" i="2"/>
  <c r="AL834" i="2"/>
  <c r="AL830" i="2"/>
  <c r="AL813" i="2"/>
  <c r="AL812" i="2"/>
  <c r="AL803" i="2"/>
  <c r="AL781" i="2"/>
  <c r="AL780" i="2"/>
  <c r="AL771" i="2"/>
  <c r="AL729" i="2"/>
  <c r="AL720" i="2"/>
  <c r="AL711" i="2"/>
  <c r="AL688" i="2"/>
  <c r="AL679" i="2"/>
  <c r="AL662" i="2"/>
  <c r="AL661" i="2"/>
  <c r="AL639" i="2"/>
  <c r="AL630" i="2"/>
  <c r="AL629" i="2"/>
  <c r="AL602" i="2"/>
  <c r="AL595" i="2"/>
  <c r="AL591" i="2"/>
  <c r="AL587" i="2"/>
  <c r="AL566" i="2"/>
  <c r="AL534" i="2"/>
  <c r="AL502" i="2"/>
  <c r="AL470" i="2"/>
  <c r="AL429" i="2"/>
  <c r="AL428" i="2"/>
  <c r="AL419" i="2"/>
  <c r="AL397" i="2"/>
  <c r="AL396" i="2"/>
  <c r="AL387" i="2"/>
  <c r="AL365" i="2"/>
  <c r="AL364" i="2"/>
  <c r="AL355" i="2"/>
  <c r="AL333" i="2"/>
  <c r="AL332" i="2"/>
  <c r="AL323" i="2"/>
  <c r="AL298" i="2"/>
  <c r="AL276" i="2"/>
  <c r="AL266" i="2"/>
  <c r="AL244" i="2"/>
  <c r="AL234" i="2"/>
  <c r="AL212" i="2"/>
  <c r="AL202" i="2"/>
  <c r="AL180" i="2"/>
  <c r="AL885" i="2"/>
  <c r="AL884" i="2"/>
  <c r="AL862" i="2"/>
  <c r="AL853" i="2"/>
  <c r="AL852" i="2"/>
  <c r="AL839" i="2"/>
  <c r="AL809" i="2"/>
  <c r="AL808" i="2"/>
  <c r="AL799" i="2"/>
  <c r="AL777" i="2"/>
  <c r="AL776" i="2"/>
  <c r="AL767" i="2"/>
  <c r="AL757" i="2"/>
  <c r="AL717" i="2"/>
  <c r="AL716" i="2"/>
  <c r="AL707" i="2"/>
  <c r="AL685" i="2"/>
  <c r="AL684" i="2"/>
  <c r="AL658" i="2"/>
  <c r="AL635" i="2"/>
  <c r="AL626" i="2"/>
  <c r="AL579" i="2"/>
  <c r="AL562" i="2"/>
  <c r="AL552" i="2"/>
  <c r="AL530" i="2"/>
  <c r="AL520" i="2"/>
  <c r="AL498" i="2"/>
  <c r="AL488" i="2"/>
  <c r="AL466" i="2"/>
  <c r="AL456" i="2"/>
  <c r="AL425" i="2"/>
  <c r="AL424" i="2"/>
  <c r="AL415" i="2"/>
  <c r="AL393" i="2"/>
  <c r="AL392" i="2"/>
  <c r="AL383" i="2"/>
  <c r="AL361" i="2"/>
  <c r="AL360" i="2"/>
  <c r="AL351" i="2"/>
  <c r="AL329" i="2"/>
  <c r="AL328" i="2"/>
  <c r="AL319" i="2"/>
  <c r="AL272" i="2"/>
  <c r="AL240" i="2"/>
  <c r="AL208" i="2"/>
  <c r="AL176" i="2"/>
  <c r="AL163" i="2"/>
  <c r="AL99" i="2"/>
  <c r="AL880" i="2"/>
  <c r="AL866" i="2"/>
  <c r="AL858" i="2"/>
  <c r="AL849" i="2"/>
  <c r="AL848" i="2"/>
  <c r="AL845" i="2"/>
  <c r="AL844" i="2"/>
  <c r="AL835" i="2"/>
  <c r="AL831" i="2"/>
  <c r="AL827" i="2"/>
  <c r="AL805" i="2"/>
  <c r="AL804" i="2"/>
  <c r="AL795" i="2"/>
  <c r="AL773" i="2"/>
  <c r="AL772" i="2"/>
  <c r="AL763" i="2"/>
  <c r="AL721" i="2"/>
  <c r="AL712" i="2"/>
  <c r="AL689" i="2"/>
  <c r="AL681" i="2"/>
  <c r="AL680" i="2"/>
  <c r="AL663" i="2"/>
  <c r="AL654" i="2"/>
  <c r="AL653" i="2"/>
  <c r="AL631" i="2"/>
  <c r="AL622" i="2"/>
  <c r="AL621" i="2"/>
  <c r="AL558" i="2"/>
  <c r="AL526" i="2"/>
  <c r="AL494" i="2"/>
  <c r="AL462" i="2"/>
  <c r="AL421" i="2"/>
  <c r="AL420" i="2"/>
  <c r="AL411" i="2"/>
  <c r="AL389" i="2"/>
  <c r="AL388" i="2"/>
  <c r="AL379" i="2"/>
  <c r="AL357" i="2"/>
  <c r="AL356" i="2"/>
  <c r="AL347" i="2"/>
  <c r="AL325" i="2"/>
  <c r="AL324" i="2"/>
  <c r="AL315" i="2"/>
  <c r="AL300" i="2"/>
  <c r="AL290" i="2"/>
  <c r="AL268" i="2"/>
  <c r="AL258" i="2"/>
  <c r="AL236" i="2"/>
  <c r="AL226" i="2"/>
  <c r="AL204" i="2"/>
  <c r="AL194" i="2"/>
  <c r="AL159" i="2"/>
  <c r="AL127" i="2"/>
  <c r="AL95" i="2"/>
  <c r="AL71" i="2"/>
  <c r="AL63" i="2"/>
  <c r="AL39" i="2"/>
  <c r="AL31" i="2"/>
  <c r="AH6" i="2"/>
  <c r="AL752" i="2"/>
  <c r="AL747" i="2"/>
  <c r="AL736" i="2"/>
  <c r="AL619" i="2"/>
  <c r="AL596" i="2"/>
  <c r="AL569" i="2"/>
  <c r="AL537" i="2"/>
  <c r="AL505" i="2"/>
  <c r="AL473" i="2"/>
  <c r="AL748" i="2"/>
  <c r="AL743" i="2"/>
  <c r="AL732" i="2"/>
  <c r="AL727" i="2"/>
  <c r="AL603" i="2"/>
  <c r="AL592" i="2"/>
  <c r="AL760" i="2"/>
  <c r="AL745" i="2"/>
  <c r="AL588" i="2"/>
  <c r="AL561" i="2"/>
  <c r="AL529" i="2"/>
  <c r="AL497" i="2"/>
  <c r="AL465" i="2"/>
  <c r="AL759" i="2"/>
  <c r="AL755" i="2"/>
  <c r="AL744" i="2"/>
  <c r="AL739" i="2"/>
  <c r="AL728" i="2"/>
  <c r="AL584" i="2"/>
  <c r="AL611" i="2"/>
  <c r="AL553" i="2"/>
  <c r="AL521" i="2"/>
  <c r="AL489" i="2"/>
  <c r="AL457" i="2"/>
  <c r="AL756" i="2"/>
  <c r="AL751" i="2"/>
  <c r="AL740" i="2"/>
  <c r="AL735" i="2"/>
  <c r="AL580" i="2"/>
  <c r="AL753" i="2"/>
  <c r="AL576" i="2"/>
  <c r="AL545" i="2"/>
  <c r="AL513" i="2"/>
  <c r="AL481" i="2"/>
  <c r="AL609" i="2"/>
  <c r="AL431" i="2"/>
  <c r="AL573" i="2"/>
  <c r="AL572" i="2"/>
  <c r="AL557" i="2"/>
  <c r="AL556" i="2"/>
  <c r="AL541" i="2"/>
  <c r="AL540" i="2"/>
  <c r="AL525" i="2"/>
  <c r="AL524" i="2"/>
  <c r="AL509" i="2"/>
  <c r="AL508" i="2"/>
  <c r="AL493" i="2"/>
  <c r="AL492" i="2"/>
  <c r="AL477" i="2"/>
  <c r="AL476" i="2"/>
  <c r="AL461" i="2"/>
  <c r="AL460" i="2"/>
  <c r="AL436" i="2"/>
  <c r="AL613" i="2"/>
  <c r="AL597" i="2"/>
  <c r="AL589" i="2"/>
  <c r="AL581" i="2"/>
  <c r="AL617" i="2"/>
  <c r="AL601" i="2"/>
  <c r="AL447" i="2"/>
  <c r="AL565" i="2"/>
  <c r="AL564" i="2"/>
  <c r="AL549" i="2"/>
  <c r="AL548" i="2"/>
  <c r="AL533" i="2"/>
  <c r="AL532" i="2"/>
  <c r="AL517" i="2"/>
  <c r="AL516" i="2"/>
  <c r="AL501" i="2"/>
  <c r="AL500" i="2"/>
  <c r="AL485" i="2"/>
  <c r="AL484" i="2"/>
  <c r="AL469" i="2"/>
  <c r="AL468" i="2"/>
  <c r="AL452" i="2"/>
  <c r="AL605" i="2"/>
  <c r="AL593" i="2"/>
  <c r="AL585" i="2"/>
  <c r="AL577" i="2"/>
  <c r="AL453" i="2"/>
  <c r="AL449" i="2"/>
  <c r="AL433" i="2"/>
  <c r="AL448" i="2"/>
  <c r="AL443" i="2"/>
  <c r="AL432" i="2"/>
  <c r="AL445" i="2"/>
  <c r="AL444" i="2"/>
  <c r="AL439" i="2"/>
  <c r="AL441" i="2"/>
  <c r="AL451" i="2"/>
  <c r="AL440" i="2"/>
  <c r="AL435" i="2"/>
  <c r="AL291" i="2"/>
  <c r="AL275" i="2"/>
  <c r="AL259" i="2"/>
  <c r="AL243" i="2"/>
  <c r="AL227" i="2"/>
  <c r="AL211" i="2"/>
  <c r="AL195" i="2"/>
  <c r="AL179" i="2"/>
  <c r="AL141" i="2"/>
  <c r="AL77" i="2"/>
  <c r="AL45" i="2"/>
  <c r="AL13" i="2"/>
  <c r="AL287" i="2"/>
  <c r="AL286" i="2"/>
  <c r="AL271" i="2"/>
  <c r="AL270" i="2"/>
  <c r="AL255" i="2"/>
  <c r="AL254" i="2"/>
  <c r="AL239" i="2"/>
  <c r="AL238" i="2"/>
  <c r="AL223" i="2"/>
  <c r="AL222" i="2"/>
  <c r="AL207" i="2"/>
  <c r="AL206" i="2"/>
  <c r="AL191" i="2"/>
  <c r="AL190" i="2"/>
  <c r="AL146" i="2"/>
  <c r="AL114" i="2"/>
  <c r="AL82" i="2"/>
  <c r="AL50" i="2"/>
  <c r="AL18" i="2"/>
  <c r="AL299" i="2"/>
  <c r="AL283" i="2"/>
  <c r="AL267" i="2"/>
  <c r="AL251" i="2"/>
  <c r="AL235" i="2"/>
  <c r="AL219" i="2"/>
  <c r="AL203" i="2"/>
  <c r="AL187" i="2"/>
  <c r="AL125" i="2"/>
  <c r="AL93" i="2"/>
  <c r="AL61" i="2"/>
  <c r="AL29" i="2"/>
  <c r="AL295" i="2"/>
  <c r="AL294" i="2"/>
  <c r="AL279" i="2"/>
  <c r="AL278" i="2"/>
  <c r="AL263" i="2"/>
  <c r="AL262" i="2"/>
  <c r="AL247" i="2"/>
  <c r="AL246" i="2"/>
  <c r="AL231" i="2"/>
  <c r="AL230" i="2"/>
  <c r="AL215" i="2"/>
  <c r="AL214" i="2"/>
  <c r="AL199" i="2"/>
  <c r="AL198" i="2"/>
  <c r="AL183" i="2"/>
  <c r="AL182" i="2"/>
  <c r="AL162" i="2"/>
  <c r="AL130" i="2"/>
  <c r="AL98" i="2"/>
  <c r="AL66" i="2"/>
  <c r="AL34" i="2"/>
  <c r="AL173" i="2"/>
  <c r="AL131" i="2"/>
  <c r="AL67" i="2"/>
  <c r="AL51" i="2"/>
  <c r="AL35" i="2"/>
  <c r="AL171" i="2"/>
  <c r="AL155" i="2"/>
  <c r="AL139" i="2"/>
  <c r="AL123" i="2"/>
  <c r="AL107" i="2"/>
  <c r="AL91" i="2"/>
  <c r="AL75" i="2"/>
  <c r="AL169" i="2"/>
  <c r="AL158" i="2"/>
  <c r="AL157" i="2"/>
  <c r="AL153" i="2"/>
  <c r="AL142" i="2"/>
  <c r="AL137" i="2"/>
  <c r="AL126" i="2"/>
  <c r="AL121" i="2"/>
  <c r="AL110" i="2"/>
  <c r="AL109" i="2"/>
  <c r="AL105" i="2"/>
  <c r="AL94" i="2"/>
  <c r="AL89" i="2"/>
  <c r="AL78" i="2"/>
  <c r="AL73" i="2"/>
  <c r="AL62" i="2"/>
  <c r="AL57" i="2"/>
  <c r="AL46" i="2"/>
  <c r="AL41" i="2"/>
  <c r="AL30" i="2"/>
  <c r="AL25" i="2"/>
  <c r="AL14" i="2"/>
  <c r="AL9" i="2"/>
  <c r="AL167" i="2"/>
  <c r="AL151" i="2"/>
  <c r="AL135" i="2"/>
  <c r="AL119" i="2"/>
  <c r="AL103" i="2"/>
  <c r="AL87" i="2"/>
  <c r="AL59" i="2"/>
  <c r="AL43" i="2"/>
  <c r="AL27" i="2"/>
  <c r="AL23" i="2"/>
  <c r="AL7" i="2"/>
  <c r="AL170" i="2"/>
  <c r="AL165" i="2"/>
  <c r="AL154" i="2"/>
  <c r="AL149" i="2"/>
  <c r="AL138" i="2"/>
  <c r="AL133" i="2"/>
  <c r="AL122" i="2"/>
  <c r="AL117" i="2"/>
  <c r="AL106" i="2"/>
  <c r="AL101" i="2"/>
  <c r="AL90" i="2"/>
  <c r="AL85" i="2"/>
  <c r="AL74" i="2"/>
  <c r="AL69" i="2"/>
  <c r="AL58" i="2"/>
  <c r="AL53" i="2"/>
  <c r="AL42" i="2"/>
  <c r="AL37" i="2"/>
  <c r="AL26" i="2"/>
  <c r="AL21" i="2"/>
  <c r="AL10" i="2"/>
  <c r="AL175" i="2"/>
  <c r="AL19" i="2"/>
  <c r="AL166" i="2"/>
  <c r="AL161" i="2"/>
  <c r="AL150" i="2"/>
  <c r="AL145" i="2"/>
  <c r="AL134" i="2"/>
  <c r="AL129" i="2"/>
  <c r="AL118" i="2"/>
  <c r="AL113" i="2"/>
  <c r="AL102" i="2"/>
  <c r="AL97" i="2"/>
  <c r="AL86" i="2"/>
  <c r="AL81" i="2"/>
  <c r="AL70" i="2"/>
  <c r="AL65" i="2"/>
  <c r="AL54" i="2"/>
  <c r="AL49" i="2"/>
  <c r="AL38" i="2"/>
  <c r="AL33" i="2"/>
  <c r="AL22" i="2"/>
  <c r="AL17" i="2"/>
  <c r="E939" i="1"/>
  <c r="M6" i="6" l="1"/>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M5" i="6"/>
  <c r="G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L5" i="6"/>
  <c r="F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5" i="6"/>
  <c r="E5" i="6"/>
  <c r="N931" i="1"/>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5" i="6"/>
  <c r="I912" i="1"/>
  <c r="AJ6" i="2"/>
  <c r="AK6" i="2"/>
  <c r="N912" i="1"/>
  <c r="E912" i="1"/>
  <c r="J942" i="1"/>
  <c r="J941" i="1"/>
  <c r="O942" i="1"/>
  <c r="O941" i="1"/>
  <c r="O939" i="1"/>
  <c r="N939" i="1"/>
  <c r="N942" i="1" s="1"/>
  <c r="J939" i="1"/>
  <c r="I939" i="1"/>
  <c r="G939" i="1"/>
  <c r="N937"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3" i="1"/>
  <c r="N914" i="1"/>
  <c r="N915" i="1"/>
  <c r="N916" i="1"/>
  <c r="N917" i="1"/>
  <c r="N918" i="1"/>
  <c r="N919" i="1"/>
  <c r="N920" i="1"/>
  <c r="N921" i="1"/>
  <c r="N922" i="1"/>
  <c r="N923" i="1"/>
  <c r="N924" i="1"/>
  <c r="N925" i="1"/>
  <c r="N926" i="1"/>
  <c r="N927" i="1"/>
  <c r="N928" i="1"/>
  <c r="N929" i="1"/>
  <c r="N930" i="1"/>
  <c r="N932" i="1"/>
  <c r="N933" i="1"/>
  <c r="N934" i="1"/>
  <c r="N935" i="1"/>
  <c r="N936" i="1"/>
  <c r="N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I2" i="1"/>
  <c r="G2"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I942" i="1" l="1"/>
  <c r="I941" i="1"/>
  <c r="N941" i="1"/>
  <c r="AI6" i="2" l="1"/>
  <c r="AL6" i="2" s="1"/>
</calcChain>
</file>

<file path=xl/sharedStrings.xml><?xml version="1.0" encoding="utf-8"?>
<sst xmlns="http://schemas.openxmlformats.org/spreadsheetml/2006/main" count="1910" uniqueCount="796">
  <si>
    <t>Freitag,</t>
  </si>
  <si>
    <t>Tabel</t>
  </si>
  <si>
    <t>Bauer</t>
  </si>
  <si>
    <t>Trux</t>
  </si>
  <si>
    <t>Becker</t>
  </si>
  <si>
    <t>Martin</t>
  </si>
  <si>
    <t>Loose</t>
  </si>
  <si>
    <t>Freitag</t>
  </si>
  <si>
    <t>Conen</t>
  </si>
  <si>
    <t>Attilo</t>
  </si>
  <si>
    <t>Winter</t>
  </si>
  <si>
    <t>Malkowsky</t>
  </si>
  <si>
    <t>John</t>
  </si>
  <si>
    <t>Perlt</t>
  </si>
  <si>
    <t>Rauh</t>
  </si>
  <si>
    <t>Kegel</t>
  </si>
  <si>
    <t>Reum</t>
  </si>
  <si>
    <t>Hallstein</t>
  </si>
  <si>
    <t>Schönsiegel</t>
  </si>
  <si>
    <t>Ursolino</t>
  </si>
  <si>
    <t>Müller</t>
  </si>
  <si>
    <t>Barthel</t>
  </si>
  <si>
    <t>Lenz</t>
  </si>
  <si>
    <t>Ohnmacht</t>
  </si>
  <si>
    <t>Kusterer</t>
  </si>
  <si>
    <t>Frank</t>
  </si>
  <si>
    <t>Stefan</t>
  </si>
  <si>
    <t>Schemmel</t>
  </si>
  <si>
    <t>Hörner</t>
  </si>
  <si>
    <t>Schmidt</t>
  </si>
  <si>
    <t>Meyer</t>
  </si>
  <si>
    <t>Schneider</t>
  </si>
  <si>
    <t>Vögelin</t>
  </si>
  <si>
    <t>Kellner</t>
  </si>
  <si>
    <t>Teichert</t>
  </si>
  <si>
    <t>Graf</t>
  </si>
  <si>
    <t>Köhler</t>
  </si>
  <si>
    <t>Ludwig</t>
  </si>
  <si>
    <t>Friedrich</t>
  </si>
  <si>
    <t>Ullrich</t>
  </si>
  <si>
    <t>Schwörbel</t>
  </si>
  <si>
    <t>Blume</t>
  </si>
  <si>
    <t>Walther</t>
  </si>
  <si>
    <t>Kampp</t>
  </si>
  <si>
    <t>SCHNEIDER</t>
  </si>
  <si>
    <t>BARTHEL</t>
  </si>
  <si>
    <t>KAUSCH</t>
  </si>
  <si>
    <t>Schlittig</t>
  </si>
  <si>
    <t>Röhrle</t>
  </si>
  <si>
    <t>Klaus</t>
  </si>
  <si>
    <t>Lauble</t>
  </si>
  <si>
    <t>Hofmann</t>
  </si>
  <si>
    <t>Hedderich</t>
  </si>
  <si>
    <t>Lorenz</t>
  </si>
  <si>
    <t>Kraus</t>
  </si>
  <si>
    <t>Tussing</t>
  </si>
  <si>
    <t>Siller</t>
  </si>
  <si>
    <t>Germer</t>
  </si>
  <si>
    <t>Feist</t>
  </si>
  <si>
    <t>Hein</t>
  </si>
  <si>
    <t>Schubert</t>
  </si>
  <si>
    <t>Janta</t>
  </si>
  <si>
    <t>Hartenberger</t>
  </si>
  <si>
    <t>Haupt</t>
  </si>
  <si>
    <t>Dany</t>
  </si>
  <si>
    <t>Guzda</t>
  </si>
  <si>
    <t>Langkabel</t>
  </si>
  <si>
    <t>Fischer</t>
  </si>
  <si>
    <t>Wenz</t>
  </si>
  <si>
    <t>Wilhelm</t>
  </si>
  <si>
    <t>Hilbert</t>
  </si>
  <si>
    <t>Engel</t>
  </si>
  <si>
    <t>MÜLLER</t>
  </si>
  <si>
    <t>Dudorkhanov</t>
  </si>
  <si>
    <t>Kessler</t>
  </si>
  <si>
    <t>Keßler</t>
  </si>
  <si>
    <t>Barth</t>
  </si>
  <si>
    <t>Schmitt</t>
  </si>
  <si>
    <t>Schiller</t>
  </si>
  <si>
    <t>Schroth</t>
  </si>
  <si>
    <t>Heizmann</t>
  </si>
  <si>
    <t>Reinhardt</t>
  </si>
  <si>
    <t>Riedl</t>
  </si>
  <si>
    <t>Kim</t>
  </si>
  <si>
    <t>Waldenberger</t>
  </si>
  <si>
    <t>Krause</t>
  </si>
  <si>
    <t>Grau</t>
  </si>
  <si>
    <t>Steitz</t>
  </si>
  <si>
    <t>Trummer</t>
  </si>
  <si>
    <t>Fritsch</t>
  </si>
  <si>
    <t>Höwler</t>
  </si>
  <si>
    <t>Feist,</t>
  </si>
  <si>
    <t>Walther,</t>
  </si>
  <si>
    <t>Haupt,</t>
  </si>
  <si>
    <t>Perlt,</t>
  </si>
  <si>
    <t>Engels</t>
  </si>
  <si>
    <t>Feil</t>
  </si>
  <si>
    <t>Kegel,</t>
  </si>
  <si>
    <t>Pilz</t>
  </si>
  <si>
    <t>Wendlandt</t>
  </si>
  <si>
    <t>Siegert</t>
  </si>
  <si>
    <t>Dudorkhanov,</t>
  </si>
  <si>
    <t>Yüksel</t>
  </si>
  <si>
    <t>Kraft</t>
  </si>
  <si>
    <t>Schroll</t>
  </si>
  <si>
    <t>Kaiser</t>
  </si>
  <si>
    <t>Haußner</t>
  </si>
  <si>
    <t>Schmiedl</t>
  </si>
  <si>
    <t>Kurtze</t>
  </si>
  <si>
    <t>Chantal</t>
  </si>
  <si>
    <t>Richter</t>
  </si>
  <si>
    <t>Kubelka</t>
  </si>
  <si>
    <t>Hammarlund</t>
  </si>
  <si>
    <t>Helene</t>
  </si>
  <si>
    <t>Gürtler</t>
  </si>
  <si>
    <t>Annalena</t>
  </si>
  <si>
    <t>Koralewski</t>
  </si>
  <si>
    <t>Mariani</t>
  </si>
  <si>
    <t>BLUME</t>
  </si>
  <si>
    <t>Maier</t>
  </si>
  <si>
    <t>HARTENBERGER</t>
  </si>
  <si>
    <t>Schäfer</t>
  </si>
  <si>
    <t>Balzow</t>
  </si>
  <si>
    <t>Sommer</t>
  </si>
  <si>
    <t>Bischoff</t>
  </si>
  <si>
    <t>Burkert</t>
  </si>
  <si>
    <t>PILZ</t>
  </si>
  <si>
    <t>Taubert</t>
  </si>
  <si>
    <t>Schulz</t>
  </si>
  <si>
    <t>Nguyen</t>
  </si>
  <si>
    <t>KAROLAK</t>
  </si>
  <si>
    <t>GUZDA</t>
  </si>
  <si>
    <t>HÖRNER</t>
  </si>
  <si>
    <t>Hell</t>
  </si>
  <si>
    <t>Name</t>
  </si>
  <si>
    <t>Vorname</t>
  </si>
  <si>
    <t>Körpergewicht</t>
  </si>
  <si>
    <t>Reißen KG</t>
  </si>
  <si>
    <t>Stoßen KG</t>
  </si>
  <si>
    <t>Zweikampf [kg]</t>
  </si>
  <si>
    <t>Sternlauf [s]</t>
  </si>
  <si>
    <t>Schockwurf [m]</t>
  </si>
  <si>
    <t>3-Hopp [m]</t>
  </si>
  <si>
    <t>Verrechnungsfaktor für gleiche Skalierung</t>
  </si>
  <si>
    <t>Gesamtpunktzahl</t>
  </si>
  <si>
    <t>Sternlauf [Punkte]</t>
  </si>
  <si>
    <t>AK &gt; 15</t>
  </si>
  <si>
    <t>Reißen 1 [kg]</t>
  </si>
  <si>
    <t>Reißen 2 [kg]</t>
  </si>
  <si>
    <t>Reißen 3 [kg]</t>
  </si>
  <si>
    <t>Eingabefelder der Wettkampfergebnisse</t>
  </si>
  <si>
    <t>Körpergewicht [kg]</t>
  </si>
  <si>
    <t>Altersklasse</t>
  </si>
  <si>
    <t>Stoßen 1 [kg]</t>
  </si>
  <si>
    <t>Stoßen 2 [kg]</t>
  </si>
  <si>
    <t>Stoßen 3 [kg]</t>
  </si>
  <si>
    <t>Schocken [m]</t>
  </si>
  <si>
    <t>Stand-3-Sprung [m]</t>
  </si>
  <si>
    <t>Zweikampf Relativ [Punkte]</t>
  </si>
  <si>
    <t>Schocken Relativ [Punkte]</t>
  </si>
  <si>
    <t>Schluss-3-Sprung [Punkte]</t>
  </si>
  <si>
    <t>Bewertungssystem für Wettkämpfe der deutschen Gewichtheberjugend</t>
  </si>
  <si>
    <t>AK &lt; 16</t>
  </si>
  <si>
    <t>Ausgabefelder</t>
  </si>
  <si>
    <t>KG</t>
  </si>
  <si>
    <t>Reißen/Stoßen/Zweikampf</t>
  </si>
  <si>
    <t>Schocken</t>
  </si>
  <si>
    <t>S-3-S</t>
  </si>
  <si>
    <t>WKNachwuchs</t>
  </si>
  <si>
    <t>Tabelle Ergebnis-Faktoren U15</t>
  </si>
  <si>
    <t>Tabelle Ergebnis-Faktoren U17</t>
  </si>
  <si>
    <t>Pendellauf [s]</t>
  </si>
  <si>
    <t>Sprint [s]</t>
  </si>
  <si>
    <t>Tina</t>
  </si>
  <si>
    <t>Nora</t>
  </si>
  <si>
    <t>Julia</t>
  </si>
  <si>
    <t>Schmiedl,</t>
  </si>
  <si>
    <t>Jennifer</t>
  </si>
  <si>
    <t>Bella</t>
  </si>
  <si>
    <t>Rothamel</t>
  </si>
  <si>
    <t>Sinaja</t>
  </si>
  <si>
    <t>Malkowski</t>
  </si>
  <si>
    <t>Liliana</t>
  </si>
  <si>
    <t>Brückner,</t>
  </si>
  <si>
    <t>Sophie</t>
  </si>
  <si>
    <t>Franzke,</t>
  </si>
  <si>
    <t>Laura</t>
  </si>
  <si>
    <t xml:space="preserve"> Indira</t>
  </si>
  <si>
    <t>Heinig,</t>
  </si>
  <si>
    <t>Arwen</t>
  </si>
  <si>
    <t>Noa</t>
  </si>
  <si>
    <t>Patricia</t>
  </si>
  <si>
    <t>Czerwenka</t>
  </si>
  <si>
    <t>Linda</t>
  </si>
  <si>
    <t>Valleria</t>
  </si>
  <si>
    <t>Dipasqualle</t>
  </si>
  <si>
    <t>Victoria</t>
  </si>
  <si>
    <t>Morche</t>
  </si>
  <si>
    <t>Katharina</t>
  </si>
  <si>
    <t>Melina</t>
  </si>
  <si>
    <t>Joos</t>
  </si>
  <si>
    <t>Helena</t>
  </si>
  <si>
    <t>Blesing</t>
  </si>
  <si>
    <t>Sabine</t>
  </si>
  <si>
    <t>Hilger</t>
  </si>
  <si>
    <t>Alyssa</t>
  </si>
  <si>
    <t>Yildiz</t>
  </si>
  <si>
    <t>Jessica</t>
  </si>
  <si>
    <t>Döll</t>
  </si>
  <si>
    <t>Sarah</t>
  </si>
  <si>
    <t>Schlachter</t>
  </si>
  <si>
    <t>Jaqueline</t>
  </si>
  <si>
    <t>Gleu</t>
  </si>
  <si>
    <t>Marie</t>
  </si>
  <si>
    <t>Gina</t>
  </si>
  <si>
    <t>Denise</t>
  </si>
  <si>
    <t>Celine</t>
  </si>
  <si>
    <t>Schott</t>
  </si>
  <si>
    <t>Pia</t>
  </si>
  <si>
    <t>Mara</t>
  </si>
  <si>
    <t>Briegel</t>
  </si>
  <si>
    <t>Nele</t>
  </si>
  <si>
    <t>Kurbanova</t>
  </si>
  <si>
    <t xml:space="preserve"> Iman</t>
  </si>
  <si>
    <t>Indira</t>
  </si>
  <si>
    <t>Eschrich</t>
  </si>
  <si>
    <t>Charlotte</t>
  </si>
  <si>
    <t>Ries</t>
  </si>
  <si>
    <t>Rach</t>
  </si>
  <si>
    <t>Martha</t>
  </si>
  <si>
    <t>Roß</t>
  </si>
  <si>
    <t>Lisa-Marie</t>
  </si>
  <si>
    <t>Sonja</t>
  </si>
  <si>
    <t xml:space="preserve">Antonia </t>
  </si>
  <si>
    <t>Wissendorf</t>
  </si>
  <si>
    <t xml:space="preserve">Josefin </t>
  </si>
  <si>
    <t xml:space="preserve">Sophie </t>
  </si>
  <si>
    <t>Melanie</t>
  </si>
  <si>
    <t>Ehrlich</t>
  </si>
  <si>
    <t>Vanessa</t>
  </si>
  <si>
    <t>Alessa</t>
  </si>
  <si>
    <t>Lena</t>
  </si>
  <si>
    <t>Heffelfinger</t>
  </si>
  <si>
    <t>Ranger</t>
  </si>
  <si>
    <t>Mareike</t>
  </si>
  <si>
    <t>Atti</t>
  </si>
  <si>
    <t>Nadia</t>
  </si>
  <si>
    <t>Maasch</t>
  </si>
  <si>
    <t xml:space="preserve"> Jessika</t>
  </si>
  <si>
    <t>Krone</t>
  </si>
  <si>
    <t>Ina</t>
  </si>
  <si>
    <t xml:space="preserve">Walzak </t>
  </si>
  <si>
    <t>Pauline</t>
  </si>
  <si>
    <t xml:space="preserve"> Dany</t>
  </si>
  <si>
    <t>Frankewitz</t>
  </si>
  <si>
    <t xml:space="preserve">Weisbach </t>
  </si>
  <si>
    <t>Anna-Maria</t>
  </si>
  <si>
    <t xml:space="preserve">Haußner </t>
  </si>
  <si>
    <t>Janine</t>
  </si>
  <si>
    <t>Eichfeld</t>
  </si>
  <si>
    <t xml:space="preserve"> Michelle</t>
  </si>
  <si>
    <t xml:space="preserve">Altmann </t>
  </si>
  <si>
    <t xml:space="preserve">Braun </t>
  </si>
  <si>
    <t>Schmolke</t>
  </si>
  <si>
    <t>Marnie</t>
  </si>
  <si>
    <t>Dauth</t>
  </si>
  <si>
    <t>Carolin</t>
  </si>
  <si>
    <t>Joela</t>
  </si>
  <si>
    <t>Mandaglio</t>
  </si>
  <si>
    <t>Tellez Tenne</t>
  </si>
  <si>
    <t>Leonie</t>
  </si>
  <si>
    <t>Weisbach</t>
  </si>
  <si>
    <t>Kirsch</t>
  </si>
  <si>
    <t>Hintze</t>
  </si>
  <si>
    <t>Pietruszewski</t>
  </si>
  <si>
    <t>Aylin</t>
  </si>
  <si>
    <t>Aktes</t>
  </si>
  <si>
    <t>Svea</t>
  </si>
  <si>
    <t>Grillmayer</t>
  </si>
  <si>
    <t>Paula</t>
  </si>
  <si>
    <t>Vicky</t>
  </si>
  <si>
    <t>Möske</t>
  </si>
  <si>
    <t>Charline</t>
  </si>
  <si>
    <t>Fuhrmann</t>
  </si>
  <si>
    <t>Luca Annik</t>
  </si>
  <si>
    <t>Ehrler</t>
  </si>
  <si>
    <t>Gnädig</t>
  </si>
  <si>
    <t>Lea</t>
  </si>
  <si>
    <t>Littmann</t>
  </si>
  <si>
    <t>Buchholz</t>
  </si>
  <si>
    <t>Margraf</t>
  </si>
  <si>
    <t>Lucy</t>
  </si>
  <si>
    <t>Viviane</t>
  </si>
  <si>
    <t>Henze</t>
  </si>
  <si>
    <t>Schander</t>
  </si>
  <si>
    <t>Emilie</t>
  </si>
  <si>
    <t>VIOL</t>
  </si>
  <si>
    <t>KAUFHOLD</t>
  </si>
  <si>
    <t>Ayleen</t>
  </si>
  <si>
    <t>Brückner</t>
  </si>
  <si>
    <t>Iman</t>
  </si>
  <si>
    <t>Schweng</t>
  </si>
  <si>
    <t>Eileen</t>
  </si>
  <si>
    <t>Thieme</t>
  </si>
  <si>
    <t>Hanna-Christin</t>
  </si>
  <si>
    <t xml:space="preserve"> Nicky-Jane</t>
  </si>
  <si>
    <t>Herweg</t>
  </si>
  <si>
    <t>Schlosser</t>
  </si>
  <si>
    <t>Angelina</t>
  </si>
  <si>
    <t>Valodze</t>
  </si>
  <si>
    <t>Elina</t>
  </si>
  <si>
    <t>Sissi</t>
  </si>
  <si>
    <t>Ullmann</t>
  </si>
  <si>
    <t xml:space="preserve"> Anne-Marie</t>
  </si>
  <si>
    <t>Zidek</t>
  </si>
  <si>
    <t>Elizabeth</t>
  </si>
  <si>
    <t>Corciulo</t>
  </si>
  <si>
    <t>Ludäscher</t>
  </si>
  <si>
    <t>Lara</t>
  </si>
  <si>
    <t>Haucap</t>
  </si>
  <si>
    <t>Selina</t>
  </si>
  <si>
    <t>Sahrbacher</t>
  </si>
  <si>
    <t>Emma</t>
  </si>
  <si>
    <t>Hemmann</t>
  </si>
  <si>
    <t>Kiana</t>
  </si>
  <si>
    <t>Fein</t>
  </si>
  <si>
    <t>Natalie</t>
  </si>
  <si>
    <t>Asbach</t>
  </si>
  <si>
    <t>Kaatje</t>
  </si>
  <si>
    <t>Esma</t>
  </si>
  <si>
    <t>Ünal</t>
  </si>
  <si>
    <t>Xenia</t>
  </si>
  <si>
    <t>Übelhör</t>
  </si>
  <si>
    <t>Simone</t>
  </si>
  <si>
    <t>Sina</t>
  </si>
  <si>
    <t>Jana</t>
  </si>
  <si>
    <t>Falke</t>
  </si>
  <si>
    <t>Michelle</t>
  </si>
  <si>
    <t xml:space="preserve"> Klassen</t>
  </si>
  <si>
    <t xml:space="preserve">Janin </t>
  </si>
  <si>
    <t xml:space="preserve">Alexandra </t>
  </si>
  <si>
    <t>Rupprecht</t>
  </si>
  <si>
    <t>Cynthia</t>
  </si>
  <si>
    <t xml:space="preserve"> Meisel</t>
  </si>
  <si>
    <t>Ueckert</t>
  </si>
  <si>
    <t>Natascha</t>
  </si>
  <si>
    <t>Kim-Katharina</t>
  </si>
  <si>
    <t>Busecke</t>
  </si>
  <si>
    <t>Tamara</t>
  </si>
  <si>
    <t>Schambach</t>
  </si>
  <si>
    <t>Kratschmann</t>
  </si>
  <si>
    <t>Leah</t>
  </si>
  <si>
    <t>Daniela</t>
  </si>
  <si>
    <t>Signus</t>
  </si>
  <si>
    <t>Külbs</t>
  </si>
  <si>
    <t>Rebecca</t>
  </si>
  <si>
    <t>Tabea</t>
  </si>
  <si>
    <t>Skibbe</t>
  </si>
  <si>
    <t>Patruschew</t>
  </si>
  <si>
    <t>Saskia</t>
  </si>
  <si>
    <t>Thust</t>
  </si>
  <si>
    <t>Haumrich</t>
  </si>
  <si>
    <t>Justine</t>
  </si>
  <si>
    <t>Leucht</t>
  </si>
  <si>
    <t>König</t>
  </si>
  <si>
    <t>Regina</t>
  </si>
  <si>
    <t>Annika</t>
  </si>
  <si>
    <t xml:space="preserve">Maasch </t>
  </si>
  <si>
    <t>Jeniffer</t>
  </si>
  <si>
    <t xml:space="preserve"> Nadia</t>
  </si>
  <si>
    <t xml:space="preserve">Ranger </t>
  </si>
  <si>
    <t xml:space="preserve">Fritsch </t>
  </si>
  <si>
    <t>Kerstin</t>
  </si>
  <si>
    <t xml:space="preserve">Germer </t>
  </si>
  <si>
    <t>Walzak</t>
  </si>
  <si>
    <t>Willich</t>
  </si>
  <si>
    <t>Richmond</t>
  </si>
  <si>
    <t>Kiara</t>
  </si>
  <si>
    <t>Altmann</t>
  </si>
  <si>
    <t>Eva</t>
  </si>
  <si>
    <t>Kirchner</t>
  </si>
  <si>
    <t>Elisa</t>
  </si>
  <si>
    <t>Libertini</t>
  </si>
  <si>
    <t>Maria-Luise</t>
  </si>
  <si>
    <t>Nancy</t>
  </si>
  <si>
    <t>Kainath</t>
  </si>
  <si>
    <t>Belinda</t>
  </si>
  <si>
    <t>Madeleine</t>
  </si>
  <si>
    <t>Jona</t>
  </si>
  <si>
    <t>Anna</t>
  </si>
  <si>
    <t>Sandra</t>
  </si>
  <si>
    <t>Evyline</t>
  </si>
  <si>
    <t>Jenny</t>
  </si>
  <si>
    <t>Knappke</t>
  </si>
  <si>
    <t>Antonia</t>
  </si>
  <si>
    <t>Kastrati</t>
  </si>
  <si>
    <t>Flora</t>
  </si>
  <si>
    <t>Pfalzgraf</t>
  </si>
  <si>
    <t>Laura-Celine</t>
  </si>
  <si>
    <t>Celina</t>
  </si>
  <si>
    <t>Schwager</t>
  </si>
  <si>
    <t>Isabell</t>
  </si>
  <si>
    <t>Hagedorn</t>
  </si>
  <si>
    <t>Emily</t>
  </si>
  <si>
    <t>Mohammadi</t>
  </si>
  <si>
    <t>Sara</t>
  </si>
  <si>
    <t>Biener</t>
  </si>
  <si>
    <t>Marie-Kristin</t>
  </si>
  <si>
    <t>Ackermann</t>
  </si>
  <si>
    <t>Kyra</t>
  </si>
  <si>
    <t>Amelie</t>
  </si>
  <si>
    <t>Spiller</t>
  </si>
  <si>
    <t>Fabienne</t>
  </si>
  <si>
    <t>Fuchs</t>
  </si>
  <si>
    <t>Amely</t>
  </si>
  <si>
    <t>Samira</t>
  </si>
  <si>
    <t>Schache</t>
  </si>
  <si>
    <t>Sina-Franziska</t>
  </si>
  <si>
    <t>Ma</t>
  </si>
  <si>
    <t>Vera</t>
  </si>
  <si>
    <t>BREITSCHUH</t>
  </si>
  <si>
    <t>LAMMEL</t>
  </si>
  <si>
    <t>Elin</t>
  </si>
  <si>
    <t>NEUHÄUSER</t>
  </si>
  <si>
    <t>MÖSKE</t>
  </si>
  <si>
    <t>Marlen</t>
  </si>
  <si>
    <t>FÄHSECKE</t>
  </si>
  <si>
    <t>SCHLITTIG</t>
  </si>
  <si>
    <t>GRILLMAYER</t>
  </si>
  <si>
    <t>Tas</t>
  </si>
  <si>
    <t>Sinem</t>
  </si>
  <si>
    <t>Simge</t>
  </si>
  <si>
    <t>KesslerPia</t>
  </si>
  <si>
    <t>KSV</t>
  </si>
  <si>
    <t>Junkers</t>
  </si>
  <si>
    <t>SCHNITTE</t>
  </si>
  <si>
    <t>HOLL</t>
  </si>
  <si>
    <t>Mandy</t>
  </si>
  <si>
    <t>MARTIN</t>
  </si>
  <si>
    <t>Leonie-Mercedes</t>
  </si>
  <si>
    <t xml:space="preserve"> Tansila</t>
  </si>
  <si>
    <t>Thiemig</t>
  </si>
  <si>
    <t xml:space="preserve"> Fiona</t>
  </si>
  <si>
    <t xml:space="preserve"> Sophie</t>
  </si>
  <si>
    <t xml:space="preserve"> Eileen</t>
  </si>
  <si>
    <t>Blankenburg</t>
  </si>
  <si>
    <t>Kaufhold</t>
  </si>
  <si>
    <t>Viol</t>
  </si>
  <si>
    <t>Lederer</t>
  </si>
  <si>
    <t>Akdeniz</t>
  </si>
  <si>
    <t>Diara</t>
  </si>
  <si>
    <t>Maria</t>
  </si>
  <si>
    <t>Nicky-Jane</t>
  </si>
  <si>
    <t>Bühr</t>
  </si>
  <si>
    <t>Marlene</t>
  </si>
  <si>
    <t>Anne-Marie</t>
  </si>
  <si>
    <t>Aleta</t>
  </si>
  <si>
    <t>Neubert</t>
  </si>
  <si>
    <t>Sissi Lara</t>
  </si>
  <si>
    <t>Chantal Vivienne</t>
  </si>
  <si>
    <t>Sonnenberg</t>
  </si>
  <si>
    <t>Ulrike</t>
  </si>
  <si>
    <t>Corina</t>
  </si>
  <si>
    <t>Annemie</t>
  </si>
  <si>
    <t>Hinne</t>
  </si>
  <si>
    <t>Mache</t>
  </si>
  <si>
    <t>Diana</t>
  </si>
  <si>
    <t>Sophia</t>
  </si>
  <si>
    <t>Braun</t>
  </si>
  <si>
    <t>Henriette</t>
  </si>
  <si>
    <t>Feix</t>
  </si>
  <si>
    <t>Jacquelin</t>
  </si>
  <si>
    <t>Marianne</t>
  </si>
  <si>
    <t>Birk</t>
  </si>
  <si>
    <t>Maxi</t>
  </si>
  <si>
    <t>Allenhof</t>
  </si>
  <si>
    <t>Reichmann</t>
  </si>
  <si>
    <t>Bayer</t>
  </si>
  <si>
    <t>Haase</t>
  </si>
  <si>
    <t xml:space="preserve">Laura </t>
  </si>
  <si>
    <t>Moreno</t>
  </si>
  <si>
    <t xml:space="preserve">Sarah </t>
  </si>
  <si>
    <t>Sturm</t>
  </si>
  <si>
    <t>Spindler</t>
  </si>
  <si>
    <t>Christina</t>
  </si>
  <si>
    <t>Glenk</t>
  </si>
  <si>
    <t>Zander</t>
  </si>
  <si>
    <t>Lydia</t>
  </si>
  <si>
    <t>Birgit</t>
  </si>
  <si>
    <t>Holzäpfle</t>
  </si>
  <si>
    <t>Klassen</t>
  </si>
  <si>
    <t>Meisel</t>
  </si>
  <si>
    <t>Birkner</t>
  </si>
  <si>
    <t>Sherlyn</t>
  </si>
  <si>
    <t>Hinkelmann</t>
  </si>
  <si>
    <t>Bunn</t>
  </si>
  <si>
    <t>Mirjam</t>
  </si>
  <si>
    <t>Kim Katharina</t>
  </si>
  <si>
    <t>Rittmann</t>
  </si>
  <si>
    <t>Eichhorn</t>
  </si>
  <si>
    <t>Nina</t>
  </si>
  <si>
    <t>Nowak</t>
  </si>
  <si>
    <t>Nicolette</t>
  </si>
  <si>
    <t>Wever</t>
  </si>
  <si>
    <t>Anne</t>
  </si>
  <si>
    <t>Rauscher</t>
  </si>
  <si>
    <t>Lisa</t>
  </si>
  <si>
    <t>Weisser</t>
  </si>
  <si>
    <t>Jakubczyk</t>
  </si>
  <si>
    <t>Anika</t>
  </si>
  <si>
    <t>Nicole</t>
  </si>
  <si>
    <t xml:space="preserve"> Darlene</t>
  </si>
  <si>
    <t>Kaminiecka</t>
  </si>
  <si>
    <t xml:space="preserve"> Charis</t>
  </si>
  <si>
    <t xml:space="preserve"> Mara</t>
  </si>
  <si>
    <t>Patrusev</t>
  </si>
  <si>
    <t xml:space="preserve"> Saskia</t>
  </si>
  <si>
    <t>Regler</t>
  </si>
  <si>
    <t xml:space="preserve"> Anne-Katrin</t>
  </si>
  <si>
    <t xml:space="preserve"> Josefin</t>
  </si>
  <si>
    <t>Dambrowska</t>
  </si>
  <si>
    <t>Claudia</t>
  </si>
  <si>
    <t>Hawer</t>
  </si>
  <si>
    <t>Chalin</t>
  </si>
  <si>
    <t>Kabs</t>
  </si>
  <si>
    <t>Schreiber</t>
  </si>
  <si>
    <t>Edina</t>
  </si>
  <si>
    <t>Birthe</t>
  </si>
  <si>
    <t>Heerde</t>
  </si>
  <si>
    <t>Jasmin</t>
  </si>
  <si>
    <t>Jessika</t>
  </si>
  <si>
    <t>Luisa</t>
  </si>
  <si>
    <t>Dancz</t>
  </si>
  <si>
    <t>Svenja</t>
  </si>
  <si>
    <t>Dürksen</t>
  </si>
  <si>
    <t>Viktoria</t>
  </si>
  <si>
    <t>Valduga</t>
  </si>
  <si>
    <t>Camilla</t>
  </si>
  <si>
    <t>Yueksel</t>
  </si>
  <si>
    <t>Leyla</t>
  </si>
  <si>
    <t>Evelyn</t>
  </si>
  <si>
    <t>Seitz</t>
  </si>
  <si>
    <t>Bianca</t>
  </si>
  <si>
    <t>Kopp</t>
  </si>
  <si>
    <t>Madita</t>
  </si>
  <si>
    <t>Davina</t>
  </si>
  <si>
    <t>Kempa</t>
  </si>
  <si>
    <t>Sarah-Michelle</t>
  </si>
  <si>
    <t>Mattig</t>
  </si>
  <si>
    <t>Lea-Justine</t>
  </si>
  <si>
    <t>Truong Bach</t>
  </si>
  <si>
    <t>Lisa Mai</t>
  </si>
  <si>
    <t>Lorena</t>
  </si>
  <si>
    <t>Amelia</t>
  </si>
  <si>
    <t>SCHACHE</t>
  </si>
  <si>
    <t>Sina-Fanziska</t>
  </si>
  <si>
    <t>Breitschuh</t>
  </si>
  <si>
    <t>Marie Sophie</t>
  </si>
  <si>
    <t>BUCHHOLZ</t>
  </si>
  <si>
    <t>CARUSO</t>
  </si>
  <si>
    <t>Sarai</t>
  </si>
  <si>
    <t>Fähsecke</t>
  </si>
  <si>
    <t>GNÄDIG</t>
  </si>
  <si>
    <t>Hußmann</t>
  </si>
  <si>
    <t>Fenja</t>
  </si>
  <si>
    <t>KORALEWSKI</t>
  </si>
  <si>
    <t>Cheyenne</t>
  </si>
  <si>
    <t>Lammel</t>
  </si>
  <si>
    <t>LITTMANN</t>
  </si>
  <si>
    <t>Melina-Charleen</t>
  </si>
  <si>
    <t>MIESBAUER</t>
  </si>
  <si>
    <t>Sofia</t>
  </si>
  <si>
    <t>Alexandra</t>
  </si>
  <si>
    <t>Leonie Mercedes</t>
  </si>
  <si>
    <t>Schnitte</t>
  </si>
  <si>
    <t>Mohr</t>
  </si>
  <si>
    <t>Wetzel</t>
  </si>
  <si>
    <t>Sabrina</t>
  </si>
  <si>
    <t>Vivian</t>
  </si>
  <si>
    <t>Skeide</t>
  </si>
  <si>
    <t>Rochelt</t>
  </si>
  <si>
    <t>Viola</t>
  </si>
  <si>
    <t>Ratthay</t>
  </si>
  <si>
    <t>Mary-Anne</t>
  </si>
  <si>
    <t>Mareen</t>
  </si>
  <si>
    <t>Schröttke</t>
  </si>
  <si>
    <t>Samantha</t>
  </si>
  <si>
    <t>Heinzmann</t>
  </si>
  <si>
    <t>Kögl</t>
  </si>
  <si>
    <t>Annemarie</t>
  </si>
  <si>
    <t>Jacqueline</t>
  </si>
  <si>
    <t>Rozycki</t>
  </si>
  <si>
    <t>Natalia</t>
  </si>
  <si>
    <t xml:space="preserve">Julia </t>
  </si>
  <si>
    <t xml:space="preserve">Maxi </t>
  </si>
  <si>
    <t>Voit</t>
  </si>
  <si>
    <t>Isabel</t>
  </si>
  <si>
    <t>Fahr</t>
  </si>
  <si>
    <t>Klatt</t>
  </si>
  <si>
    <t>Cop</t>
  </si>
  <si>
    <t>Schweizer</t>
  </si>
  <si>
    <t>Cyntia</t>
  </si>
  <si>
    <t>Lisa Marie</t>
  </si>
  <si>
    <t>Holzäpfel</t>
  </si>
  <si>
    <t>Janin</t>
  </si>
  <si>
    <t xml:space="preserve"> Sherlyn</t>
  </si>
  <si>
    <t>Rebbeca</t>
  </si>
  <si>
    <t xml:space="preserve"> Jessica</t>
  </si>
  <si>
    <t xml:space="preserve"> Antonia</t>
  </si>
  <si>
    <t xml:space="preserve"> Nancy</t>
  </si>
  <si>
    <t>Piller</t>
  </si>
  <si>
    <t>Feldmann</t>
  </si>
  <si>
    <t>Kamieniecka</t>
  </si>
  <si>
    <t>Charis</t>
  </si>
  <si>
    <t>Laura-Sophie</t>
  </si>
  <si>
    <t>Keilholz</t>
  </si>
  <si>
    <t>Hanna</t>
  </si>
  <si>
    <t>Nadine</t>
  </si>
  <si>
    <t>Camila</t>
  </si>
  <si>
    <t>Eschrisch</t>
  </si>
  <si>
    <t>Orben</t>
  </si>
  <si>
    <t>Madelaine</t>
  </si>
  <si>
    <t>Elisabet</t>
  </si>
  <si>
    <t>MATTIG</t>
  </si>
  <si>
    <t>Lea Justine</t>
  </si>
  <si>
    <t>Milena</t>
  </si>
  <si>
    <t>Rössler</t>
  </si>
  <si>
    <t>KOPP</t>
  </si>
  <si>
    <t>Stoye</t>
  </si>
  <si>
    <t>Josefine</t>
  </si>
  <si>
    <t>Siebler</t>
  </si>
  <si>
    <t>Fiona</t>
  </si>
  <si>
    <t>Kimberly</t>
  </si>
  <si>
    <t>Bernadette</t>
  </si>
  <si>
    <t>SPILLER</t>
  </si>
  <si>
    <t>GUSKOWSKI</t>
  </si>
  <si>
    <t>Hannah</t>
  </si>
  <si>
    <t>BURKERT</t>
  </si>
  <si>
    <t>FUCHS</t>
  </si>
  <si>
    <t>PFALZGRAF</t>
  </si>
  <si>
    <t>URSOLINO</t>
  </si>
  <si>
    <t>ACKERMANN</t>
  </si>
  <si>
    <t>MARIANI</t>
  </si>
  <si>
    <t>VÖGELIN</t>
  </si>
  <si>
    <t>LOOSE</t>
  </si>
  <si>
    <t>Sina Franziska</t>
  </si>
  <si>
    <t>HASELMANN</t>
  </si>
  <si>
    <t>Alicia</t>
  </si>
  <si>
    <t>STÖCKLIN</t>
  </si>
  <si>
    <t>KEßLER</t>
  </si>
  <si>
    <t>BIENER</t>
  </si>
  <si>
    <t>SCHÖNSIEGEL</t>
  </si>
  <si>
    <t>Nietsche</t>
  </si>
  <si>
    <t>HUßMANN</t>
  </si>
  <si>
    <t>Ahmetov</t>
  </si>
  <si>
    <t>Salina</t>
  </si>
  <si>
    <t>Miesbauer</t>
  </si>
  <si>
    <t xml:space="preserve"> Diana</t>
  </si>
  <si>
    <t xml:space="preserve"> Elin</t>
  </si>
  <si>
    <t>Magomadora</t>
  </si>
  <si>
    <t>Raiana</t>
  </si>
  <si>
    <t>Magomadova</t>
  </si>
  <si>
    <t xml:space="preserve"> Raiana</t>
  </si>
  <si>
    <t xml:space="preserve"> Marie</t>
  </si>
  <si>
    <t>Neuhäuser</t>
  </si>
  <si>
    <t xml:space="preserve"> Leonie</t>
  </si>
  <si>
    <t>Marleen</t>
  </si>
  <si>
    <t>Altinsoy</t>
  </si>
  <si>
    <t>Elmas</t>
  </si>
  <si>
    <t>Bredow</t>
  </si>
  <si>
    <t>Celina Alina</t>
  </si>
  <si>
    <t>Rettenberger</t>
  </si>
  <si>
    <t>Nathalie</t>
  </si>
  <si>
    <t>Christine</t>
  </si>
  <si>
    <t>Benfer</t>
  </si>
  <si>
    <t>Inga</t>
  </si>
  <si>
    <t>Supe</t>
  </si>
  <si>
    <t xml:space="preserve">Jessica </t>
  </si>
  <si>
    <t>Hebibi</t>
  </si>
  <si>
    <t>Marigona</t>
  </si>
  <si>
    <t xml:space="preserve"> Cynthia</t>
  </si>
  <si>
    <t xml:space="preserve"> Lisa-Marie</t>
  </si>
  <si>
    <t xml:space="preserve"> Gina</t>
  </si>
  <si>
    <t>Heddrich</t>
  </si>
  <si>
    <t>Ebner</t>
  </si>
  <si>
    <t>Arnoldi</t>
  </si>
  <si>
    <t>Janet</t>
  </si>
  <si>
    <t>Darlene</t>
  </si>
  <si>
    <t>Marie-Luise</t>
  </si>
  <si>
    <t>Dabrowska</t>
  </si>
  <si>
    <t>Bruhn</t>
  </si>
  <si>
    <t>Franziska</t>
  </si>
  <si>
    <t>Laura Sophie</t>
  </si>
  <si>
    <t>Klaudia</t>
  </si>
  <si>
    <t>Analena</t>
  </si>
  <si>
    <t>Linnea</t>
  </si>
  <si>
    <t>Marina</t>
  </si>
  <si>
    <t>Cindy</t>
  </si>
  <si>
    <t>Weickel</t>
  </si>
  <si>
    <t>TRUONG BACH</t>
  </si>
  <si>
    <t>KAISER</t>
  </si>
  <si>
    <t>SEITZ</t>
  </si>
  <si>
    <t>STOYE</t>
  </si>
  <si>
    <t>Rößler</t>
  </si>
  <si>
    <t>KEMPA</t>
  </si>
  <si>
    <t>KUDLING</t>
  </si>
  <si>
    <t>KUBELKA</t>
  </si>
  <si>
    <t>PLATHE</t>
  </si>
  <si>
    <t>Lilly</t>
  </si>
  <si>
    <t>Guskowski</t>
  </si>
  <si>
    <t>NGUYEN</t>
  </si>
  <si>
    <t>Freya Marie</t>
  </si>
  <si>
    <t>Schmitt-Pfersching</t>
  </si>
  <si>
    <t>DAUX</t>
  </si>
  <si>
    <t>Lilou</t>
  </si>
  <si>
    <t>Marie-Sophie</t>
  </si>
  <si>
    <t>GEFFROY</t>
  </si>
  <si>
    <t>AHMETOV</t>
  </si>
  <si>
    <t>Krätschmer</t>
  </si>
  <si>
    <t>KURBANOVA</t>
  </si>
  <si>
    <t>Kathrin</t>
  </si>
  <si>
    <t>Susanne</t>
  </si>
  <si>
    <t>Siegmund</t>
  </si>
  <si>
    <t xml:space="preserve">Victoria </t>
  </si>
  <si>
    <t xml:space="preserve">Elisa </t>
  </si>
  <si>
    <t>Geicke</t>
  </si>
  <si>
    <t xml:space="preserve">Vivian </t>
  </si>
  <si>
    <t xml:space="preserve"> Ratthay</t>
  </si>
  <si>
    <t>Morosowa</t>
  </si>
  <si>
    <t xml:space="preserve"> Sarah</t>
  </si>
  <si>
    <t>Seufert</t>
  </si>
  <si>
    <t>Alisha</t>
  </si>
  <si>
    <t>Ross</t>
  </si>
  <si>
    <t>Kellermeier</t>
  </si>
  <si>
    <t>Rosendahl</t>
  </si>
  <si>
    <t>Freja</t>
  </si>
  <si>
    <t>Idieva</t>
  </si>
  <si>
    <t>Khava</t>
  </si>
  <si>
    <t>PERLT</t>
  </si>
  <si>
    <t>KEIL</t>
  </si>
  <si>
    <t>Anna-Katharina</t>
  </si>
  <si>
    <t>RUSCH</t>
  </si>
  <si>
    <t>Anna-Lena</t>
  </si>
  <si>
    <t>REZZAK</t>
  </si>
  <si>
    <t>Amelle</t>
  </si>
  <si>
    <t>Spicker</t>
  </si>
  <si>
    <t>Sahra</t>
  </si>
  <si>
    <t>Czerwenka,</t>
  </si>
  <si>
    <t>Hinkelmann,</t>
  </si>
  <si>
    <t>Kratschmann,</t>
  </si>
  <si>
    <t>Noa,</t>
  </si>
  <si>
    <t>Piller,</t>
  </si>
  <si>
    <t>Tabel,</t>
  </si>
  <si>
    <t>Witte,</t>
  </si>
  <si>
    <t>Kirsten</t>
  </si>
  <si>
    <t>Dauth,</t>
  </si>
  <si>
    <t>Walzak,</t>
  </si>
  <si>
    <t>BECKER,</t>
  </si>
  <si>
    <t>DÖLL,</t>
  </si>
  <si>
    <t>ESCHRICH,</t>
  </si>
  <si>
    <t>IDIEVA,</t>
  </si>
  <si>
    <t>ORBEN,</t>
  </si>
  <si>
    <t>TAUBERT,</t>
  </si>
  <si>
    <t>WALDENBERGER,</t>
  </si>
  <si>
    <t>DIBOTI</t>
  </si>
  <si>
    <t>Kaitly</t>
  </si>
  <si>
    <t>EL</t>
  </si>
  <si>
    <t>YABOURI</t>
  </si>
  <si>
    <t>Ferg</t>
  </si>
  <si>
    <t>Veronika</t>
  </si>
  <si>
    <t>Nsoukpoe</t>
  </si>
  <si>
    <t>Elisabeth</t>
  </si>
  <si>
    <t xml:space="preserve">Median </t>
  </si>
  <si>
    <t>25s  - Sternlauf</t>
  </si>
  <si>
    <t>25s - Sternlauf</t>
  </si>
  <si>
    <t>KöGe</t>
  </si>
  <si>
    <t>Die Ergebnisfaktoren dienen der besseren Handhabung im Wettkampfgeschehen. Mit ihrer Hilfe kann die Leistung der Athletinnen in Punkte umgerechnet werden.
Für die Herleitung der Punktwerte sucht man das Körpergewicht der Athletin in der Spalte "KöGe". Anschließend multipliziert man den jeweiligen Faktor aus der gleichen Zeile mit dem Wettkampfergebnis. Im Fall des Sternlaufs muss beachtet werden, dass man die gelaufene Zeit von "25" subtrahiert und dann weiterrechnet.
Möchte man beispielsweise wissen wie viele Punkte sich ergeben, wenn ein Mädchen der AK14 mit einem Körpergewicht von 40 kg im Reißen eine Hantellast von 35 kg bewältigt, orientiert man sich an Zeile 20 (KöGe = 40) der linken Tabelle und multipliziert die 35 kg im Reißen mit dem Faktor "2.114". Es ergibt sich eine Punktzahl von "73,99" Punkten.</t>
  </si>
  <si>
    <t>Technikwertung Ja/Nein?</t>
  </si>
  <si>
    <t>Technik Reißen 1</t>
  </si>
  <si>
    <t>Technik Reißen 2</t>
  </si>
  <si>
    <t>Technik Reißen 3</t>
  </si>
  <si>
    <t>Technik Stoßen 1</t>
  </si>
  <si>
    <t>Technik Stoßen 2</t>
  </si>
  <si>
    <t>Technik Stoßen 3</t>
  </si>
  <si>
    <t>Reißen 1 Relativ [Punkte]</t>
  </si>
  <si>
    <t>Stoßen 1 Relativ [Punkte]</t>
  </si>
  <si>
    <t>Reißen 2 Relativ [Punkte]</t>
  </si>
  <si>
    <t>Reißen 3 Relativ [Punkte]</t>
  </si>
  <si>
    <t xml:space="preserve"> Reißen 1 Technik [Punkte]</t>
  </si>
  <si>
    <t xml:space="preserve"> Reißen 2 Technik [Punkte]</t>
  </si>
  <si>
    <t xml:space="preserve"> Reißen 3 Technik [Punkte]</t>
  </si>
  <si>
    <t>Stoßen 1 Technik [Punkte]</t>
  </si>
  <si>
    <t>Stoßen 2 Relativ [Punkte]</t>
  </si>
  <si>
    <t>Stoßen 2 Technik [Punkte]</t>
  </si>
  <si>
    <t>Stoßen 3 Relativ [Punkte]</t>
  </si>
  <si>
    <t>Stoßen 3 Technik [Punkte]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</si>
</sst>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sz val="18"/>
      <color theme="1"/>
      <name val="Calibri"/>
      <family val="2"/>
      <scheme val="minor"/>
    </font>
    <font>
      <b/>
      <sz val="20"/>
      <color theme="1"/>
      <name val="Calibri"/>
      <family val="2"/>
      <scheme val="minor"/>
    </font>
    <font>
      <sz val="11"/>
      <color theme="4" tint="-0.499984740745262"/>
      <name val="Calibri"/>
      <family val="2"/>
      <scheme val="minor"/>
    </font>
    <font>
      <sz val="11"/>
      <color rgb="FFFF0000"/>
      <name val="Calibri"/>
      <family val="2"/>
      <scheme val="minor"/>
    </font>
    <font>
      <sz val="11"/>
      <color theme="0"/>
      <name val="Calibri"/>
      <family val="2"/>
      <scheme val="minor"/>
    </font>
    <font>
      <b/>
      <sz val="14"/>
      <color theme="1"/>
      <name val="Calibri"/>
      <family val="2"/>
      <scheme val="minor"/>
    </font>
    <font>
      <sz val="20"/>
      <color rgb="FFFF0000"/>
      <name val="Calibri"/>
      <family val="2"/>
      <scheme val="minor"/>
    </font>
    <font>
      <b/>
      <sz val="18"/>
      <name val="Calibri"/>
      <family val="2"/>
      <scheme val="minor"/>
    </font>
    <font>
      <b/>
      <sz val="16"/>
      <name val="Calibri"/>
      <family val="2"/>
      <scheme val="minor"/>
    </font>
    <font>
      <b/>
      <sz val="11"/>
      <name val="Calibri"/>
      <family val="2"/>
      <scheme val="minor"/>
    </font>
    <font>
      <sz val="11"/>
      <name val="Calibri"/>
      <family val="2"/>
      <scheme val="minor"/>
    </font>
    <font>
      <b/>
      <sz val="16"/>
      <color theme="9"/>
      <name val="Calibri"/>
      <family val="2"/>
      <scheme val="minor"/>
    </font>
    <font>
      <sz val="20"/>
      <color rgb="FFC00000"/>
      <name val="Calibri"/>
      <family val="2"/>
      <scheme val="minor"/>
    </font>
    <font>
      <b/>
      <sz val="20"/>
      <color rgb="FFC00000"/>
      <name val="Calibri"/>
      <family val="2"/>
      <scheme val="minor"/>
    </font>
    <font>
      <b/>
      <sz val="20"/>
      <color theme="0"/>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auto="1"/>
      </left>
      <right/>
      <top/>
      <bottom/>
      <diagonal/>
    </border>
  </borders>
  <cellStyleXfs count="1">
    <xf numFmtId="0" fontId="0" fillId="0" borderId="0"/>
  </cellStyleXfs>
  <cellXfs count="54">
    <xf numFmtId="0" fontId="0" fillId="0" borderId="0" xfId="0"/>
    <xf numFmtId="0" fontId="0" fillId="0" borderId="0" xfId="0" applyNumberFormat="1"/>
    <xf numFmtId="0" fontId="0" fillId="0" borderId="0" xfId="0" applyNumberFormat="1" applyAlignment="1">
      <alignment wrapText="1"/>
    </xf>
    <xf numFmtId="2" fontId="0" fillId="0" borderId="0" xfId="0" applyNumberFormat="1"/>
    <xf numFmtId="0" fontId="1" fillId="0" borderId="0" xfId="0" applyFont="1"/>
    <xf numFmtId="0" fontId="1" fillId="2" borderId="0" xfId="0" applyFont="1" applyFill="1"/>
    <xf numFmtId="0" fontId="3" fillId="0" borderId="0" xfId="0" applyFont="1"/>
    <xf numFmtId="0" fontId="0" fillId="3" borderId="0" xfId="0" applyFill="1"/>
    <xf numFmtId="0" fontId="2" fillId="3" borderId="0" xfId="0" applyFont="1" applyFill="1" applyAlignment="1"/>
    <xf numFmtId="0" fontId="6" fillId="0" borderId="2" xfId="0" applyFont="1" applyBorder="1"/>
    <xf numFmtId="0" fontId="2" fillId="3" borderId="5" xfId="0" applyFont="1" applyFill="1" applyBorder="1" applyAlignment="1">
      <alignment horizontal="center" textRotation="90"/>
    </xf>
    <xf numFmtId="0" fontId="0" fillId="3" borderId="5" xfId="0" applyFill="1" applyBorder="1"/>
    <xf numFmtId="0" fontId="2" fillId="3" borderId="5" xfId="0" applyFont="1" applyFill="1" applyBorder="1" applyAlignment="1"/>
    <xf numFmtId="0" fontId="7" fillId="0" borderId="0" xfId="0" applyFont="1"/>
    <xf numFmtId="0" fontId="10" fillId="0" borderId="2" xfId="0" applyFont="1" applyBorder="1"/>
    <xf numFmtId="0" fontId="12" fillId="0" borderId="2" xfId="0" applyFont="1" applyBorder="1" applyAlignment="1">
      <alignment horizontal="center" textRotation="90"/>
    </xf>
    <xf numFmtId="0" fontId="13" fillId="0" borderId="2" xfId="0" applyFont="1" applyBorder="1"/>
    <xf numFmtId="0" fontId="15" fillId="0" borderId="2" xfId="0" applyFont="1" applyBorder="1" applyAlignment="1">
      <alignment horizontal="center" textRotation="90"/>
    </xf>
    <xf numFmtId="0" fontId="16" fillId="0" borderId="2" xfId="0" applyFont="1" applyBorder="1"/>
    <xf numFmtId="0" fontId="17" fillId="0" borderId="2" xfId="0" applyFont="1" applyBorder="1" applyAlignment="1">
      <alignment horizontal="center" textRotation="90"/>
    </xf>
    <xf numFmtId="0" fontId="0" fillId="3" borderId="0" xfId="0" applyFill="1" applyAlignment="1">
      <alignment horizontal="center"/>
    </xf>
    <xf numFmtId="0" fontId="1" fillId="3" borderId="9" xfId="0" applyFont="1" applyFill="1" applyBorder="1" applyAlignment="1">
      <alignment horizontal="center"/>
    </xf>
    <xf numFmtId="0" fontId="0" fillId="3" borderId="5" xfId="0"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8" fillId="3" borderId="0" xfId="0" applyFont="1" applyFill="1"/>
    <xf numFmtId="0" fontId="13" fillId="0" borderId="2" xfId="0" applyFont="1" applyBorder="1" applyProtection="1">
      <protection locked="0"/>
    </xf>
    <xf numFmtId="0" fontId="14" fillId="0" borderId="2" xfId="0" applyFont="1" applyBorder="1" applyProtection="1">
      <protection locked="0"/>
    </xf>
    <xf numFmtId="0" fontId="0" fillId="3" borderId="10" xfId="0" applyFill="1" applyBorder="1"/>
    <xf numFmtId="0" fontId="0" fillId="3" borderId="0" xfId="0" applyFill="1" applyBorder="1" applyAlignment="1">
      <alignment wrapText="1"/>
    </xf>
    <xf numFmtId="0" fontId="0" fillId="3" borderId="0" xfId="0" applyFill="1" applyBorder="1"/>
    <xf numFmtId="0" fontId="12" fillId="0" borderId="2" xfId="0" applyNumberFormat="1" applyFont="1" applyBorder="1" applyAlignment="1">
      <alignment horizontal="center" textRotation="90"/>
    </xf>
    <xf numFmtId="0" fontId="14" fillId="0" borderId="2" xfId="0" applyNumberFormat="1" applyFont="1" applyBorder="1" applyProtection="1">
      <protection locked="0"/>
    </xf>
    <xf numFmtId="0" fontId="13" fillId="0" borderId="2" xfId="0" applyNumberFormat="1" applyFont="1" applyBorder="1"/>
    <xf numFmtId="0" fontId="11" fillId="0" borderId="3" xfId="0" applyFont="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5" fillId="0" borderId="7" xfId="0" applyFont="1" applyBorder="1" applyAlignment="1">
      <alignment horizontal="center" vertical="top"/>
    </xf>
    <xf numFmtId="0" fontId="5" fillId="0" borderId="6" xfId="0" applyFont="1" applyBorder="1" applyAlignment="1">
      <alignment horizontal="center" vertical="top"/>
    </xf>
    <xf numFmtId="0" fontId="5" fillId="0" borderId="8" xfId="0" applyFont="1" applyBorder="1" applyAlignment="1">
      <alignment horizontal="center" vertical="top"/>
    </xf>
    <xf numFmtId="0" fontId="5" fillId="3" borderId="13" xfId="0" applyFont="1" applyFill="1" applyBorder="1" applyAlignment="1">
      <alignment horizontal="center" vertical="top"/>
    </xf>
    <xf numFmtId="0" fontId="5" fillId="3" borderId="0" xfId="0" applyFont="1" applyFill="1" applyBorder="1" applyAlignment="1">
      <alignment horizontal="center" vertical="top"/>
    </xf>
    <xf numFmtId="0" fontId="5" fillId="3" borderId="9" xfId="0" applyFont="1" applyFill="1" applyBorder="1" applyAlignment="1">
      <alignment horizontal="center" vertical="top"/>
    </xf>
    <xf numFmtId="0" fontId="18" fillId="3" borderId="13" xfId="0" applyFont="1" applyFill="1" applyBorder="1" applyAlignment="1" applyProtection="1">
      <alignment horizontal="center" vertical="top"/>
      <protection locked="0"/>
    </xf>
    <xf numFmtId="0" fontId="18" fillId="3" borderId="0" xfId="0" applyFont="1" applyFill="1" applyBorder="1" applyAlignment="1" applyProtection="1">
      <alignment horizontal="center" vertical="top"/>
      <protection locked="0"/>
    </xf>
    <xf numFmtId="0" fontId="18" fillId="3" borderId="9" xfId="0" applyFont="1" applyFill="1" applyBorder="1" applyAlignment="1" applyProtection="1">
      <alignment horizontal="center" vertical="top"/>
      <protection locked="0"/>
    </xf>
    <xf numFmtId="0" fontId="9" fillId="3" borderId="0" xfId="0" applyFont="1" applyFill="1" applyAlignment="1">
      <alignment horizontal="center"/>
    </xf>
    <xf numFmtId="0" fontId="0" fillId="3" borderId="3" xfId="0" applyFill="1" applyBorder="1" applyAlignment="1">
      <alignment wrapText="1"/>
    </xf>
    <xf numFmtId="0" fontId="0" fillId="3" borderId="4" xfId="0" applyFill="1" applyBorder="1"/>
    <xf numFmtId="0" fontId="0" fillId="3" borderId="1" xfId="0" applyFill="1" applyBorder="1"/>
  </cellXfs>
  <cellStyles count="1">
    <cellStyle name="Standard" xfId="0" builtinId="0"/>
  </cellStyles>
  <dxfs count="9">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3"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66261</xdr:colOff>
      <xdr:row>0</xdr:row>
      <xdr:rowOff>33130</xdr:rowOff>
    </xdr:from>
    <xdr:to>
      <xdr:col>1</xdr:col>
      <xdr:colOff>198784</xdr:colOff>
      <xdr:row>0</xdr:row>
      <xdr:rowOff>398451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61" y="33130"/>
          <a:ext cx="1457740" cy="365321"/>
        </a:xfrm>
        <a:prstGeom prst="rect">
          <a:avLst/>
        </a:prstGeom>
      </xdr:spPr>
    </xdr:pic>
    <xdr:clientData/>
  </xdr:twoCellAnchor>
  <xdr:twoCellAnchor editAs="oneCell">
    <xdr:from>
      <xdr:col>0</xdr:col>
      <xdr:colOff>57979</xdr:colOff>
      <xdr:row>0</xdr:row>
      <xdr:rowOff>405848</xdr:rowOff>
    </xdr:from>
    <xdr:to>
      <xdr:col>1</xdr:col>
      <xdr:colOff>180562</xdr:colOff>
      <xdr:row>0</xdr:row>
      <xdr:rowOff>795130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57979" y="405848"/>
          <a:ext cx="1447800" cy="389282"/>
        </a:xfrm>
        <a:prstGeom prst="rect">
          <a:avLst/>
        </a:prstGeom>
      </xdr:spPr>
    </xdr:pic>
    <xdr:clientData/>
  </xdr:twoCellAnchor>
  <xdr:twoCellAnchor editAs="oneCell">
    <xdr:from>
      <xdr:col>36</xdr:col>
      <xdr:colOff>124240</xdr:colOff>
      <xdr:row>0</xdr:row>
      <xdr:rowOff>82826</xdr:rowOff>
    </xdr:from>
    <xdr:to>
      <xdr:col>37</xdr:col>
      <xdr:colOff>456293</xdr:colOff>
      <xdr:row>0</xdr:row>
      <xdr:rowOff>811702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5088" y="82826"/>
          <a:ext cx="704771" cy="7288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190500</xdr:colOff>
          <xdr:row>1</xdr:row>
          <xdr:rowOff>381000</xdr:rowOff>
        </xdr:from>
        <xdr:to>
          <xdr:col>18</xdr:col>
          <xdr:colOff>121920</xdr:colOff>
          <xdr:row>2</xdr:row>
          <xdr:rowOff>327660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30694</xdr:colOff>
      <xdr:row>0</xdr:row>
      <xdr:rowOff>168089</xdr:rowOff>
    </xdr:from>
    <xdr:to>
      <xdr:col>1</xdr:col>
      <xdr:colOff>726434</xdr:colOff>
      <xdr:row>0</xdr:row>
      <xdr:rowOff>533410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94" y="168089"/>
          <a:ext cx="1457740" cy="365321"/>
        </a:xfrm>
        <a:prstGeom prst="rect">
          <a:avLst/>
        </a:prstGeom>
      </xdr:spPr>
    </xdr:pic>
    <xdr:clientData/>
  </xdr:twoCellAnchor>
  <xdr:twoCellAnchor editAs="oneCell">
    <xdr:from>
      <xdr:col>0</xdr:col>
      <xdr:colOff>22412</xdr:colOff>
      <xdr:row>0</xdr:row>
      <xdr:rowOff>540807</xdr:rowOff>
    </xdr:from>
    <xdr:to>
      <xdr:col>1</xdr:col>
      <xdr:colOff>708212</xdr:colOff>
      <xdr:row>0</xdr:row>
      <xdr:rowOff>930089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22412" y="540807"/>
          <a:ext cx="1447800" cy="389282"/>
        </a:xfrm>
        <a:prstGeom prst="rect">
          <a:avLst/>
        </a:prstGeom>
      </xdr:spPr>
    </xdr:pic>
    <xdr:clientData/>
  </xdr:twoCellAnchor>
  <xdr:twoCellAnchor editAs="oneCell">
    <xdr:from>
      <xdr:col>13</xdr:col>
      <xdr:colOff>44824</xdr:colOff>
      <xdr:row>0</xdr:row>
      <xdr:rowOff>100854</xdr:rowOff>
    </xdr:from>
    <xdr:to>
      <xdr:col>13</xdr:col>
      <xdr:colOff>749595</xdr:colOff>
      <xdr:row>0</xdr:row>
      <xdr:rowOff>829730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92853" y="100854"/>
          <a:ext cx="704771" cy="7288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Q995"/>
  <sheetViews>
    <sheetView tabSelected="1" zoomScale="85" zoomScaleNormal="85" workbookViewId="0">
      <pane ySplit="5" topLeftCell="A6" activePane="bottomLeft" state="frozen"/>
      <selection pane="bottomLeft" activeCell="J10" sqref="J10"/>
    </sheetView>
  </sheetViews>
  <sheetFormatPr baseColWidth="10" defaultColWidth="11.44140625" defaultRowHeight="25.8" x14ac:dyDescent="0.5"/>
  <cols>
    <col min="1" max="1" width="19.88671875" style="27" customWidth="1"/>
    <col min="2" max="2" width="17.5546875" style="27" customWidth="1"/>
    <col min="3" max="3" width="5.88671875" style="28" customWidth="1"/>
    <col min="4" max="4" width="5.88671875" style="33" customWidth="1"/>
    <col min="5" max="19" width="5.88671875" style="28" customWidth="1"/>
    <col min="20" max="20" width="12.33203125" style="11" customWidth="1"/>
    <col min="21" max="34" width="5.88671875" style="9" customWidth="1"/>
    <col min="35" max="35" width="6" style="9" customWidth="1"/>
    <col min="36" max="36" width="5.33203125" style="9" customWidth="1"/>
    <col min="37" max="37" width="5.5546875" style="9" customWidth="1"/>
    <col min="38" max="38" width="12.33203125" style="14" customWidth="1"/>
    <col min="39" max="42" width="9.109375" style="7" customWidth="1"/>
    <col min="43" max="16384" width="11.44140625" style="7"/>
  </cols>
  <sheetData>
    <row r="1" spans="1:43" ht="70.5" customHeight="1" x14ac:dyDescent="0.3">
      <c r="A1" s="41" t="s">
        <v>161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3"/>
      <c r="AM1" s="26" t="s">
        <v>168</v>
      </c>
    </row>
    <row r="2" spans="1:43" ht="31.5" customHeight="1" x14ac:dyDescent="0.25">
      <c r="A2" s="44" t="s">
        <v>777</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6"/>
      <c r="AM2" s="26"/>
    </row>
    <row r="3" spans="1:43" ht="46.5" customHeight="1" x14ac:dyDescent="0.25">
      <c r="A3" s="47" t="b">
        <v>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9"/>
      <c r="AM3" s="26"/>
    </row>
    <row r="4" spans="1:43" ht="26.25" customHeight="1" x14ac:dyDescent="0.35">
      <c r="A4" s="35" t="s">
        <v>150</v>
      </c>
      <c r="B4" s="36"/>
      <c r="C4" s="36"/>
      <c r="D4" s="36"/>
      <c r="E4" s="36"/>
      <c r="F4" s="36"/>
      <c r="G4" s="36"/>
      <c r="H4" s="36"/>
      <c r="I4" s="36"/>
      <c r="J4" s="36"/>
      <c r="K4" s="36"/>
      <c r="L4" s="36"/>
      <c r="M4" s="36"/>
      <c r="N4" s="36"/>
      <c r="O4" s="36"/>
      <c r="P4" s="36"/>
      <c r="Q4" s="36"/>
      <c r="R4" s="36"/>
      <c r="S4" s="37"/>
      <c r="T4" s="12"/>
      <c r="U4" s="38" t="s">
        <v>163</v>
      </c>
      <c r="V4" s="39"/>
      <c r="W4" s="39"/>
      <c r="X4" s="39"/>
      <c r="Y4" s="39"/>
      <c r="Z4" s="39"/>
      <c r="AA4" s="39"/>
      <c r="AB4" s="39"/>
      <c r="AC4" s="39"/>
      <c r="AD4" s="39"/>
      <c r="AE4" s="39"/>
      <c r="AF4" s="39"/>
      <c r="AG4" s="39"/>
      <c r="AH4" s="39"/>
      <c r="AI4" s="39"/>
      <c r="AJ4" s="39"/>
      <c r="AK4" s="39"/>
      <c r="AL4" s="40"/>
      <c r="AM4" s="8"/>
      <c r="AN4" s="8"/>
      <c r="AO4" s="8"/>
      <c r="AP4" s="8"/>
      <c r="AQ4" s="8"/>
    </row>
    <row r="5" spans="1:43" ht="198.75" customHeight="1" x14ac:dyDescent="0.3">
      <c r="A5" s="15" t="s">
        <v>134</v>
      </c>
      <c r="B5" s="15" t="s">
        <v>135</v>
      </c>
      <c r="C5" s="15" t="s">
        <v>152</v>
      </c>
      <c r="D5" s="32" t="s">
        <v>151</v>
      </c>
      <c r="E5" s="15" t="s">
        <v>147</v>
      </c>
      <c r="F5" s="15" t="s">
        <v>778</v>
      </c>
      <c r="G5" s="15" t="s">
        <v>148</v>
      </c>
      <c r="H5" s="15" t="s">
        <v>779</v>
      </c>
      <c r="I5" s="15" t="s">
        <v>149</v>
      </c>
      <c r="J5" s="15" t="s">
        <v>780</v>
      </c>
      <c r="K5" s="15" t="s">
        <v>153</v>
      </c>
      <c r="L5" s="15" t="s">
        <v>781</v>
      </c>
      <c r="M5" s="15" t="s">
        <v>154</v>
      </c>
      <c r="N5" s="15" t="s">
        <v>782</v>
      </c>
      <c r="O5" s="15" t="s">
        <v>155</v>
      </c>
      <c r="P5" s="15" t="s">
        <v>783</v>
      </c>
      <c r="Q5" s="15" t="s">
        <v>156</v>
      </c>
      <c r="R5" s="15" t="s">
        <v>157</v>
      </c>
      <c r="S5" s="15" t="s">
        <v>140</v>
      </c>
      <c r="T5" s="10"/>
      <c r="U5" s="17" t="s">
        <v>139</v>
      </c>
      <c r="V5" s="17" t="s">
        <v>784</v>
      </c>
      <c r="W5" s="17" t="s">
        <v>788</v>
      </c>
      <c r="X5" s="17" t="s">
        <v>786</v>
      </c>
      <c r="Y5" s="17" t="s">
        <v>789</v>
      </c>
      <c r="Z5" s="17" t="s">
        <v>787</v>
      </c>
      <c r="AA5" s="17" t="s">
        <v>790</v>
      </c>
      <c r="AB5" s="17" t="s">
        <v>785</v>
      </c>
      <c r="AC5" s="17" t="s">
        <v>791</v>
      </c>
      <c r="AD5" s="17" t="s">
        <v>792</v>
      </c>
      <c r="AE5" s="17" t="s">
        <v>793</v>
      </c>
      <c r="AF5" s="17" t="s">
        <v>794</v>
      </c>
      <c r="AG5" s="17" t="s">
        <v>795</v>
      </c>
      <c r="AH5" s="17" t="s">
        <v>158</v>
      </c>
      <c r="AI5" s="17" t="s">
        <v>159</v>
      </c>
      <c r="AJ5" s="17" t="s">
        <v>160</v>
      </c>
      <c r="AK5" s="17" t="s">
        <v>145</v>
      </c>
      <c r="AL5" s="19" t="s">
        <v>144</v>
      </c>
      <c r="AP5" s="29"/>
    </row>
    <row r="6" spans="1:43" ht="26.25" x14ac:dyDescent="0.4">
      <c r="U6" s="16">
        <f>MAX(E6,G6,I6)+MAX(K6,M6,O6)</f>
        <v>0</v>
      </c>
      <c r="V6" s="16" t="e">
        <f>IF($A$3=FALSE,IF($C6&lt;16,E6/($D6^0.70558407859294)*'Hintergrund Berechnung'!$I$941,E6/($D6^0.70558407859294)*'Hintergrund Berechnung'!$I$942),IF($C6&lt;13,(E6/($D6^0.70558407859294)*'Hintergrund Berechnung'!$I$941)*0.5,IF($C6&lt;16,(E6/($D6^0.70558407859294)*'Hintergrund Berechnung'!$I$941)*0.67,E6/($D6^0.70558407859294)*'Hintergrund Berechnung'!$I$942)))</f>
        <v>#DIV/0!</v>
      </c>
      <c r="W6" s="16" t="str">
        <f>IF(AND($A$3=TRUE,$C6&lt;13),F6,IF(AND($A$3=TRUE,$C6&lt;16),F6*0.67,""))</f>
        <v/>
      </c>
      <c r="X6" s="16" t="e">
        <f>IF($A$3=FALSE,IF($C6&lt;16,G6/($D6^0.70558407859294)*'Hintergrund Berechnung'!$I$941,G6/($D6^0.70558407859294)*'Hintergrund Berechnung'!$I$942),IF($C6&lt;13,(G6/($D6^0.70558407859294)*'Hintergrund Berechnung'!$I$941)*0.5,IF($C6&lt;16,(G6/($D6^0.70558407859294)*'Hintergrund Berechnung'!$I$941)*0.67,G6/($D6^0.70558407859294)*'Hintergrund Berechnung'!$I$942)))</f>
        <v>#DIV/0!</v>
      </c>
      <c r="Y6" s="16" t="str">
        <f>IF(AND($A$3=TRUE,$C6&lt;13),H6,IF(AND($A$3=TRUE,$C6&lt;16),H6*0.67,""))</f>
        <v/>
      </c>
      <c r="Z6" s="16" t="e">
        <f>IF($A$3=FALSE,IF($C6&lt;16,I6/($D6^0.70558407859294)*'Hintergrund Berechnung'!$I$941,I6/($D6^0.70558407859294)*'Hintergrund Berechnung'!$I$942),IF($C6&lt;13,(I6/($D6^0.70558407859294)*'Hintergrund Berechnung'!$I$941)*0.5,IF($C6&lt;16,(I6/($D6^0.70558407859294)*'Hintergrund Berechnung'!$I$941)*0.67,I6/($D6^0.70558407859294)*'Hintergrund Berechnung'!$I$942)))</f>
        <v>#DIV/0!</v>
      </c>
      <c r="AA6" s="16" t="str">
        <f>IF(AND($A$3=TRUE,$C6&lt;13),J6,IF(AND($A$3=TRUE,$C6&lt;16),J6*0.67,""))</f>
        <v/>
      </c>
      <c r="AB6" s="16" t="e">
        <f>IF($A$3=FALSE,IF($C6&lt;16,K6/($D6^0.70558407859294)*'Hintergrund Berechnung'!$I$941,K6/($D6^0.70558407859294)*'Hintergrund Berechnung'!$I$942),IF($C6&lt;13,(K6/($D6^0.70558407859294)*'Hintergrund Berechnung'!$I$941)*0.5,IF($C6&lt;16,(K6/($D6^0.70558407859294)*'Hintergrund Berechnung'!$I$941)*0.67,K6/($D6^0.70558407859294)*'Hintergrund Berechnung'!$I$942)))</f>
        <v>#DIV/0!</v>
      </c>
      <c r="AC6" s="16" t="str">
        <f>IF(AND($A$3=TRUE,$C6&lt;13),L6,IF(AND($A$3=TRUE,$C6&lt;16),L6*0.67,""))</f>
        <v/>
      </c>
      <c r="AD6" s="16" t="e">
        <f>IF($A$3=FALSE,IF($C6&lt;16,M6/($D6^0.70558407859294)*'Hintergrund Berechnung'!$I$941,M6/($D6^0.70558407859294)*'Hintergrund Berechnung'!$I$942),IF($C6&lt;13,(M6/($D6^0.70558407859294)*'Hintergrund Berechnung'!$I$941)*0.5,IF($C6&lt;16,(M6/($D6^0.70558407859294)*'Hintergrund Berechnung'!$I$941)*0.67,M6/($D6^0.70558407859294)*'Hintergrund Berechnung'!$I$942)))</f>
        <v>#DIV/0!</v>
      </c>
      <c r="AE6" s="16" t="str">
        <f>IF(AND($A$3=TRUE,$C6&lt;13),N6,IF(AND($A$3=TRUE,$C6&lt;16),N6*0.67,""))</f>
        <v/>
      </c>
      <c r="AF6" s="16" t="e">
        <f>IF($A$3=FALSE,IF($C6&lt;16,O6/($D6^0.70558407859294)*'Hintergrund Berechnung'!$I$941,O6/($D6^0.70558407859294)*'Hintergrund Berechnung'!$I$942),IF($C6&lt;13,(O6/($D6^0.70558407859294)*'Hintergrund Berechnung'!$I$941)*0.5,IF($C6&lt;16,(O6/($D6^0.70558407859294)*'Hintergrund Berechnung'!$I$941)*0.67,O6/($D6^0.70558407859294)*'Hintergrund Berechnung'!$I$942)))</f>
        <v>#DIV/0!</v>
      </c>
      <c r="AG6" s="16" t="str">
        <f>IF(AND($A$3=TRUE,$C6&lt;13),P6,IF(AND($A$3=TRUE,$C6&lt;16),P6*0.67,""))</f>
        <v/>
      </c>
      <c r="AH6" s="16" t="e">
        <f>MAX(SUM(V6:W6),SUM(X6:Y6),SUM(Z6:AA6))+MAX(SUM(AB6:AC6),SUM(AD6:AE6),SUM(AF6:AG6))</f>
        <v>#DIV/0!</v>
      </c>
      <c r="AI6" s="34" t="e">
        <f>ROUND(IF(C6&lt;16,$Q6/($D6^0.450818786555515)*'Hintergrund Berechnung'!$N$941,$Q6/($D6^0.450818786555515)*'Hintergrund Berechnung'!$N$942),0)</f>
        <v>#DIV/0!</v>
      </c>
      <c r="AJ6" s="34">
        <f>ROUND(IF(C6&lt;16,$R6*'Hintergrund Berechnung'!$O$941,$R6*'Hintergrund Berechnung'!$O$942),0)</f>
        <v>0</v>
      </c>
      <c r="AK6" s="34">
        <f>ROUND(IF(C6&lt;16,IF(S6&gt;0,(25-$S6)*'Hintergrund Berechnung'!$J$941,0),IF(S6&gt;0,(25-$S6)*'Hintergrund Berechnung'!$J$942,0)),0)</f>
        <v>0</v>
      </c>
      <c r="AL6" s="18" t="e">
        <f>ROUND(SUM(AH6:AK6),0)</f>
        <v>#DIV/0!</v>
      </c>
    </row>
    <row r="7" spans="1:43" ht="26.25" x14ac:dyDescent="0.4">
      <c r="U7" s="16">
        <f t="shared" ref="U7:U70" si="0">MAX(E7,G7,I7)+MAX(K7,M7,O7)</f>
        <v>0</v>
      </c>
      <c r="V7" s="16" t="e">
        <f>IF($A$3=FALSE,IF($C7&lt;16,E7/($D7^0.70558407859294)*'Hintergrund Berechnung'!$I$941,E7/($D7^0.70558407859294)*'Hintergrund Berechnung'!$I$942),IF($C7&lt;13,(E7/($D7^0.70558407859294)*'Hintergrund Berechnung'!$I$941)*0.5,IF($C7&lt;16,(E7/($D7^0.70558407859294)*'Hintergrund Berechnung'!$I$941)*0.67,E7/($D7^0.70558407859294)*'Hintergrund Berechnung'!$I$942)))</f>
        <v>#DIV/0!</v>
      </c>
      <c r="W7" s="16" t="str">
        <f t="shared" ref="W7:W70" si="1">IF(AND($A$3=TRUE,$C7&lt;13),F7,IF(AND($A$3=TRUE,$C7&lt;16),F7*0.67,""))</f>
        <v/>
      </c>
      <c r="X7" s="16" t="e">
        <f>IF($A$3=FALSE,IF($C7&lt;16,G7/($D7^0.70558407859294)*'Hintergrund Berechnung'!$I$941,G7/($D7^0.70558407859294)*'Hintergrund Berechnung'!$I$942),IF($C7&lt;13,(G7/($D7^0.70558407859294)*'Hintergrund Berechnung'!$I$941)*0.5,IF($C7&lt;16,(G7/($D7^0.70558407859294)*'Hintergrund Berechnung'!$I$941)*0.67,G7/($D7^0.70558407859294)*'Hintergrund Berechnung'!$I$942)))</f>
        <v>#DIV/0!</v>
      </c>
      <c r="Y7" s="16" t="str">
        <f t="shared" ref="Y7:Y70" si="2">IF(AND($A$3=TRUE,$C7&lt;13),H7,IF(AND($A$3=TRUE,$C7&lt;16),H7*0.67,""))</f>
        <v/>
      </c>
      <c r="Z7" s="16" t="e">
        <f>IF($A$3=FALSE,IF($C7&lt;16,I7/($D7^0.70558407859294)*'Hintergrund Berechnung'!$I$941,I7/($D7^0.70558407859294)*'Hintergrund Berechnung'!$I$942),IF($C7&lt;13,(I7/($D7^0.70558407859294)*'Hintergrund Berechnung'!$I$941)*0.5,IF($C7&lt;16,(I7/($D7^0.70558407859294)*'Hintergrund Berechnung'!$I$941)*0.67,I7/($D7^0.70558407859294)*'Hintergrund Berechnung'!$I$942)))</f>
        <v>#DIV/0!</v>
      </c>
      <c r="AA7" s="16" t="str">
        <f t="shared" ref="AA7:AA70" si="3">IF(AND($A$3=TRUE,$C7&lt;13),J7,IF(AND($A$3=TRUE,$C7&lt;16),J7*0.67,""))</f>
        <v/>
      </c>
      <c r="AB7" s="16" t="e">
        <f>IF($A$3=FALSE,IF($C7&lt;16,K7/($D7^0.70558407859294)*'Hintergrund Berechnung'!$I$941,K7/($D7^0.70558407859294)*'Hintergrund Berechnung'!$I$942),IF($C7&lt;13,(K7/($D7^0.70558407859294)*'Hintergrund Berechnung'!$I$941)*0.5,IF($C7&lt;16,(K7/($D7^0.70558407859294)*'Hintergrund Berechnung'!$I$941)*0.67,K7/($D7^0.70558407859294)*'Hintergrund Berechnung'!$I$942)))</f>
        <v>#DIV/0!</v>
      </c>
      <c r="AC7" s="16" t="str">
        <f t="shared" ref="AC7:AC70" si="4">IF(AND($A$3=TRUE,$C7&lt;13),L7,IF(AND($A$3=TRUE,$C7&lt;16),L7*0.67,""))</f>
        <v/>
      </c>
      <c r="AD7" s="16" t="e">
        <f>IF($A$3=FALSE,IF($C7&lt;16,M7/($D7^0.70558407859294)*'Hintergrund Berechnung'!$I$941,M7/($D7^0.70558407859294)*'Hintergrund Berechnung'!$I$942),IF($C7&lt;13,(M7/($D7^0.70558407859294)*'Hintergrund Berechnung'!$I$941)*0.5,IF($C7&lt;16,(M7/($D7^0.70558407859294)*'Hintergrund Berechnung'!$I$941)*0.67,M7/($D7^0.70558407859294)*'Hintergrund Berechnung'!$I$942)))</f>
        <v>#DIV/0!</v>
      </c>
      <c r="AE7" s="16" t="str">
        <f t="shared" ref="AE7:AE70" si="5">IF(AND($A$3=TRUE,$C7&lt;13),N7,IF(AND($A$3=TRUE,$C7&lt;16),N7*0.67,""))</f>
        <v/>
      </c>
      <c r="AF7" s="16" t="e">
        <f>IF($A$3=FALSE,IF($C7&lt;16,O7/($D7^0.70558407859294)*'Hintergrund Berechnung'!$I$941,O7/($D7^0.70558407859294)*'Hintergrund Berechnung'!$I$942),IF($C7&lt;13,(O7/($D7^0.70558407859294)*'Hintergrund Berechnung'!$I$941)*0.5,IF($C7&lt;16,(O7/($D7^0.70558407859294)*'Hintergrund Berechnung'!$I$941)*0.67,O7/($D7^0.70558407859294)*'Hintergrund Berechnung'!$I$942)))</f>
        <v>#DIV/0!</v>
      </c>
      <c r="AG7" s="16" t="str">
        <f t="shared" ref="AG7:AG70" si="6">IF(AND($A$3=TRUE,$C7&lt;13),P7,IF(AND($A$3=TRUE,$C7&lt;16),P7*0.67,""))</f>
        <v/>
      </c>
      <c r="AH7" s="16" t="e">
        <f t="shared" ref="AH7:AH70" si="7">MAX(SUM(V7:W7),SUM(X7:Y7),SUM(Z7:AA7))+MAX(SUM(AB7:AC7),SUM(AD7:AE7),SUM(AF7:AG7))</f>
        <v>#DIV/0!</v>
      </c>
      <c r="AI7" s="34" t="e">
        <f>ROUND(IF(C7&lt;16,$Q7/($D7^0.450818786555515)*'Hintergrund Berechnung'!$N$941,$Q7/($D7^0.450818786555515)*'Hintergrund Berechnung'!$N$942),0)</f>
        <v>#DIV/0!</v>
      </c>
      <c r="AJ7" s="34">
        <f>ROUND(IF(C7&lt;16,$R7*'Hintergrund Berechnung'!$O$941,$R7*'Hintergrund Berechnung'!$O$942),0)</f>
        <v>0</v>
      </c>
      <c r="AK7" s="34">
        <f>ROUND(IF(C7&lt;16,IF(S7&gt;0,(25-$S7)*'Hintergrund Berechnung'!$J$941,0),IF(S7&gt;0,(25-$S7)*'Hintergrund Berechnung'!$J$942,0)),0)</f>
        <v>0</v>
      </c>
      <c r="AL7" s="18" t="e">
        <f t="shared" ref="AL7:AL70" si="8">ROUND(SUM(AH7:AK7),0)</f>
        <v>#DIV/0!</v>
      </c>
    </row>
    <row r="8" spans="1:43" ht="26.25" x14ac:dyDescent="0.4">
      <c r="U8" s="16">
        <f t="shared" si="0"/>
        <v>0</v>
      </c>
      <c r="V8" s="16" t="e">
        <f>IF($A$3=FALSE,IF($C8&lt;16,E8/($D8^0.70558407859294)*'Hintergrund Berechnung'!$I$941,E8/($D8^0.70558407859294)*'Hintergrund Berechnung'!$I$942),IF($C8&lt;13,(E8/($D8^0.70558407859294)*'Hintergrund Berechnung'!$I$941)*0.5,IF($C8&lt;16,(E8/($D8^0.70558407859294)*'Hintergrund Berechnung'!$I$941)*0.67,E8/($D8^0.70558407859294)*'Hintergrund Berechnung'!$I$942)))</f>
        <v>#DIV/0!</v>
      </c>
      <c r="W8" s="16" t="str">
        <f t="shared" si="1"/>
        <v/>
      </c>
      <c r="X8" s="16" t="e">
        <f>IF($A$3=FALSE,IF($C8&lt;16,G8/($D8^0.70558407859294)*'Hintergrund Berechnung'!$I$941,G8/($D8^0.70558407859294)*'Hintergrund Berechnung'!$I$942),IF($C8&lt;13,(G8/($D8^0.70558407859294)*'Hintergrund Berechnung'!$I$941)*0.5,IF($C8&lt;16,(G8/($D8^0.70558407859294)*'Hintergrund Berechnung'!$I$941)*0.67,G8/($D8^0.70558407859294)*'Hintergrund Berechnung'!$I$942)))</f>
        <v>#DIV/0!</v>
      </c>
      <c r="Y8" s="16" t="str">
        <f t="shared" si="2"/>
        <v/>
      </c>
      <c r="Z8" s="16" t="e">
        <f>IF($A$3=FALSE,IF($C8&lt;16,I8/($D8^0.70558407859294)*'Hintergrund Berechnung'!$I$941,I8/($D8^0.70558407859294)*'Hintergrund Berechnung'!$I$942),IF($C8&lt;13,(I8/($D8^0.70558407859294)*'Hintergrund Berechnung'!$I$941)*0.5,IF($C8&lt;16,(I8/($D8^0.70558407859294)*'Hintergrund Berechnung'!$I$941)*0.67,I8/($D8^0.70558407859294)*'Hintergrund Berechnung'!$I$942)))</f>
        <v>#DIV/0!</v>
      </c>
      <c r="AA8" s="16" t="str">
        <f t="shared" si="3"/>
        <v/>
      </c>
      <c r="AB8" s="16" t="e">
        <f>IF($A$3=FALSE,IF($C8&lt;16,K8/($D8^0.70558407859294)*'Hintergrund Berechnung'!$I$941,K8/($D8^0.70558407859294)*'Hintergrund Berechnung'!$I$942),IF($C8&lt;13,(K8/($D8^0.70558407859294)*'Hintergrund Berechnung'!$I$941)*0.5,IF($C8&lt;16,(K8/($D8^0.70558407859294)*'Hintergrund Berechnung'!$I$941)*0.67,K8/($D8^0.70558407859294)*'Hintergrund Berechnung'!$I$942)))</f>
        <v>#DIV/0!</v>
      </c>
      <c r="AC8" s="16" t="str">
        <f t="shared" si="4"/>
        <v/>
      </c>
      <c r="AD8" s="16" t="e">
        <f>IF($A$3=FALSE,IF($C8&lt;16,M8/($D8^0.70558407859294)*'Hintergrund Berechnung'!$I$941,M8/($D8^0.70558407859294)*'Hintergrund Berechnung'!$I$942),IF($C8&lt;13,(M8/($D8^0.70558407859294)*'Hintergrund Berechnung'!$I$941)*0.5,IF($C8&lt;16,(M8/($D8^0.70558407859294)*'Hintergrund Berechnung'!$I$941)*0.67,M8/($D8^0.70558407859294)*'Hintergrund Berechnung'!$I$942)))</f>
        <v>#DIV/0!</v>
      </c>
      <c r="AE8" s="16" t="str">
        <f t="shared" si="5"/>
        <v/>
      </c>
      <c r="AF8" s="16" t="e">
        <f>IF($A$3=FALSE,IF($C8&lt;16,O8/($D8^0.70558407859294)*'Hintergrund Berechnung'!$I$941,O8/($D8^0.70558407859294)*'Hintergrund Berechnung'!$I$942),IF($C8&lt;13,(O8/($D8^0.70558407859294)*'Hintergrund Berechnung'!$I$941)*0.5,IF($C8&lt;16,(O8/($D8^0.70558407859294)*'Hintergrund Berechnung'!$I$941)*0.67,O8/($D8^0.70558407859294)*'Hintergrund Berechnung'!$I$942)))</f>
        <v>#DIV/0!</v>
      </c>
      <c r="AG8" s="16" t="str">
        <f t="shared" si="6"/>
        <v/>
      </c>
      <c r="AH8" s="16" t="e">
        <f t="shared" si="7"/>
        <v>#DIV/0!</v>
      </c>
      <c r="AI8" s="34" t="e">
        <f>ROUND(IF(C8&lt;16,$Q8/($D8^0.450818786555515)*'Hintergrund Berechnung'!$N$941,$Q8/($D8^0.450818786555515)*'Hintergrund Berechnung'!$N$942),0)</f>
        <v>#DIV/0!</v>
      </c>
      <c r="AJ8" s="34">
        <f>ROUND(IF(C8&lt;16,$R8*'Hintergrund Berechnung'!$O$941,$R8*'Hintergrund Berechnung'!$O$942),0)</f>
        <v>0</v>
      </c>
      <c r="AK8" s="34">
        <f>ROUND(IF(C8&lt;16,IF(S8&gt;0,(25-$S8)*'Hintergrund Berechnung'!$J$941,0),IF(S8&gt;0,(25-$S8)*'Hintergrund Berechnung'!$J$942,0)),0)</f>
        <v>0</v>
      </c>
      <c r="AL8" s="18" t="e">
        <f t="shared" si="8"/>
        <v>#DIV/0!</v>
      </c>
    </row>
    <row r="9" spans="1:43" ht="26.25" x14ac:dyDescent="0.4">
      <c r="U9" s="16">
        <f t="shared" si="0"/>
        <v>0</v>
      </c>
      <c r="V9" s="16" t="e">
        <f>IF($A$3=FALSE,IF($C9&lt;16,E9/($D9^0.70558407859294)*'Hintergrund Berechnung'!$I$941,E9/($D9^0.70558407859294)*'Hintergrund Berechnung'!$I$942),IF($C9&lt;13,(E9/($D9^0.70558407859294)*'Hintergrund Berechnung'!$I$941)*0.5,IF($C9&lt;16,(E9/($D9^0.70558407859294)*'Hintergrund Berechnung'!$I$941)*0.67,E9/($D9^0.70558407859294)*'Hintergrund Berechnung'!$I$942)))</f>
        <v>#DIV/0!</v>
      </c>
      <c r="W9" s="16" t="str">
        <f t="shared" si="1"/>
        <v/>
      </c>
      <c r="X9" s="16" t="e">
        <f>IF($A$3=FALSE,IF($C9&lt;16,G9/($D9^0.70558407859294)*'Hintergrund Berechnung'!$I$941,G9/($D9^0.70558407859294)*'Hintergrund Berechnung'!$I$942),IF($C9&lt;13,(G9/($D9^0.70558407859294)*'Hintergrund Berechnung'!$I$941)*0.5,IF($C9&lt;16,(G9/($D9^0.70558407859294)*'Hintergrund Berechnung'!$I$941)*0.67,G9/($D9^0.70558407859294)*'Hintergrund Berechnung'!$I$942)))</f>
        <v>#DIV/0!</v>
      </c>
      <c r="Y9" s="16" t="str">
        <f t="shared" si="2"/>
        <v/>
      </c>
      <c r="Z9" s="16" t="e">
        <f>IF($A$3=FALSE,IF($C9&lt;16,I9/($D9^0.70558407859294)*'Hintergrund Berechnung'!$I$941,I9/($D9^0.70558407859294)*'Hintergrund Berechnung'!$I$942),IF($C9&lt;13,(I9/($D9^0.70558407859294)*'Hintergrund Berechnung'!$I$941)*0.5,IF($C9&lt;16,(I9/($D9^0.70558407859294)*'Hintergrund Berechnung'!$I$941)*0.67,I9/($D9^0.70558407859294)*'Hintergrund Berechnung'!$I$942)))</f>
        <v>#DIV/0!</v>
      </c>
      <c r="AA9" s="16" t="str">
        <f t="shared" si="3"/>
        <v/>
      </c>
      <c r="AB9" s="16" t="e">
        <f>IF($A$3=FALSE,IF($C9&lt;16,K9/($D9^0.70558407859294)*'Hintergrund Berechnung'!$I$941,K9/($D9^0.70558407859294)*'Hintergrund Berechnung'!$I$942),IF($C9&lt;13,(K9/($D9^0.70558407859294)*'Hintergrund Berechnung'!$I$941)*0.5,IF($C9&lt;16,(K9/($D9^0.70558407859294)*'Hintergrund Berechnung'!$I$941)*0.67,K9/($D9^0.70558407859294)*'Hintergrund Berechnung'!$I$942)))</f>
        <v>#DIV/0!</v>
      </c>
      <c r="AC9" s="16" t="str">
        <f t="shared" si="4"/>
        <v/>
      </c>
      <c r="AD9" s="16" t="e">
        <f>IF($A$3=FALSE,IF($C9&lt;16,M9/($D9^0.70558407859294)*'Hintergrund Berechnung'!$I$941,M9/($D9^0.70558407859294)*'Hintergrund Berechnung'!$I$942),IF($C9&lt;13,(M9/($D9^0.70558407859294)*'Hintergrund Berechnung'!$I$941)*0.5,IF($C9&lt;16,(M9/($D9^0.70558407859294)*'Hintergrund Berechnung'!$I$941)*0.67,M9/($D9^0.70558407859294)*'Hintergrund Berechnung'!$I$942)))</f>
        <v>#DIV/0!</v>
      </c>
      <c r="AE9" s="16" t="str">
        <f t="shared" si="5"/>
        <v/>
      </c>
      <c r="AF9" s="16" t="e">
        <f>IF($A$3=FALSE,IF($C9&lt;16,O9/($D9^0.70558407859294)*'Hintergrund Berechnung'!$I$941,O9/($D9^0.70558407859294)*'Hintergrund Berechnung'!$I$942),IF($C9&lt;13,(O9/($D9^0.70558407859294)*'Hintergrund Berechnung'!$I$941)*0.5,IF($C9&lt;16,(O9/($D9^0.70558407859294)*'Hintergrund Berechnung'!$I$941)*0.67,O9/($D9^0.70558407859294)*'Hintergrund Berechnung'!$I$942)))</f>
        <v>#DIV/0!</v>
      </c>
      <c r="AG9" s="16" t="str">
        <f t="shared" si="6"/>
        <v/>
      </c>
      <c r="AH9" s="16" t="e">
        <f t="shared" si="7"/>
        <v>#DIV/0!</v>
      </c>
      <c r="AI9" s="34" t="e">
        <f>ROUND(IF(C9&lt;16,$Q9/($D9^0.450818786555515)*'Hintergrund Berechnung'!$N$941,$Q9/($D9^0.450818786555515)*'Hintergrund Berechnung'!$N$942),0)</f>
        <v>#DIV/0!</v>
      </c>
      <c r="AJ9" s="34">
        <f>ROUND(IF(C9&lt;16,$R9*'Hintergrund Berechnung'!$O$941,$R9*'Hintergrund Berechnung'!$O$942),0)</f>
        <v>0</v>
      </c>
      <c r="AK9" s="34">
        <f>ROUND(IF(C9&lt;16,IF(S9&gt;0,(25-$S9)*'Hintergrund Berechnung'!$J$941,0),IF(S9&gt;0,(25-$S9)*'Hintergrund Berechnung'!$J$942,0)),0)</f>
        <v>0</v>
      </c>
      <c r="AL9" s="18" t="e">
        <f t="shared" si="8"/>
        <v>#DIV/0!</v>
      </c>
    </row>
    <row r="10" spans="1:43" ht="26.25" x14ac:dyDescent="0.4">
      <c r="U10" s="16">
        <f t="shared" si="0"/>
        <v>0</v>
      </c>
      <c r="V10" s="16" t="e">
        <f>IF($A$3=FALSE,IF($C10&lt;16,E10/($D10^0.70558407859294)*'Hintergrund Berechnung'!$I$941,E10/($D10^0.70558407859294)*'Hintergrund Berechnung'!$I$942),IF($C10&lt;13,(E10/($D10^0.70558407859294)*'Hintergrund Berechnung'!$I$941)*0.5,IF($C10&lt;16,(E10/($D10^0.70558407859294)*'Hintergrund Berechnung'!$I$941)*0.67,E10/($D10^0.70558407859294)*'Hintergrund Berechnung'!$I$942)))</f>
        <v>#DIV/0!</v>
      </c>
      <c r="W10" s="16" t="str">
        <f t="shared" si="1"/>
        <v/>
      </c>
      <c r="X10" s="16" t="e">
        <f>IF($A$3=FALSE,IF($C10&lt;16,G10/($D10^0.70558407859294)*'Hintergrund Berechnung'!$I$941,G10/($D10^0.70558407859294)*'Hintergrund Berechnung'!$I$942),IF($C10&lt;13,(G10/($D10^0.70558407859294)*'Hintergrund Berechnung'!$I$941)*0.5,IF($C10&lt;16,(G10/($D10^0.70558407859294)*'Hintergrund Berechnung'!$I$941)*0.67,G10/($D10^0.70558407859294)*'Hintergrund Berechnung'!$I$942)))</f>
        <v>#DIV/0!</v>
      </c>
      <c r="Y10" s="16" t="str">
        <f t="shared" si="2"/>
        <v/>
      </c>
      <c r="Z10" s="16" t="e">
        <f>IF($A$3=FALSE,IF($C10&lt;16,I10/($D10^0.70558407859294)*'Hintergrund Berechnung'!$I$941,I10/($D10^0.70558407859294)*'Hintergrund Berechnung'!$I$942),IF($C10&lt;13,(I10/($D10^0.70558407859294)*'Hintergrund Berechnung'!$I$941)*0.5,IF($C10&lt;16,(I10/($D10^0.70558407859294)*'Hintergrund Berechnung'!$I$941)*0.67,I10/($D10^0.70558407859294)*'Hintergrund Berechnung'!$I$942)))</f>
        <v>#DIV/0!</v>
      </c>
      <c r="AA10" s="16" t="str">
        <f t="shared" si="3"/>
        <v/>
      </c>
      <c r="AB10" s="16" t="e">
        <f>IF($A$3=FALSE,IF($C10&lt;16,K10/($D10^0.70558407859294)*'Hintergrund Berechnung'!$I$941,K10/($D10^0.70558407859294)*'Hintergrund Berechnung'!$I$942),IF($C10&lt;13,(K10/($D10^0.70558407859294)*'Hintergrund Berechnung'!$I$941)*0.5,IF($C10&lt;16,(K10/($D10^0.70558407859294)*'Hintergrund Berechnung'!$I$941)*0.67,K10/($D10^0.70558407859294)*'Hintergrund Berechnung'!$I$942)))</f>
        <v>#DIV/0!</v>
      </c>
      <c r="AC10" s="16" t="str">
        <f t="shared" si="4"/>
        <v/>
      </c>
      <c r="AD10" s="16" t="e">
        <f>IF($A$3=FALSE,IF($C10&lt;16,M10/($D10^0.70558407859294)*'Hintergrund Berechnung'!$I$941,M10/($D10^0.70558407859294)*'Hintergrund Berechnung'!$I$942),IF($C10&lt;13,(M10/($D10^0.70558407859294)*'Hintergrund Berechnung'!$I$941)*0.5,IF($C10&lt;16,(M10/($D10^0.70558407859294)*'Hintergrund Berechnung'!$I$941)*0.67,M10/($D10^0.70558407859294)*'Hintergrund Berechnung'!$I$942)))</f>
        <v>#DIV/0!</v>
      </c>
      <c r="AE10" s="16" t="str">
        <f t="shared" si="5"/>
        <v/>
      </c>
      <c r="AF10" s="16" t="e">
        <f>IF($A$3=FALSE,IF($C10&lt;16,O10/($D10^0.70558407859294)*'Hintergrund Berechnung'!$I$941,O10/($D10^0.70558407859294)*'Hintergrund Berechnung'!$I$942),IF($C10&lt;13,(O10/($D10^0.70558407859294)*'Hintergrund Berechnung'!$I$941)*0.5,IF($C10&lt;16,(O10/($D10^0.70558407859294)*'Hintergrund Berechnung'!$I$941)*0.67,O10/($D10^0.70558407859294)*'Hintergrund Berechnung'!$I$942)))</f>
        <v>#DIV/0!</v>
      </c>
      <c r="AG10" s="16" t="str">
        <f t="shared" si="6"/>
        <v/>
      </c>
      <c r="AH10" s="16" t="e">
        <f t="shared" si="7"/>
        <v>#DIV/0!</v>
      </c>
      <c r="AI10" s="34" t="e">
        <f>ROUND(IF(C10&lt;16,$Q10/($D10^0.450818786555515)*'Hintergrund Berechnung'!$N$941,$Q10/($D10^0.450818786555515)*'Hintergrund Berechnung'!$N$942),0)</f>
        <v>#DIV/0!</v>
      </c>
      <c r="AJ10" s="34">
        <f>ROUND(IF(C10&lt;16,$R10*'Hintergrund Berechnung'!$O$941,$R10*'Hintergrund Berechnung'!$O$942),0)</f>
        <v>0</v>
      </c>
      <c r="AK10" s="34">
        <f>ROUND(IF(C10&lt;16,IF(S10&gt;0,(25-$S10)*'Hintergrund Berechnung'!$J$941,0),IF(S10&gt;0,(25-$S10)*'Hintergrund Berechnung'!$J$942,0)),0)</f>
        <v>0</v>
      </c>
      <c r="AL10" s="18" t="e">
        <f t="shared" si="8"/>
        <v>#DIV/0!</v>
      </c>
    </row>
    <row r="11" spans="1:43" ht="26.25" x14ac:dyDescent="0.4">
      <c r="U11" s="16">
        <f t="shared" si="0"/>
        <v>0</v>
      </c>
      <c r="V11" s="16" t="e">
        <f>IF($A$3=FALSE,IF($C11&lt;16,E11/($D11^0.70558407859294)*'Hintergrund Berechnung'!$I$941,E11/($D11^0.70558407859294)*'Hintergrund Berechnung'!$I$942),IF($C11&lt;13,(E11/($D11^0.70558407859294)*'Hintergrund Berechnung'!$I$941)*0.5,IF($C11&lt;16,(E11/($D11^0.70558407859294)*'Hintergrund Berechnung'!$I$941)*0.67,E11/($D11^0.70558407859294)*'Hintergrund Berechnung'!$I$942)))</f>
        <v>#DIV/0!</v>
      </c>
      <c r="W11" s="16" t="str">
        <f t="shared" si="1"/>
        <v/>
      </c>
      <c r="X11" s="16" t="e">
        <f>IF($A$3=FALSE,IF($C11&lt;16,G11/($D11^0.70558407859294)*'Hintergrund Berechnung'!$I$941,G11/($D11^0.70558407859294)*'Hintergrund Berechnung'!$I$942),IF($C11&lt;13,(G11/($D11^0.70558407859294)*'Hintergrund Berechnung'!$I$941)*0.5,IF($C11&lt;16,(G11/($D11^0.70558407859294)*'Hintergrund Berechnung'!$I$941)*0.67,G11/($D11^0.70558407859294)*'Hintergrund Berechnung'!$I$942)))</f>
        <v>#DIV/0!</v>
      </c>
      <c r="Y11" s="16" t="str">
        <f t="shared" si="2"/>
        <v/>
      </c>
      <c r="Z11" s="16" t="e">
        <f>IF($A$3=FALSE,IF($C11&lt;16,I11/($D11^0.70558407859294)*'Hintergrund Berechnung'!$I$941,I11/($D11^0.70558407859294)*'Hintergrund Berechnung'!$I$942),IF($C11&lt;13,(I11/($D11^0.70558407859294)*'Hintergrund Berechnung'!$I$941)*0.5,IF($C11&lt;16,(I11/($D11^0.70558407859294)*'Hintergrund Berechnung'!$I$941)*0.67,I11/($D11^0.70558407859294)*'Hintergrund Berechnung'!$I$942)))</f>
        <v>#DIV/0!</v>
      </c>
      <c r="AA11" s="16" t="str">
        <f t="shared" si="3"/>
        <v/>
      </c>
      <c r="AB11" s="16" t="e">
        <f>IF($A$3=FALSE,IF($C11&lt;16,K11/($D11^0.70558407859294)*'Hintergrund Berechnung'!$I$941,K11/($D11^0.70558407859294)*'Hintergrund Berechnung'!$I$942),IF($C11&lt;13,(K11/($D11^0.70558407859294)*'Hintergrund Berechnung'!$I$941)*0.5,IF($C11&lt;16,(K11/($D11^0.70558407859294)*'Hintergrund Berechnung'!$I$941)*0.67,K11/($D11^0.70558407859294)*'Hintergrund Berechnung'!$I$942)))</f>
        <v>#DIV/0!</v>
      </c>
      <c r="AC11" s="16" t="str">
        <f t="shared" si="4"/>
        <v/>
      </c>
      <c r="AD11" s="16" t="e">
        <f>IF($A$3=FALSE,IF($C11&lt;16,M11/($D11^0.70558407859294)*'Hintergrund Berechnung'!$I$941,M11/($D11^0.70558407859294)*'Hintergrund Berechnung'!$I$942),IF($C11&lt;13,(M11/($D11^0.70558407859294)*'Hintergrund Berechnung'!$I$941)*0.5,IF($C11&lt;16,(M11/($D11^0.70558407859294)*'Hintergrund Berechnung'!$I$941)*0.67,M11/($D11^0.70558407859294)*'Hintergrund Berechnung'!$I$942)))</f>
        <v>#DIV/0!</v>
      </c>
      <c r="AE11" s="16" t="str">
        <f t="shared" si="5"/>
        <v/>
      </c>
      <c r="AF11" s="16" t="e">
        <f>IF($A$3=FALSE,IF($C11&lt;16,O11/($D11^0.70558407859294)*'Hintergrund Berechnung'!$I$941,O11/($D11^0.70558407859294)*'Hintergrund Berechnung'!$I$942),IF($C11&lt;13,(O11/($D11^0.70558407859294)*'Hintergrund Berechnung'!$I$941)*0.5,IF($C11&lt;16,(O11/($D11^0.70558407859294)*'Hintergrund Berechnung'!$I$941)*0.67,O11/($D11^0.70558407859294)*'Hintergrund Berechnung'!$I$942)))</f>
        <v>#DIV/0!</v>
      </c>
      <c r="AG11" s="16" t="str">
        <f t="shared" si="6"/>
        <v/>
      </c>
      <c r="AH11" s="16" t="e">
        <f t="shared" si="7"/>
        <v>#DIV/0!</v>
      </c>
      <c r="AI11" s="34" t="e">
        <f>ROUND(IF(C11&lt;16,$Q11/($D11^0.450818786555515)*'Hintergrund Berechnung'!$N$941,$Q11/($D11^0.450818786555515)*'Hintergrund Berechnung'!$N$942),0)</f>
        <v>#DIV/0!</v>
      </c>
      <c r="AJ11" s="34">
        <f>ROUND(IF(C11&lt;16,$R11*'Hintergrund Berechnung'!$O$941,$R11*'Hintergrund Berechnung'!$O$942),0)</f>
        <v>0</v>
      </c>
      <c r="AK11" s="34">
        <f>ROUND(IF(C11&lt;16,IF(S11&gt;0,(25-$S11)*'Hintergrund Berechnung'!$J$941,0),IF(S11&gt;0,(25-$S11)*'Hintergrund Berechnung'!$J$942,0)),0)</f>
        <v>0</v>
      </c>
      <c r="AL11" s="18" t="e">
        <f t="shared" si="8"/>
        <v>#DIV/0!</v>
      </c>
    </row>
    <row r="12" spans="1:43" ht="26.25" x14ac:dyDescent="0.4">
      <c r="U12" s="16">
        <f t="shared" si="0"/>
        <v>0</v>
      </c>
      <c r="V12" s="16" t="e">
        <f>IF($A$3=FALSE,IF($C12&lt;16,E12/($D12^0.70558407859294)*'Hintergrund Berechnung'!$I$941,E12/($D12^0.70558407859294)*'Hintergrund Berechnung'!$I$942),IF($C12&lt;13,(E12/($D12^0.70558407859294)*'Hintergrund Berechnung'!$I$941)*0.5,IF($C12&lt;16,(E12/($D12^0.70558407859294)*'Hintergrund Berechnung'!$I$941)*0.67,E12/($D12^0.70558407859294)*'Hintergrund Berechnung'!$I$942)))</f>
        <v>#DIV/0!</v>
      </c>
      <c r="W12" s="16" t="str">
        <f t="shared" si="1"/>
        <v/>
      </c>
      <c r="X12" s="16" t="e">
        <f>IF($A$3=FALSE,IF($C12&lt;16,G12/($D12^0.70558407859294)*'Hintergrund Berechnung'!$I$941,G12/($D12^0.70558407859294)*'Hintergrund Berechnung'!$I$942),IF($C12&lt;13,(G12/($D12^0.70558407859294)*'Hintergrund Berechnung'!$I$941)*0.5,IF($C12&lt;16,(G12/($D12^0.70558407859294)*'Hintergrund Berechnung'!$I$941)*0.67,G12/($D12^0.70558407859294)*'Hintergrund Berechnung'!$I$942)))</f>
        <v>#DIV/0!</v>
      </c>
      <c r="Y12" s="16" t="str">
        <f t="shared" si="2"/>
        <v/>
      </c>
      <c r="Z12" s="16" t="e">
        <f>IF($A$3=FALSE,IF($C12&lt;16,I12/($D12^0.70558407859294)*'Hintergrund Berechnung'!$I$941,I12/($D12^0.70558407859294)*'Hintergrund Berechnung'!$I$942),IF($C12&lt;13,(I12/($D12^0.70558407859294)*'Hintergrund Berechnung'!$I$941)*0.5,IF($C12&lt;16,(I12/($D12^0.70558407859294)*'Hintergrund Berechnung'!$I$941)*0.67,I12/($D12^0.70558407859294)*'Hintergrund Berechnung'!$I$942)))</f>
        <v>#DIV/0!</v>
      </c>
      <c r="AA12" s="16" t="str">
        <f t="shared" si="3"/>
        <v/>
      </c>
      <c r="AB12" s="16" t="e">
        <f>IF($A$3=FALSE,IF($C12&lt;16,K12/($D12^0.70558407859294)*'Hintergrund Berechnung'!$I$941,K12/($D12^0.70558407859294)*'Hintergrund Berechnung'!$I$942),IF($C12&lt;13,(K12/($D12^0.70558407859294)*'Hintergrund Berechnung'!$I$941)*0.5,IF($C12&lt;16,(K12/($D12^0.70558407859294)*'Hintergrund Berechnung'!$I$941)*0.67,K12/($D12^0.70558407859294)*'Hintergrund Berechnung'!$I$942)))</f>
        <v>#DIV/0!</v>
      </c>
      <c r="AC12" s="16" t="str">
        <f t="shared" si="4"/>
        <v/>
      </c>
      <c r="AD12" s="16" t="e">
        <f>IF($A$3=FALSE,IF($C12&lt;16,M12/($D12^0.70558407859294)*'Hintergrund Berechnung'!$I$941,M12/($D12^0.70558407859294)*'Hintergrund Berechnung'!$I$942),IF($C12&lt;13,(M12/($D12^0.70558407859294)*'Hintergrund Berechnung'!$I$941)*0.5,IF($C12&lt;16,(M12/($D12^0.70558407859294)*'Hintergrund Berechnung'!$I$941)*0.67,M12/($D12^0.70558407859294)*'Hintergrund Berechnung'!$I$942)))</f>
        <v>#DIV/0!</v>
      </c>
      <c r="AE12" s="16" t="str">
        <f t="shared" si="5"/>
        <v/>
      </c>
      <c r="AF12" s="16" t="e">
        <f>IF($A$3=FALSE,IF($C12&lt;16,O12/($D12^0.70558407859294)*'Hintergrund Berechnung'!$I$941,O12/($D12^0.70558407859294)*'Hintergrund Berechnung'!$I$942),IF($C12&lt;13,(O12/($D12^0.70558407859294)*'Hintergrund Berechnung'!$I$941)*0.5,IF($C12&lt;16,(O12/($D12^0.70558407859294)*'Hintergrund Berechnung'!$I$941)*0.67,O12/($D12^0.70558407859294)*'Hintergrund Berechnung'!$I$942)))</f>
        <v>#DIV/0!</v>
      </c>
      <c r="AG12" s="16" t="str">
        <f t="shared" si="6"/>
        <v/>
      </c>
      <c r="AH12" s="16" t="e">
        <f t="shared" si="7"/>
        <v>#DIV/0!</v>
      </c>
      <c r="AI12" s="34" t="e">
        <f>ROUND(IF(C12&lt;16,$Q12/($D12^0.450818786555515)*'Hintergrund Berechnung'!$N$941,$Q12/($D12^0.450818786555515)*'Hintergrund Berechnung'!$N$942),0)</f>
        <v>#DIV/0!</v>
      </c>
      <c r="AJ12" s="34">
        <f>ROUND(IF(C12&lt;16,$R12*'Hintergrund Berechnung'!$O$941,$R12*'Hintergrund Berechnung'!$O$942),0)</f>
        <v>0</v>
      </c>
      <c r="AK12" s="34">
        <f>ROUND(IF(C12&lt;16,IF(S12&gt;0,(25-$S12)*'Hintergrund Berechnung'!$J$941,0),IF(S12&gt;0,(25-$S12)*'Hintergrund Berechnung'!$J$942,0)),0)</f>
        <v>0</v>
      </c>
      <c r="AL12" s="18" t="e">
        <f t="shared" si="8"/>
        <v>#DIV/0!</v>
      </c>
    </row>
    <row r="13" spans="1:43" ht="26.25" x14ac:dyDescent="0.4">
      <c r="U13" s="16">
        <f t="shared" si="0"/>
        <v>0</v>
      </c>
      <c r="V13" s="16" t="e">
        <f>IF($A$3=FALSE,IF($C13&lt;16,E13/($D13^0.70558407859294)*'Hintergrund Berechnung'!$I$941,E13/($D13^0.70558407859294)*'Hintergrund Berechnung'!$I$942),IF($C13&lt;13,(E13/($D13^0.70558407859294)*'Hintergrund Berechnung'!$I$941)*0.5,IF($C13&lt;16,(E13/($D13^0.70558407859294)*'Hintergrund Berechnung'!$I$941)*0.67,E13/($D13^0.70558407859294)*'Hintergrund Berechnung'!$I$942)))</f>
        <v>#DIV/0!</v>
      </c>
      <c r="W13" s="16" t="str">
        <f t="shared" si="1"/>
        <v/>
      </c>
      <c r="X13" s="16" t="e">
        <f>IF($A$3=FALSE,IF($C13&lt;16,G13/($D13^0.70558407859294)*'Hintergrund Berechnung'!$I$941,G13/($D13^0.70558407859294)*'Hintergrund Berechnung'!$I$942),IF($C13&lt;13,(G13/($D13^0.70558407859294)*'Hintergrund Berechnung'!$I$941)*0.5,IF($C13&lt;16,(G13/($D13^0.70558407859294)*'Hintergrund Berechnung'!$I$941)*0.67,G13/($D13^0.70558407859294)*'Hintergrund Berechnung'!$I$942)))</f>
        <v>#DIV/0!</v>
      </c>
      <c r="Y13" s="16" t="str">
        <f t="shared" si="2"/>
        <v/>
      </c>
      <c r="Z13" s="16" t="e">
        <f>IF($A$3=FALSE,IF($C13&lt;16,I13/($D13^0.70558407859294)*'Hintergrund Berechnung'!$I$941,I13/($D13^0.70558407859294)*'Hintergrund Berechnung'!$I$942),IF($C13&lt;13,(I13/($D13^0.70558407859294)*'Hintergrund Berechnung'!$I$941)*0.5,IF($C13&lt;16,(I13/($D13^0.70558407859294)*'Hintergrund Berechnung'!$I$941)*0.67,I13/($D13^0.70558407859294)*'Hintergrund Berechnung'!$I$942)))</f>
        <v>#DIV/0!</v>
      </c>
      <c r="AA13" s="16" t="str">
        <f t="shared" si="3"/>
        <v/>
      </c>
      <c r="AB13" s="16" t="e">
        <f>IF($A$3=FALSE,IF($C13&lt;16,K13/($D13^0.70558407859294)*'Hintergrund Berechnung'!$I$941,K13/($D13^0.70558407859294)*'Hintergrund Berechnung'!$I$942),IF($C13&lt;13,(K13/($D13^0.70558407859294)*'Hintergrund Berechnung'!$I$941)*0.5,IF($C13&lt;16,(K13/($D13^0.70558407859294)*'Hintergrund Berechnung'!$I$941)*0.67,K13/($D13^0.70558407859294)*'Hintergrund Berechnung'!$I$942)))</f>
        <v>#DIV/0!</v>
      </c>
      <c r="AC13" s="16" t="str">
        <f t="shared" si="4"/>
        <v/>
      </c>
      <c r="AD13" s="16" t="e">
        <f>IF($A$3=FALSE,IF($C13&lt;16,M13/($D13^0.70558407859294)*'Hintergrund Berechnung'!$I$941,M13/($D13^0.70558407859294)*'Hintergrund Berechnung'!$I$942),IF($C13&lt;13,(M13/($D13^0.70558407859294)*'Hintergrund Berechnung'!$I$941)*0.5,IF($C13&lt;16,(M13/($D13^0.70558407859294)*'Hintergrund Berechnung'!$I$941)*0.67,M13/($D13^0.70558407859294)*'Hintergrund Berechnung'!$I$942)))</f>
        <v>#DIV/0!</v>
      </c>
      <c r="AE13" s="16" t="str">
        <f t="shared" si="5"/>
        <v/>
      </c>
      <c r="AF13" s="16" t="e">
        <f>IF($A$3=FALSE,IF($C13&lt;16,O13/($D13^0.70558407859294)*'Hintergrund Berechnung'!$I$941,O13/($D13^0.70558407859294)*'Hintergrund Berechnung'!$I$942),IF($C13&lt;13,(O13/($D13^0.70558407859294)*'Hintergrund Berechnung'!$I$941)*0.5,IF($C13&lt;16,(O13/($D13^0.70558407859294)*'Hintergrund Berechnung'!$I$941)*0.67,O13/($D13^0.70558407859294)*'Hintergrund Berechnung'!$I$942)))</f>
        <v>#DIV/0!</v>
      </c>
      <c r="AG13" s="16" t="str">
        <f t="shared" si="6"/>
        <v/>
      </c>
      <c r="AH13" s="16" t="e">
        <f t="shared" si="7"/>
        <v>#DIV/0!</v>
      </c>
      <c r="AI13" s="34" t="e">
        <f>ROUND(IF(C13&lt;16,$Q13/($D13^0.450818786555515)*'Hintergrund Berechnung'!$N$941,$Q13/($D13^0.450818786555515)*'Hintergrund Berechnung'!$N$942),0)</f>
        <v>#DIV/0!</v>
      </c>
      <c r="AJ13" s="34">
        <f>ROUND(IF(C13&lt;16,$R13*'Hintergrund Berechnung'!$O$941,$R13*'Hintergrund Berechnung'!$O$942),0)</f>
        <v>0</v>
      </c>
      <c r="AK13" s="34">
        <f>ROUND(IF(C13&lt;16,IF(S13&gt;0,(25-$S13)*'Hintergrund Berechnung'!$J$941,0),IF(S13&gt;0,(25-$S13)*'Hintergrund Berechnung'!$J$942,0)),0)</f>
        <v>0</v>
      </c>
      <c r="AL13" s="18" t="e">
        <f t="shared" si="8"/>
        <v>#DIV/0!</v>
      </c>
    </row>
    <row r="14" spans="1:43" ht="26.25" x14ac:dyDescent="0.4">
      <c r="U14" s="16">
        <f t="shared" si="0"/>
        <v>0</v>
      </c>
      <c r="V14" s="16" t="e">
        <f>IF($A$3=FALSE,IF($C14&lt;16,E14/($D14^0.70558407859294)*'Hintergrund Berechnung'!$I$941,E14/($D14^0.70558407859294)*'Hintergrund Berechnung'!$I$942),IF($C14&lt;13,(E14/($D14^0.70558407859294)*'Hintergrund Berechnung'!$I$941)*0.5,IF($C14&lt;16,(E14/($D14^0.70558407859294)*'Hintergrund Berechnung'!$I$941)*0.67,E14/($D14^0.70558407859294)*'Hintergrund Berechnung'!$I$942)))</f>
        <v>#DIV/0!</v>
      </c>
      <c r="W14" s="16" t="str">
        <f t="shared" si="1"/>
        <v/>
      </c>
      <c r="X14" s="16" t="e">
        <f>IF($A$3=FALSE,IF($C14&lt;16,G14/($D14^0.70558407859294)*'Hintergrund Berechnung'!$I$941,G14/($D14^0.70558407859294)*'Hintergrund Berechnung'!$I$942),IF($C14&lt;13,(G14/($D14^0.70558407859294)*'Hintergrund Berechnung'!$I$941)*0.5,IF($C14&lt;16,(G14/($D14^0.70558407859294)*'Hintergrund Berechnung'!$I$941)*0.67,G14/($D14^0.70558407859294)*'Hintergrund Berechnung'!$I$942)))</f>
        <v>#DIV/0!</v>
      </c>
      <c r="Y14" s="16" t="str">
        <f t="shared" si="2"/>
        <v/>
      </c>
      <c r="Z14" s="16" t="e">
        <f>IF($A$3=FALSE,IF($C14&lt;16,I14/($D14^0.70558407859294)*'Hintergrund Berechnung'!$I$941,I14/($D14^0.70558407859294)*'Hintergrund Berechnung'!$I$942),IF($C14&lt;13,(I14/($D14^0.70558407859294)*'Hintergrund Berechnung'!$I$941)*0.5,IF($C14&lt;16,(I14/($D14^0.70558407859294)*'Hintergrund Berechnung'!$I$941)*0.67,I14/($D14^0.70558407859294)*'Hintergrund Berechnung'!$I$942)))</f>
        <v>#DIV/0!</v>
      </c>
      <c r="AA14" s="16" t="str">
        <f t="shared" si="3"/>
        <v/>
      </c>
      <c r="AB14" s="16" t="e">
        <f>IF($A$3=FALSE,IF($C14&lt;16,K14/($D14^0.70558407859294)*'Hintergrund Berechnung'!$I$941,K14/($D14^0.70558407859294)*'Hintergrund Berechnung'!$I$942),IF($C14&lt;13,(K14/($D14^0.70558407859294)*'Hintergrund Berechnung'!$I$941)*0.5,IF($C14&lt;16,(K14/($D14^0.70558407859294)*'Hintergrund Berechnung'!$I$941)*0.67,K14/($D14^0.70558407859294)*'Hintergrund Berechnung'!$I$942)))</f>
        <v>#DIV/0!</v>
      </c>
      <c r="AC14" s="16" t="str">
        <f t="shared" si="4"/>
        <v/>
      </c>
      <c r="AD14" s="16" t="e">
        <f>IF($A$3=FALSE,IF($C14&lt;16,M14/($D14^0.70558407859294)*'Hintergrund Berechnung'!$I$941,M14/($D14^0.70558407859294)*'Hintergrund Berechnung'!$I$942),IF($C14&lt;13,(M14/($D14^0.70558407859294)*'Hintergrund Berechnung'!$I$941)*0.5,IF($C14&lt;16,(M14/($D14^0.70558407859294)*'Hintergrund Berechnung'!$I$941)*0.67,M14/($D14^0.70558407859294)*'Hintergrund Berechnung'!$I$942)))</f>
        <v>#DIV/0!</v>
      </c>
      <c r="AE14" s="16" t="str">
        <f t="shared" si="5"/>
        <v/>
      </c>
      <c r="AF14" s="16" t="e">
        <f>IF($A$3=FALSE,IF($C14&lt;16,O14/($D14^0.70558407859294)*'Hintergrund Berechnung'!$I$941,O14/($D14^0.70558407859294)*'Hintergrund Berechnung'!$I$942),IF($C14&lt;13,(O14/($D14^0.70558407859294)*'Hintergrund Berechnung'!$I$941)*0.5,IF($C14&lt;16,(O14/($D14^0.70558407859294)*'Hintergrund Berechnung'!$I$941)*0.67,O14/($D14^0.70558407859294)*'Hintergrund Berechnung'!$I$942)))</f>
        <v>#DIV/0!</v>
      </c>
      <c r="AG14" s="16" t="str">
        <f t="shared" si="6"/>
        <v/>
      </c>
      <c r="AH14" s="16" t="e">
        <f t="shared" si="7"/>
        <v>#DIV/0!</v>
      </c>
      <c r="AI14" s="34" t="e">
        <f>ROUND(IF(C14&lt;16,$Q14/($D14^0.450818786555515)*'Hintergrund Berechnung'!$N$941,$Q14/($D14^0.450818786555515)*'Hintergrund Berechnung'!$N$942),0)</f>
        <v>#DIV/0!</v>
      </c>
      <c r="AJ14" s="34">
        <f>ROUND(IF(C14&lt;16,$R14*'Hintergrund Berechnung'!$O$941,$R14*'Hintergrund Berechnung'!$O$942),0)</f>
        <v>0</v>
      </c>
      <c r="AK14" s="34">
        <f>ROUND(IF(C14&lt;16,IF(S14&gt;0,(25-$S14)*'Hintergrund Berechnung'!$J$941,0),IF(S14&gt;0,(25-$S14)*'Hintergrund Berechnung'!$J$942,0)),0)</f>
        <v>0</v>
      </c>
      <c r="AL14" s="18" t="e">
        <f t="shared" si="8"/>
        <v>#DIV/0!</v>
      </c>
    </row>
    <row r="15" spans="1:43" ht="26.25" x14ac:dyDescent="0.4">
      <c r="U15" s="16">
        <f t="shared" si="0"/>
        <v>0</v>
      </c>
      <c r="V15" s="16" t="e">
        <f>IF($A$3=FALSE,IF($C15&lt;16,E15/($D15^0.70558407859294)*'Hintergrund Berechnung'!$I$941,E15/($D15^0.70558407859294)*'Hintergrund Berechnung'!$I$942),IF($C15&lt;13,(E15/($D15^0.70558407859294)*'Hintergrund Berechnung'!$I$941)*0.5,IF($C15&lt;16,(E15/($D15^0.70558407859294)*'Hintergrund Berechnung'!$I$941)*0.67,E15/($D15^0.70558407859294)*'Hintergrund Berechnung'!$I$942)))</f>
        <v>#DIV/0!</v>
      </c>
      <c r="W15" s="16" t="str">
        <f t="shared" si="1"/>
        <v/>
      </c>
      <c r="X15" s="16" t="e">
        <f>IF($A$3=FALSE,IF($C15&lt;16,G15/($D15^0.70558407859294)*'Hintergrund Berechnung'!$I$941,G15/($D15^0.70558407859294)*'Hintergrund Berechnung'!$I$942),IF($C15&lt;13,(G15/($D15^0.70558407859294)*'Hintergrund Berechnung'!$I$941)*0.5,IF($C15&lt;16,(G15/($D15^0.70558407859294)*'Hintergrund Berechnung'!$I$941)*0.67,G15/($D15^0.70558407859294)*'Hintergrund Berechnung'!$I$942)))</f>
        <v>#DIV/0!</v>
      </c>
      <c r="Y15" s="16" t="str">
        <f t="shared" si="2"/>
        <v/>
      </c>
      <c r="Z15" s="16" t="e">
        <f>IF($A$3=FALSE,IF($C15&lt;16,I15/($D15^0.70558407859294)*'Hintergrund Berechnung'!$I$941,I15/($D15^0.70558407859294)*'Hintergrund Berechnung'!$I$942),IF($C15&lt;13,(I15/($D15^0.70558407859294)*'Hintergrund Berechnung'!$I$941)*0.5,IF($C15&lt;16,(I15/($D15^0.70558407859294)*'Hintergrund Berechnung'!$I$941)*0.67,I15/($D15^0.70558407859294)*'Hintergrund Berechnung'!$I$942)))</f>
        <v>#DIV/0!</v>
      </c>
      <c r="AA15" s="16" t="str">
        <f t="shared" si="3"/>
        <v/>
      </c>
      <c r="AB15" s="16" t="e">
        <f>IF($A$3=FALSE,IF($C15&lt;16,K15/($D15^0.70558407859294)*'Hintergrund Berechnung'!$I$941,K15/($D15^0.70558407859294)*'Hintergrund Berechnung'!$I$942),IF($C15&lt;13,(K15/($D15^0.70558407859294)*'Hintergrund Berechnung'!$I$941)*0.5,IF($C15&lt;16,(K15/($D15^0.70558407859294)*'Hintergrund Berechnung'!$I$941)*0.67,K15/($D15^0.70558407859294)*'Hintergrund Berechnung'!$I$942)))</f>
        <v>#DIV/0!</v>
      </c>
      <c r="AC15" s="16" t="str">
        <f t="shared" si="4"/>
        <v/>
      </c>
      <c r="AD15" s="16" t="e">
        <f>IF($A$3=FALSE,IF($C15&lt;16,M15/($D15^0.70558407859294)*'Hintergrund Berechnung'!$I$941,M15/($D15^0.70558407859294)*'Hintergrund Berechnung'!$I$942),IF($C15&lt;13,(M15/($D15^0.70558407859294)*'Hintergrund Berechnung'!$I$941)*0.5,IF($C15&lt;16,(M15/($D15^0.70558407859294)*'Hintergrund Berechnung'!$I$941)*0.67,M15/($D15^0.70558407859294)*'Hintergrund Berechnung'!$I$942)))</f>
        <v>#DIV/0!</v>
      </c>
      <c r="AE15" s="16" t="str">
        <f t="shared" si="5"/>
        <v/>
      </c>
      <c r="AF15" s="16" t="e">
        <f>IF($A$3=FALSE,IF($C15&lt;16,O15/($D15^0.70558407859294)*'Hintergrund Berechnung'!$I$941,O15/($D15^0.70558407859294)*'Hintergrund Berechnung'!$I$942),IF($C15&lt;13,(O15/($D15^0.70558407859294)*'Hintergrund Berechnung'!$I$941)*0.5,IF($C15&lt;16,(O15/($D15^0.70558407859294)*'Hintergrund Berechnung'!$I$941)*0.67,O15/($D15^0.70558407859294)*'Hintergrund Berechnung'!$I$942)))</f>
        <v>#DIV/0!</v>
      </c>
      <c r="AG15" s="16" t="str">
        <f t="shared" si="6"/>
        <v/>
      </c>
      <c r="AH15" s="16" t="e">
        <f t="shared" si="7"/>
        <v>#DIV/0!</v>
      </c>
      <c r="AI15" s="34" t="e">
        <f>ROUND(IF(C15&lt;16,$Q15/($D15^0.450818786555515)*'Hintergrund Berechnung'!$N$941,$Q15/($D15^0.450818786555515)*'Hintergrund Berechnung'!$N$942),0)</f>
        <v>#DIV/0!</v>
      </c>
      <c r="AJ15" s="34">
        <f>ROUND(IF(C15&lt;16,$R15*'Hintergrund Berechnung'!$O$941,$R15*'Hintergrund Berechnung'!$O$942),0)</f>
        <v>0</v>
      </c>
      <c r="AK15" s="34">
        <f>ROUND(IF(C15&lt;16,IF(S15&gt;0,(25-$S15)*'Hintergrund Berechnung'!$J$941,0),IF(S15&gt;0,(25-$S15)*'Hintergrund Berechnung'!$J$942,0)),0)</f>
        <v>0</v>
      </c>
      <c r="AL15" s="18" t="e">
        <f t="shared" si="8"/>
        <v>#DIV/0!</v>
      </c>
    </row>
    <row r="16" spans="1:43" ht="26.25" x14ac:dyDescent="0.4">
      <c r="U16" s="16">
        <f t="shared" si="0"/>
        <v>0</v>
      </c>
      <c r="V16" s="16" t="e">
        <f>IF($A$3=FALSE,IF($C16&lt;16,E16/($D16^0.70558407859294)*'Hintergrund Berechnung'!$I$941,E16/($D16^0.70558407859294)*'Hintergrund Berechnung'!$I$942),IF($C16&lt;13,(E16/($D16^0.70558407859294)*'Hintergrund Berechnung'!$I$941)*0.5,IF($C16&lt;16,(E16/($D16^0.70558407859294)*'Hintergrund Berechnung'!$I$941)*0.67,E16/($D16^0.70558407859294)*'Hintergrund Berechnung'!$I$942)))</f>
        <v>#DIV/0!</v>
      </c>
      <c r="W16" s="16" t="str">
        <f t="shared" si="1"/>
        <v/>
      </c>
      <c r="X16" s="16" t="e">
        <f>IF($A$3=FALSE,IF($C16&lt;16,G16/($D16^0.70558407859294)*'Hintergrund Berechnung'!$I$941,G16/($D16^0.70558407859294)*'Hintergrund Berechnung'!$I$942),IF($C16&lt;13,(G16/($D16^0.70558407859294)*'Hintergrund Berechnung'!$I$941)*0.5,IF($C16&lt;16,(G16/($D16^0.70558407859294)*'Hintergrund Berechnung'!$I$941)*0.67,G16/($D16^0.70558407859294)*'Hintergrund Berechnung'!$I$942)))</f>
        <v>#DIV/0!</v>
      </c>
      <c r="Y16" s="16" t="str">
        <f t="shared" si="2"/>
        <v/>
      </c>
      <c r="Z16" s="16" t="e">
        <f>IF($A$3=FALSE,IF($C16&lt;16,I16/($D16^0.70558407859294)*'Hintergrund Berechnung'!$I$941,I16/($D16^0.70558407859294)*'Hintergrund Berechnung'!$I$942),IF($C16&lt;13,(I16/($D16^0.70558407859294)*'Hintergrund Berechnung'!$I$941)*0.5,IF($C16&lt;16,(I16/($D16^0.70558407859294)*'Hintergrund Berechnung'!$I$941)*0.67,I16/($D16^0.70558407859294)*'Hintergrund Berechnung'!$I$942)))</f>
        <v>#DIV/0!</v>
      </c>
      <c r="AA16" s="16" t="str">
        <f t="shared" si="3"/>
        <v/>
      </c>
      <c r="AB16" s="16" t="e">
        <f>IF($A$3=FALSE,IF($C16&lt;16,K16/($D16^0.70558407859294)*'Hintergrund Berechnung'!$I$941,K16/($D16^0.70558407859294)*'Hintergrund Berechnung'!$I$942),IF($C16&lt;13,(K16/($D16^0.70558407859294)*'Hintergrund Berechnung'!$I$941)*0.5,IF($C16&lt;16,(K16/($D16^0.70558407859294)*'Hintergrund Berechnung'!$I$941)*0.67,K16/($D16^0.70558407859294)*'Hintergrund Berechnung'!$I$942)))</f>
        <v>#DIV/0!</v>
      </c>
      <c r="AC16" s="16" t="str">
        <f t="shared" si="4"/>
        <v/>
      </c>
      <c r="AD16" s="16" t="e">
        <f>IF($A$3=FALSE,IF($C16&lt;16,M16/($D16^0.70558407859294)*'Hintergrund Berechnung'!$I$941,M16/($D16^0.70558407859294)*'Hintergrund Berechnung'!$I$942),IF($C16&lt;13,(M16/($D16^0.70558407859294)*'Hintergrund Berechnung'!$I$941)*0.5,IF($C16&lt;16,(M16/($D16^0.70558407859294)*'Hintergrund Berechnung'!$I$941)*0.67,M16/($D16^0.70558407859294)*'Hintergrund Berechnung'!$I$942)))</f>
        <v>#DIV/0!</v>
      </c>
      <c r="AE16" s="16" t="str">
        <f t="shared" si="5"/>
        <v/>
      </c>
      <c r="AF16" s="16" t="e">
        <f>IF($A$3=FALSE,IF($C16&lt;16,O16/($D16^0.70558407859294)*'Hintergrund Berechnung'!$I$941,O16/($D16^0.70558407859294)*'Hintergrund Berechnung'!$I$942),IF($C16&lt;13,(O16/($D16^0.70558407859294)*'Hintergrund Berechnung'!$I$941)*0.5,IF($C16&lt;16,(O16/($D16^0.70558407859294)*'Hintergrund Berechnung'!$I$941)*0.67,O16/($D16^0.70558407859294)*'Hintergrund Berechnung'!$I$942)))</f>
        <v>#DIV/0!</v>
      </c>
      <c r="AG16" s="16" t="str">
        <f t="shared" si="6"/>
        <v/>
      </c>
      <c r="AH16" s="16" t="e">
        <f t="shared" si="7"/>
        <v>#DIV/0!</v>
      </c>
      <c r="AI16" s="34" t="e">
        <f>ROUND(IF(C16&lt;16,$Q16/($D16^0.450818786555515)*'Hintergrund Berechnung'!$N$941,$Q16/($D16^0.450818786555515)*'Hintergrund Berechnung'!$N$942),0)</f>
        <v>#DIV/0!</v>
      </c>
      <c r="AJ16" s="34">
        <f>ROUND(IF(C16&lt;16,$R16*'Hintergrund Berechnung'!$O$941,$R16*'Hintergrund Berechnung'!$O$942),0)</f>
        <v>0</v>
      </c>
      <c r="AK16" s="34">
        <f>ROUND(IF(C16&lt;16,IF(S16&gt;0,(25-$S16)*'Hintergrund Berechnung'!$J$941,0),IF(S16&gt;0,(25-$S16)*'Hintergrund Berechnung'!$J$942,0)),0)</f>
        <v>0</v>
      </c>
      <c r="AL16" s="18" t="e">
        <f t="shared" si="8"/>
        <v>#DIV/0!</v>
      </c>
    </row>
    <row r="17" spans="21:38" ht="26.25" x14ac:dyDescent="0.4">
      <c r="U17" s="16">
        <f t="shared" si="0"/>
        <v>0</v>
      </c>
      <c r="V17" s="16" t="e">
        <f>IF($A$3=FALSE,IF($C17&lt;16,E17/($D17^0.70558407859294)*'Hintergrund Berechnung'!$I$941,E17/($D17^0.70558407859294)*'Hintergrund Berechnung'!$I$942),IF($C17&lt;13,(E17/($D17^0.70558407859294)*'Hintergrund Berechnung'!$I$941)*0.5,IF($C17&lt;16,(E17/($D17^0.70558407859294)*'Hintergrund Berechnung'!$I$941)*0.67,E17/($D17^0.70558407859294)*'Hintergrund Berechnung'!$I$942)))</f>
        <v>#DIV/0!</v>
      </c>
      <c r="W17" s="16" t="str">
        <f t="shared" si="1"/>
        <v/>
      </c>
      <c r="X17" s="16" t="e">
        <f>IF($A$3=FALSE,IF($C17&lt;16,G17/($D17^0.70558407859294)*'Hintergrund Berechnung'!$I$941,G17/($D17^0.70558407859294)*'Hintergrund Berechnung'!$I$942),IF($C17&lt;13,(G17/($D17^0.70558407859294)*'Hintergrund Berechnung'!$I$941)*0.5,IF($C17&lt;16,(G17/($D17^0.70558407859294)*'Hintergrund Berechnung'!$I$941)*0.67,G17/($D17^0.70558407859294)*'Hintergrund Berechnung'!$I$942)))</f>
        <v>#DIV/0!</v>
      </c>
      <c r="Y17" s="16" t="str">
        <f t="shared" si="2"/>
        <v/>
      </c>
      <c r="Z17" s="16" t="e">
        <f>IF($A$3=FALSE,IF($C17&lt;16,I17/($D17^0.70558407859294)*'Hintergrund Berechnung'!$I$941,I17/($D17^0.70558407859294)*'Hintergrund Berechnung'!$I$942),IF($C17&lt;13,(I17/($D17^0.70558407859294)*'Hintergrund Berechnung'!$I$941)*0.5,IF($C17&lt;16,(I17/($D17^0.70558407859294)*'Hintergrund Berechnung'!$I$941)*0.67,I17/($D17^0.70558407859294)*'Hintergrund Berechnung'!$I$942)))</f>
        <v>#DIV/0!</v>
      </c>
      <c r="AA17" s="16" t="str">
        <f t="shared" si="3"/>
        <v/>
      </c>
      <c r="AB17" s="16" t="e">
        <f>IF($A$3=FALSE,IF($C17&lt;16,K17/($D17^0.70558407859294)*'Hintergrund Berechnung'!$I$941,K17/($D17^0.70558407859294)*'Hintergrund Berechnung'!$I$942),IF($C17&lt;13,(K17/($D17^0.70558407859294)*'Hintergrund Berechnung'!$I$941)*0.5,IF($C17&lt;16,(K17/($D17^0.70558407859294)*'Hintergrund Berechnung'!$I$941)*0.67,K17/($D17^0.70558407859294)*'Hintergrund Berechnung'!$I$942)))</f>
        <v>#DIV/0!</v>
      </c>
      <c r="AC17" s="16" t="str">
        <f t="shared" si="4"/>
        <v/>
      </c>
      <c r="AD17" s="16" t="e">
        <f>IF($A$3=FALSE,IF($C17&lt;16,M17/($D17^0.70558407859294)*'Hintergrund Berechnung'!$I$941,M17/($D17^0.70558407859294)*'Hintergrund Berechnung'!$I$942),IF($C17&lt;13,(M17/($D17^0.70558407859294)*'Hintergrund Berechnung'!$I$941)*0.5,IF($C17&lt;16,(M17/($D17^0.70558407859294)*'Hintergrund Berechnung'!$I$941)*0.67,M17/($D17^0.70558407859294)*'Hintergrund Berechnung'!$I$942)))</f>
        <v>#DIV/0!</v>
      </c>
      <c r="AE17" s="16" t="str">
        <f t="shared" si="5"/>
        <v/>
      </c>
      <c r="AF17" s="16" t="e">
        <f>IF($A$3=FALSE,IF($C17&lt;16,O17/($D17^0.70558407859294)*'Hintergrund Berechnung'!$I$941,O17/($D17^0.70558407859294)*'Hintergrund Berechnung'!$I$942),IF($C17&lt;13,(O17/($D17^0.70558407859294)*'Hintergrund Berechnung'!$I$941)*0.5,IF($C17&lt;16,(O17/($D17^0.70558407859294)*'Hintergrund Berechnung'!$I$941)*0.67,O17/($D17^0.70558407859294)*'Hintergrund Berechnung'!$I$942)))</f>
        <v>#DIV/0!</v>
      </c>
      <c r="AG17" s="16" t="str">
        <f t="shared" si="6"/>
        <v/>
      </c>
      <c r="AH17" s="16" t="e">
        <f t="shared" si="7"/>
        <v>#DIV/0!</v>
      </c>
      <c r="AI17" s="34" t="e">
        <f>ROUND(IF(C17&lt;16,$Q17/($D17^0.450818786555515)*'Hintergrund Berechnung'!$N$941,$Q17/($D17^0.450818786555515)*'Hintergrund Berechnung'!$N$942),0)</f>
        <v>#DIV/0!</v>
      </c>
      <c r="AJ17" s="34">
        <f>ROUND(IF(C17&lt;16,$R17*'Hintergrund Berechnung'!$O$941,$R17*'Hintergrund Berechnung'!$O$942),0)</f>
        <v>0</v>
      </c>
      <c r="AK17" s="34">
        <f>ROUND(IF(C17&lt;16,IF(S17&gt;0,(25-$S17)*'Hintergrund Berechnung'!$J$941,0),IF(S17&gt;0,(25-$S17)*'Hintergrund Berechnung'!$J$942,0)),0)</f>
        <v>0</v>
      </c>
      <c r="AL17" s="18" t="e">
        <f t="shared" si="8"/>
        <v>#DIV/0!</v>
      </c>
    </row>
    <row r="18" spans="21:38" ht="26.25" x14ac:dyDescent="0.4">
      <c r="U18" s="16">
        <f t="shared" si="0"/>
        <v>0</v>
      </c>
      <c r="V18" s="16" t="e">
        <f>IF($A$3=FALSE,IF($C18&lt;16,E18/($D18^0.70558407859294)*'Hintergrund Berechnung'!$I$941,E18/($D18^0.70558407859294)*'Hintergrund Berechnung'!$I$942),IF($C18&lt;13,(E18/($D18^0.70558407859294)*'Hintergrund Berechnung'!$I$941)*0.5,IF($C18&lt;16,(E18/($D18^0.70558407859294)*'Hintergrund Berechnung'!$I$941)*0.67,E18/($D18^0.70558407859294)*'Hintergrund Berechnung'!$I$942)))</f>
        <v>#DIV/0!</v>
      </c>
      <c r="W18" s="16" t="str">
        <f t="shared" si="1"/>
        <v/>
      </c>
      <c r="X18" s="16" t="e">
        <f>IF($A$3=FALSE,IF($C18&lt;16,G18/($D18^0.70558407859294)*'Hintergrund Berechnung'!$I$941,G18/($D18^0.70558407859294)*'Hintergrund Berechnung'!$I$942),IF($C18&lt;13,(G18/($D18^0.70558407859294)*'Hintergrund Berechnung'!$I$941)*0.5,IF($C18&lt;16,(G18/($D18^0.70558407859294)*'Hintergrund Berechnung'!$I$941)*0.67,G18/($D18^0.70558407859294)*'Hintergrund Berechnung'!$I$942)))</f>
        <v>#DIV/0!</v>
      </c>
      <c r="Y18" s="16" t="str">
        <f t="shared" si="2"/>
        <v/>
      </c>
      <c r="Z18" s="16" t="e">
        <f>IF($A$3=FALSE,IF($C18&lt;16,I18/($D18^0.70558407859294)*'Hintergrund Berechnung'!$I$941,I18/($D18^0.70558407859294)*'Hintergrund Berechnung'!$I$942),IF($C18&lt;13,(I18/($D18^0.70558407859294)*'Hintergrund Berechnung'!$I$941)*0.5,IF($C18&lt;16,(I18/($D18^0.70558407859294)*'Hintergrund Berechnung'!$I$941)*0.67,I18/($D18^0.70558407859294)*'Hintergrund Berechnung'!$I$942)))</f>
        <v>#DIV/0!</v>
      </c>
      <c r="AA18" s="16" t="str">
        <f t="shared" si="3"/>
        <v/>
      </c>
      <c r="AB18" s="16" t="e">
        <f>IF($A$3=FALSE,IF($C18&lt;16,K18/($D18^0.70558407859294)*'Hintergrund Berechnung'!$I$941,K18/($D18^0.70558407859294)*'Hintergrund Berechnung'!$I$942),IF($C18&lt;13,(K18/($D18^0.70558407859294)*'Hintergrund Berechnung'!$I$941)*0.5,IF($C18&lt;16,(K18/($D18^0.70558407859294)*'Hintergrund Berechnung'!$I$941)*0.67,K18/($D18^0.70558407859294)*'Hintergrund Berechnung'!$I$942)))</f>
        <v>#DIV/0!</v>
      </c>
      <c r="AC18" s="16" t="str">
        <f t="shared" si="4"/>
        <v/>
      </c>
      <c r="AD18" s="16" t="e">
        <f>IF($A$3=FALSE,IF($C18&lt;16,M18/($D18^0.70558407859294)*'Hintergrund Berechnung'!$I$941,M18/($D18^0.70558407859294)*'Hintergrund Berechnung'!$I$942),IF($C18&lt;13,(M18/($D18^0.70558407859294)*'Hintergrund Berechnung'!$I$941)*0.5,IF($C18&lt;16,(M18/($D18^0.70558407859294)*'Hintergrund Berechnung'!$I$941)*0.67,M18/($D18^0.70558407859294)*'Hintergrund Berechnung'!$I$942)))</f>
        <v>#DIV/0!</v>
      </c>
      <c r="AE18" s="16" t="str">
        <f t="shared" si="5"/>
        <v/>
      </c>
      <c r="AF18" s="16" t="e">
        <f>IF($A$3=FALSE,IF($C18&lt;16,O18/($D18^0.70558407859294)*'Hintergrund Berechnung'!$I$941,O18/($D18^0.70558407859294)*'Hintergrund Berechnung'!$I$942),IF($C18&lt;13,(O18/($D18^0.70558407859294)*'Hintergrund Berechnung'!$I$941)*0.5,IF($C18&lt;16,(O18/($D18^0.70558407859294)*'Hintergrund Berechnung'!$I$941)*0.67,O18/($D18^0.70558407859294)*'Hintergrund Berechnung'!$I$942)))</f>
        <v>#DIV/0!</v>
      </c>
      <c r="AG18" s="16" t="str">
        <f t="shared" si="6"/>
        <v/>
      </c>
      <c r="AH18" s="16" t="e">
        <f t="shared" si="7"/>
        <v>#DIV/0!</v>
      </c>
      <c r="AI18" s="34" t="e">
        <f>ROUND(IF(C18&lt;16,$Q18/($D18^0.450818786555515)*'Hintergrund Berechnung'!$N$941,$Q18/($D18^0.450818786555515)*'Hintergrund Berechnung'!$N$942),0)</f>
        <v>#DIV/0!</v>
      </c>
      <c r="AJ18" s="34">
        <f>ROUND(IF(C18&lt;16,$R18*'Hintergrund Berechnung'!$O$941,$R18*'Hintergrund Berechnung'!$O$942),0)</f>
        <v>0</v>
      </c>
      <c r="AK18" s="34">
        <f>ROUND(IF(C18&lt;16,IF(S18&gt;0,(25-$S18)*'Hintergrund Berechnung'!$J$941,0),IF(S18&gt;0,(25-$S18)*'Hintergrund Berechnung'!$J$942,0)),0)</f>
        <v>0</v>
      </c>
      <c r="AL18" s="18" t="e">
        <f t="shared" si="8"/>
        <v>#DIV/0!</v>
      </c>
    </row>
    <row r="19" spans="21:38" ht="26.25" x14ac:dyDescent="0.4">
      <c r="U19" s="16">
        <f t="shared" si="0"/>
        <v>0</v>
      </c>
      <c r="V19" s="16" t="e">
        <f>IF($A$3=FALSE,IF($C19&lt;16,E19/($D19^0.70558407859294)*'Hintergrund Berechnung'!$I$941,E19/($D19^0.70558407859294)*'Hintergrund Berechnung'!$I$942),IF($C19&lt;13,(E19/($D19^0.70558407859294)*'Hintergrund Berechnung'!$I$941)*0.5,IF($C19&lt;16,(E19/($D19^0.70558407859294)*'Hintergrund Berechnung'!$I$941)*0.67,E19/($D19^0.70558407859294)*'Hintergrund Berechnung'!$I$942)))</f>
        <v>#DIV/0!</v>
      </c>
      <c r="W19" s="16" t="str">
        <f t="shared" si="1"/>
        <v/>
      </c>
      <c r="X19" s="16" t="e">
        <f>IF($A$3=FALSE,IF($C19&lt;16,G19/($D19^0.70558407859294)*'Hintergrund Berechnung'!$I$941,G19/($D19^0.70558407859294)*'Hintergrund Berechnung'!$I$942),IF($C19&lt;13,(G19/($D19^0.70558407859294)*'Hintergrund Berechnung'!$I$941)*0.5,IF($C19&lt;16,(G19/($D19^0.70558407859294)*'Hintergrund Berechnung'!$I$941)*0.67,G19/($D19^0.70558407859294)*'Hintergrund Berechnung'!$I$942)))</f>
        <v>#DIV/0!</v>
      </c>
      <c r="Y19" s="16" t="str">
        <f t="shared" si="2"/>
        <v/>
      </c>
      <c r="Z19" s="16" t="e">
        <f>IF($A$3=FALSE,IF($C19&lt;16,I19/($D19^0.70558407859294)*'Hintergrund Berechnung'!$I$941,I19/($D19^0.70558407859294)*'Hintergrund Berechnung'!$I$942),IF($C19&lt;13,(I19/($D19^0.70558407859294)*'Hintergrund Berechnung'!$I$941)*0.5,IF($C19&lt;16,(I19/($D19^0.70558407859294)*'Hintergrund Berechnung'!$I$941)*0.67,I19/($D19^0.70558407859294)*'Hintergrund Berechnung'!$I$942)))</f>
        <v>#DIV/0!</v>
      </c>
      <c r="AA19" s="16" t="str">
        <f t="shared" si="3"/>
        <v/>
      </c>
      <c r="AB19" s="16" t="e">
        <f>IF($A$3=FALSE,IF($C19&lt;16,K19/($D19^0.70558407859294)*'Hintergrund Berechnung'!$I$941,K19/($D19^0.70558407859294)*'Hintergrund Berechnung'!$I$942),IF($C19&lt;13,(K19/($D19^0.70558407859294)*'Hintergrund Berechnung'!$I$941)*0.5,IF($C19&lt;16,(K19/($D19^0.70558407859294)*'Hintergrund Berechnung'!$I$941)*0.67,K19/($D19^0.70558407859294)*'Hintergrund Berechnung'!$I$942)))</f>
        <v>#DIV/0!</v>
      </c>
      <c r="AC19" s="16" t="str">
        <f t="shared" si="4"/>
        <v/>
      </c>
      <c r="AD19" s="16" t="e">
        <f>IF($A$3=FALSE,IF($C19&lt;16,M19/($D19^0.70558407859294)*'Hintergrund Berechnung'!$I$941,M19/($D19^0.70558407859294)*'Hintergrund Berechnung'!$I$942),IF($C19&lt;13,(M19/($D19^0.70558407859294)*'Hintergrund Berechnung'!$I$941)*0.5,IF($C19&lt;16,(M19/($D19^0.70558407859294)*'Hintergrund Berechnung'!$I$941)*0.67,M19/($D19^0.70558407859294)*'Hintergrund Berechnung'!$I$942)))</f>
        <v>#DIV/0!</v>
      </c>
      <c r="AE19" s="16" t="str">
        <f t="shared" si="5"/>
        <v/>
      </c>
      <c r="AF19" s="16" t="e">
        <f>IF($A$3=FALSE,IF($C19&lt;16,O19/($D19^0.70558407859294)*'Hintergrund Berechnung'!$I$941,O19/($D19^0.70558407859294)*'Hintergrund Berechnung'!$I$942),IF($C19&lt;13,(O19/($D19^0.70558407859294)*'Hintergrund Berechnung'!$I$941)*0.5,IF($C19&lt;16,(O19/($D19^0.70558407859294)*'Hintergrund Berechnung'!$I$941)*0.67,O19/($D19^0.70558407859294)*'Hintergrund Berechnung'!$I$942)))</f>
        <v>#DIV/0!</v>
      </c>
      <c r="AG19" s="16" t="str">
        <f t="shared" si="6"/>
        <v/>
      </c>
      <c r="AH19" s="16" t="e">
        <f t="shared" si="7"/>
        <v>#DIV/0!</v>
      </c>
      <c r="AI19" s="34" t="e">
        <f>ROUND(IF(C19&lt;16,$Q19/($D19^0.450818786555515)*'Hintergrund Berechnung'!$N$941,$Q19/($D19^0.450818786555515)*'Hintergrund Berechnung'!$N$942),0)</f>
        <v>#DIV/0!</v>
      </c>
      <c r="AJ19" s="34">
        <f>ROUND(IF(C19&lt;16,$R19*'Hintergrund Berechnung'!$O$941,$R19*'Hintergrund Berechnung'!$O$942),0)</f>
        <v>0</v>
      </c>
      <c r="AK19" s="34">
        <f>ROUND(IF(C19&lt;16,IF(S19&gt;0,(25-$S19)*'Hintergrund Berechnung'!$J$941,0),IF(S19&gt;0,(25-$S19)*'Hintergrund Berechnung'!$J$942,0)),0)</f>
        <v>0</v>
      </c>
      <c r="AL19" s="18" t="e">
        <f t="shared" si="8"/>
        <v>#DIV/0!</v>
      </c>
    </row>
    <row r="20" spans="21:38" ht="26.25" x14ac:dyDescent="0.4">
      <c r="U20" s="16">
        <f t="shared" si="0"/>
        <v>0</v>
      </c>
      <c r="V20" s="16" t="e">
        <f>IF($A$3=FALSE,IF($C20&lt;16,E20/($D20^0.70558407859294)*'Hintergrund Berechnung'!$I$941,E20/($D20^0.70558407859294)*'Hintergrund Berechnung'!$I$942),IF($C20&lt;13,(E20/($D20^0.70558407859294)*'Hintergrund Berechnung'!$I$941)*0.5,IF($C20&lt;16,(E20/($D20^0.70558407859294)*'Hintergrund Berechnung'!$I$941)*0.67,E20/($D20^0.70558407859294)*'Hintergrund Berechnung'!$I$942)))</f>
        <v>#DIV/0!</v>
      </c>
      <c r="W20" s="16" t="str">
        <f t="shared" si="1"/>
        <v/>
      </c>
      <c r="X20" s="16" t="e">
        <f>IF($A$3=FALSE,IF($C20&lt;16,G20/($D20^0.70558407859294)*'Hintergrund Berechnung'!$I$941,G20/($D20^0.70558407859294)*'Hintergrund Berechnung'!$I$942),IF($C20&lt;13,(G20/($D20^0.70558407859294)*'Hintergrund Berechnung'!$I$941)*0.5,IF($C20&lt;16,(G20/($D20^0.70558407859294)*'Hintergrund Berechnung'!$I$941)*0.67,G20/($D20^0.70558407859294)*'Hintergrund Berechnung'!$I$942)))</f>
        <v>#DIV/0!</v>
      </c>
      <c r="Y20" s="16" t="str">
        <f t="shared" si="2"/>
        <v/>
      </c>
      <c r="Z20" s="16" t="e">
        <f>IF($A$3=FALSE,IF($C20&lt;16,I20/($D20^0.70558407859294)*'Hintergrund Berechnung'!$I$941,I20/($D20^0.70558407859294)*'Hintergrund Berechnung'!$I$942),IF($C20&lt;13,(I20/($D20^0.70558407859294)*'Hintergrund Berechnung'!$I$941)*0.5,IF($C20&lt;16,(I20/($D20^0.70558407859294)*'Hintergrund Berechnung'!$I$941)*0.67,I20/($D20^0.70558407859294)*'Hintergrund Berechnung'!$I$942)))</f>
        <v>#DIV/0!</v>
      </c>
      <c r="AA20" s="16" t="str">
        <f t="shared" si="3"/>
        <v/>
      </c>
      <c r="AB20" s="16" t="e">
        <f>IF($A$3=FALSE,IF($C20&lt;16,K20/($D20^0.70558407859294)*'Hintergrund Berechnung'!$I$941,K20/($D20^0.70558407859294)*'Hintergrund Berechnung'!$I$942),IF($C20&lt;13,(K20/($D20^0.70558407859294)*'Hintergrund Berechnung'!$I$941)*0.5,IF($C20&lt;16,(K20/($D20^0.70558407859294)*'Hintergrund Berechnung'!$I$941)*0.67,K20/($D20^0.70558407859294)*'Hintergrund Berechnung'!$I$942)))</f>
        <v>#DIV/0!</v>
      </c>
      <c r="AC20" s="16" t="str">
        <f t="shared" si="4"/>
        <v/>
      </c>
      <c r="AD20" s="16" t="e">
        <f>IF($A$3=FALSE,IF($C20&lt;16,M20/($D20^0.70558407859294)*'Hintergrund Berechnung'!$I$941,M20/($D20^0.70558407859294)*'Hintergrund Berechnung'!$I$942),IF($C20&lt;13,(M20/($D20^0.70558407859294)*'Hintergrund Berechnung'!$I$941)*0.5,IF($C20&lt;16,(M20/($D20^0.70558407859294)*'Hintergrund Berechnung'!$I$941)*0.67,M20/($D20^0.70558407859294)*'Hintergrund Berechnung'!$I$942)))</f>
        <v>#DIV/0!</v>
      </c>
      <c r="AE20" s="16" t="str">
        <f t="shared" si="5"/>
        <v/>
      </c>
      <c r="AF20" s="16" t="e">
        <f>IF($A$3=FALSE,IF($C20&lt;16,O20/($D20^0.70558407859294)*'Hintergrund Berechnung'!$I$941,O20/($D20^0.70558407859294)*'Hintergrund Berechnung'!$I$942),IF($C20&lt;13,(O20/($D20^0.70558407859294)*'Hintergrund Berechnung'!$I$941)*0.5,IF($C20&lt;16,(O20/($D20^0.70558407859294)*'Hintergrund Berechnung'!$I$941)*0.67,O20/($D20^0.70558407859294)*'Hintergrund Berechnung'!$I$942)))</f>
        <v>#DIV/0!</v>
      </c>
      <c r="AG20" s="16" t="str">
        <f t="shared" si="6"/>
        <v/>
      </c>
      <c r="AH20" s="16" t="e">
        <f t="shared" si="7"/>
        <v>#DIV/0!</v>
      </c>
      <c r="AI20" s="34" t="e">
        <f>ROUND(IF(C20&lt;16,$Q20/($D20^0.450818786555515)*'Hintergrund Berechnung'!$N$941,$Q20/($D20^0.450818786555515)*'Hintergrund Berechnung'!$N$942),0)</f>
        <v>#DIV/0!</v>
      </c>
      <c r="AJ20" s="34">
        <f>ROUND(IF(C20&lt;16,$R20*'Hintergrund Berechnung'!$O$941,$R20*'Hintergrund Berechnung'!$O$942),0)</f>
        <v>0</v>
      </c>
      <c r="AK20" s="34">
        <f>ROUND(IF(C20&lt;16,IF(S20&gt;0,(25-$S20)*'Hintergrund Berechnung'!$J$941,0),IF(S20&gt;0,(25-$S20)*'Hintergrund Berechnung'!$J$942,0)),0)</f>
        <v>0</v>
      </c>
      <c r="AL20" s="18" t="e">
        <f t="shared" si="8"/>
        <v>#DIV/0!</v>
      </c>
    </row>
    <row r="21" spans="21:38" ht="26.25" x14ac:dyDescent="0.4">
      <c r="U21" s="16">
        <f t="shared" si="0"/>
        <v>0</v>
      </c>
      <c r="V21" s="16" t="e">
        <f>IF($A$3=FALSE,IF($C21&lt;16,E21/($D21^0.70558407859294)*'Hintergrund Berechnung'!$I$941,E21/($D21^0.70558407859294)*'Hintergrund Berechnung'!$I$942),IF($C21&lt;13,(E21/($D21^0.70558407859294)*'Hintergrund Berechnung'!$I$941)*0.5,IF($C21&lt;16,(E21/($D21^0.70558407859294)*'Hintergrund Berechnung'!$I$941)*0.67,E21/($D21^0.70558407859294)*'Hintergrund Berechnung'!$I$942)))</f>
        <v>#DIV/0!</v>
      </c>
      <c r="W21" s="16" t="str">
        <f t="shared" si="1"/>
        <v/>
      </c>
      <c r="X21" s="16" t="e">
        <f>IF($A$3=FALSE,IF($C21&lt;16,G21/($D21^0.70558407859294)*'Hintergrund Berechnung'!$I$941,G21/($D21^0.70558407859294)*'Hintergrund Berechnung'!$I$942),IF($C21&lt;13,(G21/($D21^0.70558407859294)*'Hintergrund Berechnung'!$I$941)*0.5,IF($C21&lt;16,(G21/($D21^0.70558407859294)*'Hintergrund Berechnung'!$I$941)*0.67,G21/($D21^0.70558407859294)*'Hintergrund Berechnung'!$I$942)))</f>
        <v>#DIV/0!</v>
      </c>
      <c r="Y21" s="16" t="str">
        <f t="shared" si="2"/>
        <v/>
      </c>
      <c r="Z21" s="16" t="e">
        <f>IF($A$3=FALSE,IF($C21&lt;16,I21/($D21^0.70558407859294)*'Hintergrund Berechnung'!$I$941,I21/($D21^0.70558407859294)*'Hintergrund Berechnung'!$I$942),IF($C21&lt;13,(I21/($D21^0.70558407859294)*'Hintergrund Berechnung'!$I$941)*0.5,IF($C21&lt;16,(I21/($D21^0.70558407859294)*'Hintergrund Berechnung'!$I$941)*0.67,I21/($D21^0.70558407859294)*'Hintergrund Berechnung'!$I$942)))</f>
        <v>#DIV/0!</v>
      </c>
      <c r="AA21" s="16" t="str">
        <f t="shared" si="3"/>
        <v/>
      </c>
      <c r="AB21" s="16" t="e">
        <f>IF($A$3=FALSE,IF($C21&lt;16,K21/($D21^0.70558407859294)*'Hintergrund Berechnung'!$I$941,K21/($D21^0.70558407859294)*'Hintergrund Berechnung'!$I$942),IF($C21&lt;13,(K21/($D21^0.70558407859294)*'Hintergrund Berechnung'!$I$941)*0.5,IF($C21&lt;16,(K21/($D21^0.70558407859294)*'Hintergrund Berechnung'!$I$941)*0.67,K21/($D21^0.70558407859294)*'Hintergrund Berechnung'!$I$942)))</f>
        <v>#DIV/0!</v>
      </c>
      <c r="AC21" s="16" t="str">
        <f t="shared" si="4"/>
        <v/>
      </c>
      <c r="AD21" s="16" t="e">
        <f>IF($A$3=FALSE,IF($C21&lt;16,M21/($D21^0.70558407859294)*'Hintergrund Berechnung'!$I$941,M21/($D21^0.70558407859294)*'Hintergrund Berechnung'!$I$942),IF($C21&lt;13,(M21/($D21^0.70558407859294)*'Hintergrund Berechnung'!$I$941)*0.5,IF($C21&lt;16,(M21/($D21^0.70558407859294)*'Hintergrund Berechnung'!$I$941)*0.67,M21/($D21^0.70558407859294)*'Hintergrund Berechnung'!$I$942)))</f>
        <v>#DIV/0!</v>
      </c>
      <c r="AE21" s="16" t="str">
        <f t="shared" si="5"/>
        <v/>
      </c>
      <c r="AF21" s="16" t="e">
        <f>IF($A$3=FALSE,IF($C21&lt;16,O21/($D21^0.70558407859294)*'Hintergrund Berechnung'!$I$941,O21/($D21^0.70558407859294)*'Hintergrund Berechnung'!$I$942),IF($C21&lt;13,(O21/($D21^0.70558407859294)*'Hintergrund Berechnung'!$I$941)*0.5,IF($C21&lt;16,(O21/($D21^0.70558407859294)*'Hintergrund Berechnung'!$I$941)*0.67,O21/($D21^0.70558407859294)*'Hintergrund Berechnung'!$I$942)))</f>
        <v>#DIV/0!</v>
      </c>
      <c r="AG21" s="16" t="str">
        <f t="shared" si="6"/>
        <v/>
      </c>
      <c r="AH21" s="16" t="e">
        <f t="shared" si="7"/>
        <v>#DIV/0!</v>
      </c>
      <c r="AI21" s="34" t="e">
        <f>ROUND(IF(C21&lt;16,$Q21/($D21^0.450818786555515)*'Hintergrund Berechnung'!$N$941,$Q21/($D21^0.450818786555515)*'Hintergrund Berechnung'!$N$942),0)</f>
        <v>#DIV/0!</v>
      </c>
      <c r="AJ21" s="34">
        <f>ROUND(IF(C21&lt;16,$R21*'Hintergrund Berechnung'!$O$941,$R21*'Hintergrund Berechnung'!$O$942),0)</f>
        <v>0</v>
      </c>
      <c r="AK21" s="34">
        <f>ROUND(IF(C21&lt;16,IF(S21&gt;0,(25-$S21)*'Hintergrund Berechnung'!$J$941,0),IF(S21&gt;0,(25-$S21)*'Hintergrund Berechnung'!$J$942,0)),0)</f>
        <v>0</v>
      </c>
      <c r="AL21" s="18" t="e">
        <f t="shared" si="8"/>
        <v>#DIV/0!</v>
      </c>
    </row>
    <row r="22" spans="21:38" ht="26.25" x14ac:dyDescent="0.4">
      <c r="U22" s="16">
        <f t="shared" si="0"/>
        <v>0</v>
      </c>
      <c r="V22" s="16" t="e">
        <f>IF($A$3=FALSE,IF($C22&lt;16,E22/($D22^0.70558407859294)*'Hintergrund Berechnung'!$I$941,E22/($D22^0.70558407859294)*'Hintergrund Berechnung'!$I$942),IF($C22&lt;13,(E22/($D22^0.70558407859294)*'Hintergrund Berechnung'!$I$941)*0.5,IF($C22&lt;16,(E22/($D22^0.70558407859294)*'Hintergrund Berechnung'!$I$941)*0.67,E22/($D22^0.70558407859294)*'Hintergrund Berechnung'!$I$942)))</f>
        <v>#DIV/0!</v>
      </c>
      <c r="W22" s="16" t="str">
        <f t="shared" si="1"/>
        <v/>
      </c>
      <c r="X22" s="16" t="e">
        <f>IF($A$3=FALSE,IF($C22&lt;16,G22/($D22^0.70558407859294)*'Hintergrund Berechnung'!$I$941,G22/($D22^0.70558407859294)*'Hintergrund Berechnung'!$I$942),IF($C22&lt;13,(G22/($D22^0.70558407859294)*'Hintergrund Berechnung'!$I$941)*0.5,IF($C22&lt;16,(G22/($D22^0.70558407859294)*'Hintergrund Berechnung'!$I$941)*0.67,G22/($D22^0.70558407859294)*'Hintergrund Berechnung'!$I$942)))</f>
        <v>#DIV/0!</v>
      </c>
      <c r="Y22" s="16" t="str">
        <f t="shared" si="2"/>
        <v/>
      </c>
      <c r="Z22" s="16" t="e">
        <f>IF($A$3=FALSE,IF($C22&lt;16,I22/($D22^0.70558407859294)*'Hintergrund Berechnung'!$I$941,I22/($D22^0.70558407859294)*'Hintergrund Berechnung'!$I$942),IF($C22&lt;13,(I22/($D22^0.70558407859294)*'Hintergrund Berechnung'!$I$941)*0.5,IF($C22&lt;16,(I22/($D22^0.70558407859294)*'Hintergrund Berechnung'!$I$941)*0.67,I22/($D22^0.70558407859294)*'Hintergrund Berechnung'!$I$942)))</f>
        <v>#DIV/0!</v>
      </c>
      <c r="AA22" s="16" t="str">
        <f t="shared" si="3"/>
        <v/>
      </c>
      <c r="AB22" s="16" t="e">
        <f>IF($A$3=FALSE,IF($C22&lt;16,K22/($D22^0.70558407859294)*'Hintergrund Berechnung'!$I$941,K22/($D22^0.70558407859294)*'Hintergrund Berechnung'!$I$942),IF($C22&lt;13,(K22/($D22^0.70558407859294)*'Hintergrund Berechnung'!$I$941)*0.5,IF($C22&lt;16,(K22/($D22^0.70558407859294)*'Hintergrund Berechnung'!$I$941)*0.67,K22/($D22^0.70558407859294)*'Hintergrund Berechnung'!$I$942)))</f>
        <v>#DIV/0!</v>
      </c>
      <c r="AC22" s="16" t="str">
        <f t="shared" si="4"/>
        <v/>
      </c>
      <c r="AD22" s="16" t="e">
        <f>IF($A$3=FALSE,IF($C22&lt;16,M22/($D22^0.70558407859294)*'Hintergrund Berechnung'!$I$941,M22/($D22^0.70558407859294)*'Hintergrund Berechnung'!$I$942),IF($C22&lt;13,(M22/($D22^0.70558407859294)*'Hintergrund Berechnung'!$I$941)*0.5,IF($C22&lt;16,(M22/($D22^0.70558407859294)*'Hintergrund Berechnung'!$I$941)*0.67,M22/($D22^0.70558407859294)*'Hintergrund Berechnung'!$I$942)))</f>
        <v>#DIV/0!</v>
      </c>
      <c r="AE22" s="16" t="str">
        <f t="shared" si="5"/>
        <v/>
      </c>
      <c r="AF22" s="16" t="e">
        <f>IF($A$3=FALSE,IF($C22&lt;16,O22/($D22^0.70558407859294)*'Hintergrund Berechnung'!$I$941,O22/($D22^0.70558407859294)*'Hintergrund Berechnung'!$I$942),IF($C22&lt;13,(O22/($D22^0.70558407859294)*'Hintergrund Berechnung'!$I$941)*0.5,IF($C22&lt;16,(O22/($D22^0.70558407859294)*'Hintergrund Berechnung'!$I$941)*0.67,O22/($D22^0.70558407859294)*'Hintergrund Berechnung'!$I$942)))</f>
        <v>#DIV/0!</v>
      </c>
      <c r="AG22" s="16" t="str">
        <f t="shared" si="6"/>
        <v/>
      </c>
      <c r="AH22" s="16" t="e">
        <f t="shared" si="7"/>
        <v>#DIV/0!</v>
      </c>
      <c r="AI22" s="34" t="e">
        <f>ROUND(IF(C22&lt;16,$Q22/($D22^0.450818786555515)*'Hintergrund Berechnung'!$N$941,$Q22/($D22^0.450818786555515)*'Hintergrund Berechnung'!$N$942),0)</f>
        <v>#DIV/0!</v>
      </c>
      <c r="AJ22" s="34">
        <f>ROUND(IF(C22&lt;16,$R22*'Hintergrund Berechnung'!$O$941,$R22*'Hintergrund Berechnung'!$O$942),0)</f>
        <v>0</v>
      </c>
      <c r="AK22" s="34">
        <f>ROUND(IF(C22&lt;16,IF(S22&gt;0,(25-$S22)*'Hintergrund Berechnung'!$J$941,0),IF(S22&gt;0,(25-$S22)*'Hintergrund Berechnung'!$J$942,0)),0)</f>
        <v>0</v>
      </c>
      <c r="AL22" s="18" t="e">
        <f t="shared" si="8"/>
        <v>#DIV/0!</v>
      </c>
    </row>
    <row r="23" spans="21:38" ht="26.25" x14ac:dyDescent="0.4">
      <c r="U23" s="16">
        <f t="shared" si="0"/>
        <v>0</v>
      </c>
      <c r="V23" s="16" t="e">
        <f>IF($A$3=FALSE,IF($C23&lt;16,E23/($D23^0.70558407859294)*'Hintergrund Berechnung'!$I$941,E23/($D23^0.70558407859294)*'Hintergrund Berechnung'!$I$942),IF($C23&lt;13,(E23/($D23^0.70558407859294)*'Hintergrund Berechnung'!$I$941)*0.5,IF($C23&lt;16,(E23/($D23^0.70558407859294)*'Hintergrund Berechnung'!$I$941)*0.67,E23/($D23^0.70558407859294)*'Hintergrund Berechnung'!$I$942)))</f>
        <v>#DIV/0!</v>
      </c>
      <c r="W23" s="16" t="str">
        <f t="shared" si="1"/>
        <v/>
      </c>
      <c r="X23" s="16" t="e">
        <f>IF($A$3=FALSE,IF($C23&lt;16,G23/($D23^0.70558407859294)*'Hintergrund Berechnung'!$I$941,G23/($D23^0.70558407859294)*'Hintergrund Berechnung'!$I$942),IF($C23&lt;13,(G23/($D23^0.70558407859294)*'Hintergrund Berechnung'!$I$941)*0.5,IF($C23&lt;16,(G23/($D23^0.70558407859294)*'Hintergrund Berechnung'!$I$941)*0.67,G23/($D23^0.70558407859294)*'Hintergrund Berechnung'!$I$942)))</f>
        <v>#DIV/0!</v>
      </c>
      <c r="Y23" s="16" t="str">
        <f t="shared" si="2"/>
        <v/>
      </c>
      <c r="Z23" s="16" t="e">
        <f>IF($A$3=FALSE,IF($C23&lt;16,I23/($D23^0.70558407859294)*'Hintergrund Berechnung'!$I$941,I23/($D23^0.70558407859294)*'Hintergrund Berechnung'!$I$942),IF($C23&lt;13,(I23/($D23^0.70558407859294)*'Hintergrund Berechnung'!$I$941)*0.5,IF($C23&lt;16,(I23/($D23^0.70558407859294)*'Hintergrund Berechnung'!$I$941)*0.67,I23/($D23^0.70558407859294)*'Hintergrund Berechnung'!$I$942)))</f>
        <v>#DIV/0!</v>
      </c>
      <c r="AA23" s="16" t="str">
        <f t="shared" si="3"/>
        <v/>
      </c>
      <c r="AB23" s="16" t="e">
        <f>IF($A$3=FALSE,IF($C23&lt;16,K23/($D23^0.70558407859294)*'Hintergrund Berechnung'!$I$941,K23/($D23^0.70558407859294)*'Hintergrund Berechnung'!$I$942),IF($C23&lt;13,(K23/($D23^0.70558407859294)*'Hintergrund Berechnung'!$I$941)*0.5,IF($C23&lt;16,(K23/($D23^0.70558407859294)*'Hintergrund Berechnung'!$I$941)*0.67,K23/($D23^0.70558407859294)*'Hintergrund Berechnung'!$I$942)))</f>
        <v>#DIV/0!</v>
      </c>
      <c r="AC23" s="16" t="str">
        <f t="shared" si="4"/>
        <v/>
      </c>
      <c r="AD23" s="16" t="e">
        <f>IF($A$3=FALSE,IF($C23&lt;16,M23/($D23^0.70558407859294)*'Hintergrund Berechnung'!$I$941,M23/($D23^0.70558407859294)*'Hintergrund Berechnung'!$I$942),IF($C23&lt;13,(M23/($D23^0.70558407859294)*'Hintergrund Berechnung'!$I$941)*0.5,IF($C23&lt;16,(M23/($D23^0.70558407859294)*'Hintergrund Berechnung'!$I$941)*0.67,M23/($D23^0.70558407859294)*'Hintergrund Berechnung'!$I$942)))</f>
        <v>#DIV/0!</v>
      </c>
      <c r="AE23" s="16" t="str">
        <f t="shared" si="5"/>
        <v/>
      </c>
      <c r="AF23" s="16" t="e">
        <f>IF($A$3=FALSE,IF($C23&lt;16,O23/($D23^0.70558407859294)*'Hintergrund Berechnung'!$I$941,O23/($D23^0.70558407859294)*'Hintergrund Berechnung'!$I$942),IF($C23&lt;13,(O23/($D23^0.70558407859294)*'Hintergrund Berechnung'!$I$941)*0.5,IF($C23&lt;16,(O23/($D23^0.70558407859294)*'Hintergrund Berechnung'!$I$941)*0.67,O23/($D23^0.70558407859294)*'Hintergrund Berechnung'!$I$942)))</f>
        <v>#DIV/0!</v>
      </c>
      <c r="AG23" s="16" t="str">
        <f t="shared" si="6"/>
        <v/>
      </c>
      <c r="AH23" s="16" t="e">
        <f t="shared" si="7"/>
        <v>#DIV/0!</v>
      </c>
      <c r="AI23" s="34" t="e">
        <f>ROUND(IF(C23&lt;16,$Q23/($D23^0.450818786555515)*'Hintergrund Berechnung'!$N$941,$Q23/($D23^0.450818786555515)*'Hintergrund Berechnung'!$N$942),0)</f>
        <v>#DIV/0!</v>
      </c>
      <c r="AJ23" s="34">
        <f>ROUND(IF(C23&lt;16,$R23*'Hintergrund Berechnung'!$O$941,$R23*'Hintergrund Berechnung'!$O$942),0)</f>
        <v>0</v>
      </c>
      <c r="AK23" s="34">
        <f>ROUND(IF(C23&lt;16,IF(S23&gt;0,(25-$S23)*'Hintergrund Berechnung'!$J$941,0),IF(S23&gt;0,(25-$S23)*'Hintergrund Berechnung'!$J$942,0)),0)</f>
        <v>0</v>
      </c>
      <c r="AL23" s="18" t="e">
        <f t="shared" si="8"/>
        <v>#DIV/0!</v>
      </c>
    </row>
    <row r="24" spans="21:38" ht="26.25" x14ac:dyDescent="0.4">
      <c r="U24" s="16">
        <f t="shared" si="0"/>
        <v>0</v>
      </c>
      <c r="V24" s="16" t="e">
        <f>IF($A$3=FALSE,IF($C24&lt;16,E24/($D24^0.70558407859294)*'Hintergrund Berechnung'!$I$941,E24/($D24^0.70558407859294)*'Hintergrund Berechnung'!$I$942),IF($C24&lt;13,(E24/($D24^0.70558407859294)*'Hintergrund Berechnung'!$I$941)*0.5,IF($C24&lt;16,(E24/($D24^0.70558407859294)*'Hintergrund Berechnung'!$I$941)*0.67,E24/($D24^0.70558407859294)*'Hintergrund Berechnung'!$I$942)))</f>
        <v>#DIV/0!</v>
      </c>
      <c r="W24" s="16" t="str">
        <f t="shared" si="1"/>
        <v/>
      </c>
      <c r="X24" s="16" t="e">
        <f>IF($A$3=FALSE,IF($C24&lt;16,G24/($D24^0.70558407859294)*'Hintergrund Berechnung'!$I$941,G24/($D24^0.70558407859294)*'Hintergrund Berechnung'!$I$942),IF($C24&lt;13,(G24/($D24^0.70558407859294)*'Hintergrund Berechnung'!$I$941)*0.5,IF($C24&lt;16,(G24/($D24^0.70558407859294)*'Hintergrund Berechnung'!$I$941)*0.67,G24/($D24^0.70558407859294)*'Hintergrund Berechnung'!$I$942)))</f>
        <v>#DIV/0!</v>
      </c>
      <c r="Y24" s="16" t="str">
        <f t="shared" si="2"/>
        <v/>
      </c>
      <c r="Z24" s="16" t="e">
        <f>IF($A$3=FALSE,IF($C24&lt;16,I24/($D24^0.70558407859294)*'Hintergrund Berechnung'!$I$941,I24/($D24^0.70558407859294)*'Hintergrund Berechnung'!$I$942),IF($C24&lt;13,(I24/($D24^0.70558407859294)*'Hintergrund Berechnung'!$I$941)*0.5,IF($C24&lt;16,(I24/($D24^0.70558407859294)*'Hintergrund Berechnung'!$I$941)*0.67,I24/($D24^0.70558407859294)*'Hintergrund Berechnung'!$I$942)))</f>
        <v>#DIV/0!</v>
      </c>
      <c r="AA24" s="16" t="str">
        <f t="shared" si="3"/>
        <v/>
      </c>
      <c r="AB24" s="16" t="e">
        <f>IF($A$3=FALSE,IF($C24&lt;16,K24/($D24^0.70558407859294)*'Hintergrund Berechnung'!$I$941,K24/($D24^0.70558407859294)*'Hintergrund Berechnung'!$I$942),IF($C24&lt;13,(K24/($D24^0.70558407859294)*'Hintergrund Berechnung'!$I$941)*0.5,IF($C24&lt;16,(K24/($D24^0.70558407859294)*'Hintergrund Berechnung'!$I$941)*0.67,K24/($D24^0.70558407859294)*'Hintergrund Berechnung'!$I$942)))</f>
        <v>#DIV/0!</v>
      </c>
      <c r="AC24" s="16" t="str">
        <f t="shared" si="4"/>
        <v/>
      </c>
      <c r="AD24" s="16" t="e">
        <f>IF($A$3=FALSE,IF($C24&lt;16,M24/($D24^0.70558407859294)*'Hintergrund Berechnung'!$I$941,M24/($D24^0.70558407859294)*'Hintergrund Berechnung'!$I$942),IF($C24&lt;13,(M24/($D24^0.70558407859294)*'Hintergrund Berechnung'!$I$941)*0.5,IF($C24&lt;16,(M24/($D24^0.70558407859294)*'Hintergrund Berechnung'!$I$941)*0.67,M24/($D24^0.70558407859294)*'Hintergrund Berechnung'!$I$942)))</f>
        <v>#DIV/0!</v>
      </c>
      <c r="AE24" s="16" t="str">
        <f t="shared" si="5"/>
        <v/>
      </c>
      <c r="AF24" s="16" t="e">
        <f>IF($A$3=FALSE,IF($C24&lt;16,O24/($D24^0.70558407859294)*'Hintergrund Berechnung'!$I$941,O24/($D24^0.70558407859294)*'Hintergrund Berechnung'!$I$942),IF($C24&lt;13,(O24/($D24^0.70558407859294)*'Hintergrund Berechnung'!$I$941)*0.5,IF($C24&lt;16,(O24/($D24^0.70558407859294)*'Hintergrund Berechnung'!$I$941)*0.67,O24/($D24^0.70558407859294)*'Hintergrund Berechnung'!$I$942)))</f>
        <v>#DIV/0!</v>
      </c>
      <c r="AG24" s="16" t="str">
        <f t="shared" si="6"/>
        <v/>
      </c>
      <c r="AH24" s="16" t="e">
        <f t="shared" si="7"/>
        <v>#DIV/0!</v>
      </c>
      <c r="AI24" s="34" t="e">
        <f>ROUND(IF(C24&lt;16,$Q24/($D24^0.450818786555515)*'Hintergrund Berechnung'!$N$941,$Q24/($D24^0.450818786555515)*'Hintergrund Berechnung'!$N$942),0)</f>
        <v>#DIV/0!</v>
      </c>
      <c r="AJ24" s="34">
        <f>ROUND(IF(C24&lt;16,$R24*'Hintergrund Berechnung'!$O$941,$R24*'Hintergrund Berechnung'!$O$942),0)</f>
        <v>0</v>
      </c>
      <c r="AK24" s="34">
        <f>ROUND(IF(C24&lt;16,IF(S24&gt;0,(25-$S24)*'Hintergrund Berechnung'!$J$941,0),IF(S24&gt;0,(25-$S24)*'Hintergrund Berechnung'!$J$942,0)),0)</f>
        <v>0</v>
      </c>
      <c r="AL24" s="18" t="e">
        <f t="shared" si="8"/>
        <v>#DIV/0!</v>
      </c>
    </row>
    <row r="25" spans="21:38" ht="26.25" x14ac:dyDescent="0.4">
      <c r="U25" s="16">
        <f t="shared" si="0"/>
        <v>0</v>
      </c>
      <c r="V25" s="16" t="e">
        <f>IF($A$3=FALSE,IF($C25&lt;16,E25/($D25^0.70558407859294)*'Hintergrund Berechnung'!$I$941,E25/($D25^0.70558407859294)*'Hintergrund Berechnung'!$I$942),IF($C25&lt;13,(E25/($D25^0.70558407859294)*'Hintergrund Berechnung'!$I$941)*0.5,IF($C25&lt;16,(E25/($D25^0.70558407859294)*'Hintergrund Berechnung'!$I$941)*0.67,E25/($D25^0.70558407859294)*'Hintergrund Berechnung'!$I$942)))</f>
        <v>#DIV/0!</v>
      </c>
      <c r="W25" s="16" t="str">
        <f t="shared" si="1"/>
        <v/>
      </c>
      <c r="X25" s="16" t="e">
        <f>IF($A$3=FALSE,IF($C25&lt;16,G25/($D25^0.70558407859294)*'Hintergrund Berechnung'!$I$941,G25/($D25^0.70558407859294)*'Hintergrund Berechnung'!$I$942),IF($C25&lt;13,(G25/($D25^0.70558407859294)*'Hintergrund Berechnung'!$I$941)*0.5,IF($C25&lt;16,(G25/($D25^0.70558407859294)*'Hintergrund Berechnung'!$I$941)*0.67,G25/($D25^0.70558407859294)*'Hintergrund Berechnung'!$I$942)))</f>
        <v>#DIV/0!</v>
      </c>
      <c r="Y25" s="16" t="str">
        <f t="shared" si="2"/>
        <v/>
      </c>
      <c r="Z25" s="16" t="e">
        <f>IF($A$3=FALSE,IF($C25&lt;16,I25/($D25^0.70558407859294)*'Hintergrund Berechnung'!$I$941,I25/($D25^0.70558407859294)*'Hintergrund Berechnung'!$I$942),IF($C25&lt;13,(I25/($D25^0.70558407859294)*'Hintergrund Berechnung'!$I$941)*0.5,IF($C25&lt;16,(I25/($D25^0.70558407859294)*'Hintergrund Berechnung'!$I$941)*0.67,I25/($D25^0.70558407859294)*'Hintergrund Berechnung'!$I$942)))</f>
        <v>#DIV/0!</v>
      </c>
      <c r="AA25" s="16" t="str">
        <f t="shared" si="3"/>
        <v/>
      </c>
      <c r="AB25" s="16" t="e">
        <f>IF($A$3=FALSE,IF($C25&lt;16,K25/($D25^0.70558407859294)*'Hintergrund Berechnung'!$I$941,K25/($D25^0.70558407859294)*'Hintergrund Berechnung'!$I$942),IF($C25&lt;13,(K25/($D25^0.70558407859294)*'Hintergrund Berechnung'!$I$941)*0.5,IF($C25&lt;16,(K25/($D25^0.70558407859294)*'Hintergrund Berechnung'!$I$941)*0.67,K25/($D25^0.70558407859294)*'Hintergrund Berechnung'!$I$942)))</f>
        <v>#DIV/0!</v>
      </c>
      <c r="AC25" s="16" t="str">
        <f t="shared" si="4"/>
        <v/>
      </c>
      <c r="AD25" s="16" t="e">
        <f>IF($A$3=FALSE,IF($C25&lt;16,M25/($D25^0.70558407859294)*'Hintergrund Berechnung'!$I$941,M25/($D25^0.70558407859294)*'Hintergrund Berechnung'!$I$942),IF($C25&lt;13,(M25/($D25^0.70558407859294)*'Hintergrund Berechnung'!$I$941)*0.5,IF($C25&lt;16,(M25/($D25^0.70558407859294)*'Hintergrund Berechnung'!$I$941)*0.67,M25/($D25^0.70558407859294)*'Hintergrund Berechnung'!$I$942)))</f>
        <v>#DIV/0!</v>
      </c>
      <c r="AE25" s="16" t="str">
        <f t="shared" si="5"/>
        <v/>
      </c>
      <c r="AF25" s="16" t="e">
        <f>IF($A$3=FALSE,IF($C25&lt;16,O25/($D25^0.70558407859294)*'Hintergrund Berechnung'!$I$941,O25/($D25^0.70558407859294)*'Hintergrund Berechnung'!$I$942),IF($C25&lt;13,(O25/($D25^0.70558407859294)*'Hintergrund Berechnung'!$I$941)*0.5,IF($C25&lt;16,(O25/($D25^0.70558407859294)*'Hintergrund Berechnung'!$I$941)*0.67,O25/($D25^0.70558407859294)*'Hintergrund Berechnung'!$I$942)))</f>
        <v>#DIV/0!</v>
      </c>
      <c r="AG25" s="16" t="str">
        <f t="shared" si="6"/>
        <v/>
      </c>
      <c r="AH25" s="16" t="e">
        <f t="shared" si="7"/>
        <v>#DIV/0!</v>
      </c>
      <c r="AI25" s="34" t="e">
        <f>ROUND(IF(C25&lt;16,$Q25/($D25^0.450818786555515)*'Hintergrund Berechnung'!$N$941,$Q25/($D25^0.450818786555515)*'Hintergrund Berechnung'!$N$942),0)</f>
        <v>#DIV/0!</v>
      </c>
      <c r="AJ25" s="34">
        <f>ROUND(IF(C25&lt;16,$R25*'Hintergrund Berechnung'!$O$941,$R25*'Hintergrund Berechnung'!$O$942),0)</f>
        <v>0</v>
      </c>
      <c r="AK25" s="34">
        <f>ROUND(IF(C25&lt;16,IF(S25&gt;0,(25-$S25)*'Hintergrund Berechnung'!$J$941,0),IF(S25&gt;0,(25-$S25)*'Hintergrund Berechnung'!$J$942,0)),0)</f>
        <v>0</v>
      </c>
      <c r="AL25" s="18" t="e">
        <f t="shared" si="8"/>
        <v>#DIV/0!</v>
      </c>
    </row>
    <row r="26" spans="21:38" ht="26.25" x14ac:dyDescent="0.4">
      <c r="U26" s="16">
        <f t="shared" si="0"/>
        <v>0</v>
      </c>
      <c r="V26" s="16" t="e">
        <f>IF($A$3=FALSE,IF($C26&lt;16,E26/($D26^0.70558407859294)*'Hintergrund Berechnung'!$I$941,E26/($D26^0.70558407859294)*'Hintergrund Berechnung'!$I$942),IF($C26&lt;13,(E26/($D26^0.70558407859294)*'Hintergrund Berechnung'!$I$941)*0.5,IF($C26&lt;16,(E26/($D26^0.70558407859294)*'Hintergrund Berechnung'!$I$941)*0.67,E26/($D26^0.70558407859294)*'Hintergrund Berechnung'!$I$942)))</f>
        <v>#DIV/0!</v>
      </c>
      <c r="W26" s="16" t="str">
        <f t="shared" si="1"/>
        <v/>
      </c>
      <c r="X26" s="16" t="e">
        <f>IF($A$3=FALSE,IF($C26&lt;16,G26/($D26^0.70558407859294)*'Hintergrund Berechnung'!$I$941,G26/($D26^0.70558407859294)*'Hintergrund Berechnung'!$I$942),IF($C26&lt;13,(G26/($D26^0.70558407859294)*'Hintergrund Berechnung'!$I$941)*0.5,IF($C26&lt;16,(G26/($D26^0.70558407859294)*'Hintergrund Berechnung'!$I$941)*0.67,G26/($D26^0.70558407859294)*'Hintergrund Berechnung'!$I$942)))</f>
        <v>#DIV/0!</v>
      </c>
      <c r="Y26" s="16" t="str">
        <f t="shared" si="2"/>
        <v/>
      </c>
      <c r="Z26" s="16" t="e">
        <f>IF($A$3=FALSE,IF($C26&lt;16,I26/($D26^0.70558407859294)*'Hintergrund Berechnung'!$I$941,I26/($D26^0.70558407859294)*'Hintergrund Berechnung'!$I$942),IF($C26&lt;13,(I26/($D26^0.70558407859294)*'Hintergrund Berechnung'!$I$941)*0.5,IF($C26&lt;16,(I26/($D26^0.70558407859294)*'Hintergrund Berechnung'!$I$941)*0.67,I26/($D26^0.70558407859294)*'Hintergrund Berechnung'!$I$942)))</f>
        <v>#DIV/0!</v>
      </c>
      <c r="AA26" s="16" t="str">
        <f t="shared" si="3"/>
        <v/>
      </c>
      <c r="AB26" s="16" t="e">
        <f>IF($A$3=FALSE,IF($C26&lt;16,K26/($D26^0.70558407859294)*'Hintergrund Berechnung'!$I$941,K26/($D26^0.70558407859294)*'Hintergrund Berechnung'!$I$942),IF($C26&lt;13,(K26/($D26^0.70558407859294)*'Hintergrund Berechnung'!$I$941)*0.5,IF($C26&lt;16,(K26/($D26^0.70558407859294)*'Hintergrund Berechnung'!$I$941)*0.67,K26/($D26^0.70558407859294)*'Hintergrund Berechnung'!$I$942)))</f>
        <v>#DIV/0!</v>
      </c>
      <c r="AC26" s="16" t="str">
        <f t="shared" si="4"/>
        <v/>
      </c>
      <c r="AD26" s="16" t="e">
        <f>IF($A$3=FALSE,IF($C26&lt;16,M26/($D26^0.70558407859294)*'Hintergrund Berechnung'!$I$941,M26/($D26^0.70558407859294)*'Hintergrund Berechnung'!$I$942),IF($C26&lt;13,(M26/($D26^0.70558407859294)*'Hintergrund Berechnung'!$I$941)*0.5,IF($C26&lt;16,(M26/($D26^0.70558407859294)*'Hintergrund Berechnung'!$I$941)*0.67,M26/($D26^0.70558407859294)*'Hintergrund Berechnung'!$I$942)))</f>
        <v>#DIV/0!</v>
      </c>
      <c r="AE26" s="16" t="str">
        <f t="shared" si="5"/>
        <v/>
      </c>
      <c r="AF26" s="16" t="e">
        <f>IF($A$3=FALSE,IF($C26&lt;16,O26/($D26^0.70558407859294)*'Hintergrund Berechnung'!$I$941,O26/($D26^0.70558407859294)*'Hintergrund Berechnung'!$I$942),IF($C26&lt;13,(O26/($D26^0.70558407859294)*'Hintergrund Berechnung'!$I$941)*0.5,IF($C26&lt;16,(O26/($D26^0.70558407859294)*'Hintergrund Berechnung'!$I$941)*0.67,O26/($D26^0.70558407859294)*'Hintergrund Berechnung'!$I$942)))</f>
        <v>#DIV/0!</v>
      </c>
      <c r="AG26" s="16" t="str">
        <f t="shared" si="6"/>
        <v/>
      </c>
      <c r="AH26" s="16" t="e">
        <f t="shared" si="7"/>
        <v>#DIV/0!</v>
      </c>
      <c r="AI26" s="34" t="e">
        <f>ROUND(IF(C26&lt;16,$Q26/($D26^0.450818786555515)*'Hintergrund Berechnung'!$N$941,$Q26/($D26^0.450818786555515)*'Hintergrund Berechnung'!$N$942),0)</f>
        <v>#DIV/0!</v>
      </c>
      <c r="AJ26" s="34">
        <f>ROUND(IF(C26&lt;16,$R26*'Hintergrund Berechnung'!$O$941,$R26*'Hintergrund Berechnung'!$O$942),0)</f>
        <v>0</v>
      </c>
      <c r="AK26" s="34">
        <f>ROUND(IF(C26&lt;16,IF(S26&gt;0,(25-$S26)*'Hintergrund Berechnung'!$J$941,0),IF(S26&gt;0,(25-$S26)*'Hintergrund Berechnung'!$J$942,0)),0)</f>
        <v>0</v>
      </c>
      <c r="AL26" s="18" t="e">
        <f t="shared" si="8"/>
        <v>#DIV/0!</v>
      </c>
    </row>
    <row r="27" spans="21:38" ht="26.25" x14ac:dyDescent="0.4">
      <c r="U27" s="16">
        <f t="shared" si="0"/>
        <v>0</v>
      </c>
      <c r="V27" s="16" t="e">
        <f>IF($A$3=FALSE,IF($C27&lt;16,E27/($D27^0.70558407859294)*'Hintergrund Berechnung'!$I$941,E27/($D27^0.70558407859294)*'Hintergrund Berechnung'!$I$942),IF($C27&lt;13,(E27/($D27^0.70558407859294)*'Hintergrund Berechnung'!$I$941)*0.5,IF($C27&lt;16,(E27/($D27^0.70558407859294)*'Hintergrund Berechnung'!$I$941)*0.67,E27/($D27^0.70558407859294)*'Hintergrund Berechnung'!$I$942)))</f>
        <v>#DIV/0!</v>
      </c>
      <c r="W27" s="16" t="str">
        <f t="shared" si="1"/>
        <v/>
      </c>
      <c r="X27" s="16" t="e">
        <f>IF($A$3=FALSE,IF($C27&lt;16,G27/($D27^0.70558407859294)*'Hintergrund Berechnung'!$I$941,G27/($D27^0.70558407859294)*'Hintergrund Berechnung'!$I$942),IF($C27&lt;13,(G27/($D27^0.70558407859294)*'Hintergrund Berechnung'!$I$941)*0.5,IF($C27&lt;16,(G27/($D27^0.70558407859294)*'Hintergrund Berechnung'!$I$941)*0.67,G27/($D27^0.70558407859294)*'Hintergrund Berechnung'!$I$942)))</f>
        <v>#DIV/0!</v>
      </c>
      <c r="Y27" s="16" t="str">
        <f t="shared" si="2"/>
        <v/>
      </c>
      <c r="Z27" s="16" t="e">
        <f>IF($A$3=FALSE,IF($C27&lt;16,I27/($D27^0.70558407859294)*'Hintergrund Berechnung'!$I$941,I27/($D27^0.70558407859294)*'Hintergrund Berechnung'!$I$942),IF($C27&lt;13,(I27/($D27^0.70558407859294)*'Hintergrund Berechnung'!$I$941)*0.5,IF($C27&lt;16,(I27/($D27^0.70558407859294)*'Hintergrund Berechnung'!$I$941)*0.67,I27/($D27^0.70558407859294)*'Hintergrund Berechnung'!$I$942)))</f>
        <v>#DIV/0!</v>
      </c>
      <c r="AA27" s="16" t="str">
        <f t="shared" si="3"/>
        <v/>
      </c>
      <c r="AB27" s="16" t="e">
        <f>IF($A$3=FALSE,IF($C27&lt;16,K27/($D27^0.70558407859294)*'Hintergrund Berechnung'!$I$941,K27/($D27^0.70558407859294)*'Hintergrund Berechnung'!$I$942),IF($C27&lt;13,(K27/($D27^0.70558407859294)*'Hintergrund Berechnung'!$I$941)*0.5,IF($C27&lt;16,(K27/($D27^0.70558407859294)*'Hintergrund Berechnung'!$I$941)*0.67,K27/($D27^0.70558407859294)*'Hintergrund Berechnung'!$I$942)))</f>
        <v>#DIV/0!</v>
      </c>
      <c r="AC27" s="16" t="str">
        <f t="shared" si="4"/>
        <v/>
      </c>
      <c r="AD27" s="16" t="e">
        <f>IF($A$3=FALSE,IF($C27&lt;16,M27/($D27^0.70558407859294)*'Hintergrund Berechnung'!$I$941,M27/($D27^0.70558407859294)*'Hintergrund Berechnung'!$I$942),IF($C27&lt;13,(M27/($D27^0.70558407859294)*'Hintergrund Berechnung'!$I$941)*0.5,IF($C27&lt;16,(M27/($D27^0.70558407859294)*'Hintergrund Berechnung'!$I$941)*0.67,M27/($D27^0.70558407859294)*'Hintergrund Berechnung'!$I$942)))</f>
        <v>#DIV/0!</v>
      </c>
      <c r="AE27" s="16" t="str">
        <f t="shared" si="5"/>
        <v/>
      </c>
      <c r="AF27" s="16" t="e">
        <f>IF($A$3=FALSE,IF($C27&lt;16,O27/($D27^0.70558407859294)*'Hintergrund Berechnung'!$I$941,O27/($D27^0.70558407859294)*'Hintergrund Berechnung'!$I$942),IF($C27&lt;13,(O27/($D27^0.70558407859294)*'Hintergrund Berechnung'!$I$941)*0.5,IF($C27&lt;16,(O27/($D27^0.70558407859294)*'Hintergrund Berechnung'!$I$941)*0.67,O27/($D27^0.70558407859294)*'Hintergrund Berechnung'!$I$942)))</f>
        <v>#DIV/0!</v>
      </c>
      <c r="AG27" s="16" t="str">
        <f t="shared" si="6"/>
        <v/>
      </c>
      <c r="AH27" s="16" t="e">
        <f t="shared" si="7"/>
        <v>#DIV/0!</v>
      </c>
      <c r="AI27" s="34" t="e">
        <f>ROUND(IF(C27&lt;16,$Q27/($D27^0.450818786555515)*'Hintergrund Berechnung'!$N$941,$Q27/($D27^0.450818786555515)*'Hintergrund Berechnung'!$N$942),0)</f>
        <v>#DIV/0!</v>
      </c>
      <c r="AJ27" s="34">
        <f>ROUND(IF(C27&lt;16,$R27*'Hintergrund Berechnung'!$O$941,$R27*'Hintergrund Berechnung'!$O$942),0)</f>
        <v>0</v>
      </c>
      <c r="AK27" s="34">
        <f>ROUND(IF(C27&lt;16,IF(S27&gt;0,(25-$S27)*'Hintergrund Berechnung'!$J$941,0),IF(S27&gt;0,(25-$S27)*'Hintergrund Berechnung'!$J$942,0)),0)</f>
        <v>0</v>
      </c>
      <c r="AL27" s="18" t="e">
        <f t="shared" si="8"/>
        <v>#DIV/0!</v>
      </c>
    </row>
    <row r="28" spans="21:38" ht="26.25" x14ac:dyDescent="0.4">
      <c r="U28" s="16">
        <f t="shared" si="0"/>
        <v>0</v>
      </c>
      <c r="V28" s="16" t="e">
        <f>IF($A$3=FALSE,IF($C28&lt;16,E28/($D28^0.70558407859294)*'Hintergrund Berechnung'!$I$941,E28/($D28^0.70558407859294)*'Hintergrund Berechnung'!$I$942),IF($C28&lt;13,(E28/($D28^0.70558407859294)*'Hintergrund Berechnung'!$I$941)*0.5,IF($C28&lt;16,(E28/($D28^0.70558407859294)*'Hintergrund Berechnung'!$I$941)*0.67,E28/($D28^0.70558407859294)*'Hintergrund Berechnung'!$I$942)))</f>
        <v>#DIV/0!</v>
      </c>
      <c r="W28" s="16" t="str">
        <f t="shared" si="1"/>
        <v/>
      </c>
      <c r="X28" s="16" t="e">
        <f>IF($A$3=FALSE,IF($C28&lt;16,G28/($D28^0.70558407859294)*'Hintergrund Berechnung'!$I$941,G28/($D28^0.70558407859294)*'Hintergrund Berechnung'!$I$942),IF($C28&lt;13,(G28/($D28^0.70558407859294)*'Hintergrund Berechnung'!$I$941)*0.5,IF($C28&lt;16,(G28/($D28^0.70558407859294)*'Hintergrund Berechnung'!$I$941)*0.67,G28/($D28^0.70558407859294)*'Hintergrund Berechnung'!$I$942)))</f>
        <v>#DIV/0!</v>
      </c>
      <c r="Y28" s="16" t="str">
        <f t="shared" si="2"/>
        <v/>
      </c>
      <c r="Z28" s="16" t="e">
        <f>IF($A$3=FALSE,IF($C28&lt;16,I28/($D28^0.70558407859294)*'Hintergrund Berechnung'!$I$941,I28/($D28^0.70558407859294)*'Hintergrund Berechnung'!$I$942),IF($C28&lt;13,(I28/($D28^0.70558407859294)*'Hintergrund Berechnung'!$I$941)*0.5,IF($C28&lt;16,(I28/($D28^0.70558407859294)*'Hintergrund Berechnung'!$I$941)*0.67,I28/($D28^0.70558407859294)*'Hintergrund Berechnung'!$I$942)))</f>
        <v>#DIV/0!</v>
      </c>
      <c r="AA28" s="16" t="str">
        <f t="shared" si="3"/>
        <v/>
      </c>
      <c r="AB28" s="16" t="e">
        <f>IF($A$3=FALSE,IF($C28&lt;16,K28/($D28^0.70558407859294)*'Hintergrund Berechnung'!$I$941,K28/($D28^0.70558407859294)*'Hintergrund Berechnung'!$I$942),IF($C28&lt;13,(K28/($D28^0.70558407859294)*'Hintergrund Berechnung'!$I$941)*0.5,IF($C28&lt;16,(K28/($D28^0.70558407859294)*'Hintergrund Berechnung'!$I$941)*0.67,K28/($D28^0.70558407859294)*'Hintergrund Berechnung'!$I$942)))</f>
        <v>#DIV/0!</v>
      </c>
      <c r="AC28" s="16" t="str">
        <f t="shared" si="4"/>
        <v/>
      </c>
      <c r="AD28" s="16" t="e">
        <f>IF($A$3=FALSE,IF($C28&lt;16,M28/($D28^0.70558407859294)*'Hintergrund Berechnung'!$I$941,M28/($D28^0.70558407859294)*'Hintergrund Berechnung'!$I$942),IF($C28&lt;13,(M28/($D28^0.70558407859294)*'Hintergrund Berechnung'!$I$941)*0.5,IF($C28&lt;16,(M28/($D28^0.70558407859294)*'Hintergrund Berechnung'!$I$941)*0.67,M28/($D28^0.70558407859294)*'Hintergrund Berechnung'!$I$942)))</f>
        <v>#DIV/0!</v>
      </c>
      <c r="AE28" s="16" t="str">
        <f t="shared" si="5"/>
        <v/>
      </c>
      <c r="AF28" s="16" t="e">
        <f>IF($A$3=FALSE,IF($C28&lt;16,O28/($D28^0.70558407859294)*'Hintergrund Berechnung'!$I$941,O28/($D28^0.70558407859294)*'Hintergrund Berechnung'!$I$942),IF($C28&lt;13,(O28/($D28^0.70558407859294)*'Hintergrund Berechnung'!$I$941)*0.5,IF($C28&lt;16,(O28/($D28^0.70558407859294)*'Hintergrund Berechnung'!$I$941)*0.67,O28/($D28^0.70558407859294)*'Hintergrund Berechnung'!$I$942)))</f>
        <v>#DIV/0!</v>
      </c>
      <c r="AG28" s="16" t="str">
        <f t="shared" si="6"/>
        <v/>
      </c>
      <c r="AH28" s="16" t="e">
        <f t="shared" si="7"/>
        <v>#DIV/0!</v>
      </c>
      <c r="AI28" s="34" t="e">
        <f>ROUND(IF(C28&lt;16,$Q28/($D28^0.450818786555515)*'Hintergrund Berechnung'!$N$941,$Q28/($D28^0.450818786555515)*'Hintergrund Berechnung'!$N$942),0)</f>
        <v>#DIV/0!</v>
      </c>
      <c r="AJ28" s="34">
        <f>ROUND(IF(C28&lt;16,$R28*'Hintergrund Berechnung'!$O$941,$R28*'Hintergrund Berechnung'!$O$942),0)</f>
        <v>0</v>
      </c>
      <c r="AK28" s="34">
        <f>ROUND(IF(C28&lt;16,IF(S28&gt;0,(25-$S28)*'Hintergrund Berechnung'!$J$941,0),IF(S28&gt;0,(25-$S28)*'Hintergrund Berechnung'!$J$942,0)),0)</f>
        <v>0</v>
      </c>
      <c r="AL28" s="18" t="e">
        <f t="shared" si="8"/>
        <v>#DIV/0!</v>
      </c>
    </row>
    <row r="29" spans="21:38" ht="26.25" x14ac:dyDescent="0.4">
      <c r="U29" s="16">
        <f t="shared" si="0"/>
        <v>0</v>
      </c>
      <c r="V29" s="16" t="e">
        <f>IF($A$3=FALSE,IF($C29&lt;16,E29/($D29^0.70558407859294)*'Hintergrund Berechnung'!$I$941,E29/($D29^0.70558407859294)*'Hintergrund Berechnung'!$I$942),IF($C29&lt;13,(E29/($D29^0.70558407859294)*'Hintergrund Berechnung'!$I$941)*0.5,IF($C29&lt;16,(E29/($D29^0.70558407859294)*'Hintergrund Berechnung'!$I$941)*0.67,E29/($D29^0.70558407859294)*'Hintergrund Berechnung'!$I$942)))</f>
        <v>#DIV/0!</v>
      </c>
      <c r="W29" s="16" t="str">
        <f t="shared" si="1"/>
        <v/>
      </c>
      <c r="X29" s="16" t="e">
        <f>IF($A$3=FALSE,IF($C29&lt;16,G29/($D29^0.70558407859294)*'Hintergrund Berechnung'!$I$941,G29/($D29^0.70558407859294)*'Hintergrund Berechnung'!$I$942),IF($C29&lt;13,(G29/($D29^0.70558407859294)*'Hintergrund Berechnung'!$I$941)*0.5,IF($C29&lt;16,(G29/($D29^0.70558407859294)*'Hintergrund Berechnung'!$I$941)*0.67,G29/($D29^0.70558407859294)*'Hintergrund Berechnung'!$I$942)))</f>
        <v>#DIV/0!</v>
      </c>
      <c r="Y29" s="16" t="str">
        <f t="shared" si="2"/>
        <v/>
      </c>
      <c r="Z29" s="16" t="e">
        <f>IF($A$3=FALSE,IF($C29&lt;16,I29/($D29^0.70558407859294)*'Hintergrund Berechnung'!$I$941,I29/($D29^0.70558407859294)*'Hintergrund Berechnung'!$I$942),IF($C29&lt;13,(I29/($D29^0.70558407859294)*'Hintergrund Berechnung'!$I$941)*0.5,IF($C29&lt;16,(I29/($D29^0.70558407859294)*'Hintergrund Berechnung'!$I$941)*0.67,I29/($D29^0.70558407859294)*'Hintergrund Berechnung'!$I$942)))</f>
        <v>#DIV/0!</v>
      </c>
      <c r="AA29" s="16" t="str">
        <f t="shared" si="3"/>
        <v/>
      </c>
      <c r="AB29" s="16" t="e">
        <f>IF($A$3=FALSE,IF($C29&lt;16,K29/($D29^0.70558407859294)*'Hintergrund Berechnung'!$I$941,K29/($D29^0.70558407859294)*'Hintergrund Berechnung'!$I$942),IF($C29&lt;13,(K29/($D29^0.70558407859294)*'Hintergrund Berechnung'!$I$941)*0.5,IF($C29&lt;16,(K29/($D29^0.70558407859294)*'Hintergrund Berechnung'!$I$941)*0.67,K29/($D29^0.70558407859294)*'Hintergrund Berechnung'!$I$942)))</f>
        <v>#DIV/0!</v>
      </c>
      <c r="AC29" s="16" t="str">
        <f t="shared" si="4"/>
        <v/>
      </c>
      <c r="AD29" s="16" t="e">
        <f>IF($A$3=FALSE,IF($C29&lt;16,M29/($D29^0.70558407859294)*'Hintergrund Berechnung'!$I$941,M29/($D29^0.70558407859294)*'Hintergrund Berechnung'!$I$942),IF($C29&lt;13,(M29/($D29^0.70558407859294)*'Hintergrund Berechnung'!$I$941)*0.5,IF($C29&lt;16,(M29/($D29^0.70558407859294)*'Hintergrund Berechnung'!$I$941)*0.67,M29/($D29^0.70558407859294)*'Hintergrund Berechnung'!$I$942)))</f>
        <v>#DIV/0!</v>
      </c>
      <c r="AE29" s="16" t="str">
        <f t="shared" si="5"/>
        <v/>
      </c>
      <c r="AF29" s="16" t="e">
        <f>IF($A$3=FALSE,IF($C29&lt;16,O29/($D29^0.70558407859294)*'Hintergrund Berechnung'!$I$941,O29/($D29^0.70558407859294)*'Hintergrund Berechnung'!$I$942),IF($C29&lt;13,(O29/($D29^0.70558407859294)*'Hintergrund Berechnung'!$I$941)*0.5,IF($C29&lt;16,(O29/($D29^0.70558407859294)*'Hintergrund Berechnung'!$I$941)*0.67,O29/($D29^0.70558407859294)*'Hintergrund Berechnung'!$I$942)))</f>
        <v>#DIV/0!</v>
      </c>
      <c r="AG29" s="16" t="str">
        <f t="shared" si="6"/>
        <v/>
      </c>
      <c r="AH29" s="16" t="e">
        <f t="shared" si="7"/>
        <v>#DIV/0!</v>
      </c>
      <c r="AI29" s="34" t="e">
        <f>ROUND(IF(C29&lt;16,$Q29/($D29^0.450818786555515)*'Hintergrund Berechnung'!$N$941,$Q29/($D29^0.450818786555515)*'Hintergrund Berechnung'!$N$942),0)</f>
        <v>#DIV/0!</v>
      </c>
      <c r="AJ29" s="34">
        <f>ROUND(IF(C29&lt;16,$R29*'Hintergrund Berechnung'!$O$941,$R29*'Hintergrund Berechnung'!$O$942),0)</f>
        <v>0</v>
      </c>
      <c r="AK29" s="34">
        <f>ROUND(IF(C29&lt;16,IF(S29&gt;0,(25-$S29)*'Hintergrund Berechnung'!$J$941,0),IF(S29&gt;0,(25-$S29)*'Hintergrund Berechnung'!$J$942,0)),0)</f>
        <v>0</v>
      </c>
      <c r="AL29" s="18" t="e">
        <f t="shared" si="8"/>
        <v>#DIV/0!</v>
      </c>
    </row>
    <row r="30" spans="21:38" ht="26.25" x14ac:dyDescent="0.4">
      <c r="U30" s="16">
        <f t="shared" si="0"/>
        <v>0</v>
      </c>
      <c r="V30" s="16" t="e">
        <f>IF($A$3=FALSE,IF($C30&lt;16,E30/($D30^0.70558407859294)*'Hintergrund Berechnung'!$I$941,E30/($D30^0.70558407859294)*'Hintergrund Berechnung'!$I$942),IF($C30&lt;13,(E30/($D30^0.70558407859294)*'Hintergrund Berechnung'!$I$941)*0.5,IF($C30&lt;16,(E30/($D30^0.70558407859294)*'Hintergrund Berechnung'!$I$941)*0.67,E30/($D30^0.70558407859294)*'Hintergrund Berechnung'!$I$942)))</f>
        <v>#DIV/0!</v>
      </c>
      <c r="W30" s="16" t="str">
        <f t="shared" si="1"/>
        <v/>
      </c>
      <c r="X30" s="16" t="e">
        <f>IF($A$3=FALSE,IF($C30&lt;16,G30/($D30^0.70558407859294)*'Hintergrund Berechnung'!$I$941,G30/($D30^0.70558407859294)*'Hintergrund Berechnung'!$I$942),IF($C30&lt;13,(G30/($D30^0.70558407859294)*'Hintergrund Berechnung'!$I$941)*0.5,IF($C30&lt;16,(G30/($D30^0.70558407859294)*'Hintergrund Berechnung'!$I$941)*0.67,G30/($D30^0.70558407859294)*'Hintergrund Berechnung'!$I$942)))</f>
        <v>#DIV/0!</v>
      </c>
      <c r="Y30" s="16" t="str">
        <f t="shared" si="2"/>
        <v/>
      </c>
      <c r="Z30" s="16" t="e">
        <f>IF($A$3=FALSE,IF($C30&lt;16,I30/($D30^0.70558407859294)*'Hintergrund Berechnung'!$I$941,I30/($D30^0.70558407859294)*'Hintergrund Berechnung'!$I$942),IF($C30&lt;13,(I30/($D30^0.70558407859294)*'Hintergrund Berechnung'!$I$941)*0.5,IF($C30&lt;16,(I30/($D30^0.70558407859294)*'Hintergrund Berechnung'!$I$941)*0.67,I30/($D30^0.70558407859294)*'Hintergrund Berechnung'!$I$942)))</f>
        <v>#DIV/0!</v>
      </c>
      <c r="AA30" s="16" t="str">
        <f t="shared" si="3"/>
        <v/>
      </c>
      <c r="AB30" s="16" t="e">
        <f>IF($A$3=FALSE,IF($C30&lt;16,K30/($D30^0.70558407859294)*'Hintergrund Berechnung'!$I$941,K30/($D30^0.70558407859294)*'Hintergrund Berechnung'!$I$942),IF($C30&lt;13,(K30/($D30^0.70558407859294)*'Hintergrund Berechnung'!$I$941)*0.5,IF($C30&lt;16,(K30/($D30^0.70558407859294)*'Hintergrund Berechnung'!$I$941)*0.67,K30/($D30^0.70558407859294)*'Hintergrund Berechnung'!$I$942)))</f>
        <v>#DIV/0!</v>
      </c>
      <c r="AC30" s="16" t="str">
        <f t="shared" si="4"/>
        <v/>
      </c>
      <c r="AD30" s="16" t="e">
        <f>IF($A$3=FALSE,IF($C30&lt;16,M30/($D30^0.70558407859294)*'Hintergrund Berechnung'!$I$941,M30/($D30^0.70558407859294)*'Hintergrund Berechnung'!$I$942),IF($C30&lt;13,(M30/($D30^0.70558407859294)*'Hintergrund Berechnung'!$I$941)*0.5,IF($C30&lt;16,(M30/($D30^0.70558407859294)*'Hintergrund Berechnung'!$I$941)*0.67,M30/($D30^0.70558407859294)*'Hintergrund Berechnung'!$I$942)))</f>
        <v>#DIV/0!</v>
      </c>
      <c r="AE30" s="16" t="str">
        <f t="shared" si="5"/>
        <v/>
      </c>
      <c r="AF30" s="16" t="e">
        <f>IF($A$3=FALSE,IF($C30&lt;16,O30/($D30^0.70558407859294)*'Hintergrund Berechnung'!$I$941,O30/($D30^0.70558407859294)*'Hintergrund Berechnung'!$I$942),IF($C30&lt;13,(O30/($D30^0.70558407859294)*'Hintergrund Berechnung'!$I$941)*0.5,IF($C30&lt;16,(O30/($D30^0.70558407859294)*'Hintergrund Berechnung'!$I$941)*0.67,O30/($D30^0.70558407859294)*'Hintergrund Berechnung'!$I$942)))</f>
        <v>#DIV/0!</v>
      </c>
      <c r="AG30" s="16" t="str">
        <f t="shared" si="6"/>
        <v/>
      </c>
      <c r="AH30" s="16" t="e">
        <f t="shared" si="7"/>
        <v>#DIV/0!</v>
      </c>
      <c r="AI30" s="34" t="e">
        <f>ROUND(IF(C30&lt;16,$Q30/($D30^0.450818786555515)*'Hintergrund Berechnung'!$N$941,$Q30/($D30^0.450818786555515)*'Hintergrund Berechnung'!$N$942),0)</f>
        <v>#DIV/0!</v>
      </c>
      <c r="AJ30" s="34">
        <f>ROUND(IF(C30&lt;16,$R30*'Hintergrund Berechnung'!$O$941,$R30*'Hintergrund Berechnung'!$O$942),0)</f>
        <v>0</v>
      </c>
      <c r="AK30" s="34">
        <f>ROUND(IF(C30&lt;16,IF(S30&gt;0,(25-$S30)*'Hintergrund Berechnung'!$J$941,0),IF(S30&gt;0,(25-$S30)*'Hintergrund Berechnung'!$J$942,0)),0)</f>
        <v>0</v>
      </c>
      <c r="AL30" s="18" t="e">
        <f t="shared" si="8"/>
        <v>#DIV/0!</v>
      </c>
    </row>
    <row r="31" spans="21:38" ht="26.25" x14ac:dyDescent="0.4">
      <c r="U31" s="16">
        <f t="shared" si="0"/>
        <v>0</v>
      </c>
      <c r="V31" s="16" t="e">
        <f>IF($A$3=FALSE,IF($C31&lt;16,E31/($D31^0.70558407859294)*'Hintergrund Berechnung'!$I$941,E31/($D31^0.70558407859294)*'Hintergrund Berechnung'!$I$942),IF($C31&lt;13,(E31/($D31^0.70558407859294)*'Hintergrund Berechnung'!$I$941)*0.5,IF($C31&lt;16,(E31/($D31^0.70558407859294)*'Hintergrund Berechnung'!$I$941)*0.67,E31/($D31^0.70558407859294)*'Hintergrund Berechnung'!$I$942)))</f>
        <v>#DIV/0!</v>
      </c>
      <c r="W31" s="16" t="str">
        <f t="shared" si="1"/>
        <v/>
      </c>
      <c r="X31" s="16" t="e">
        <f>IF($A$3=FALSE,IF($C31&lt;16,G31/($D31^0.70558407859294)*'Hintergrund Berechnung'!$I$941,G31/($D31^0.70558407859294)*'Hintergrund Berechnung'!$I$942),IF($C31&lt;13,(G31/($D31^0.70558407859294)*'Hintergrund Berechnung'!$I$941)*0.5,IF($C31&lt;16,(G31/($D31^0.70558407859294)*'Hintergrund Berechnung'!$I$941)*0.67,G31/($D31^0.70558407859294)*'Hintergrund Berechnung'!$I$942)))</f>
        <v>#DIV/0!</v>
      </c>
      <c r="Y31" s="16" t="str">
        <f t="shared" si="2"/>
        <v/>
      </c>
      <c r="Z31" s="16" t="e">
        <f>IF($A$3=FALSE,IF($C31&lt;16,I31/($D31^0.70558407859294)*'Hintergrund Berechnung'!$I$941,I31/($D31^0.70558407859294)*'Hintergrund Berechnung'!$I$942),IF($C31&lt;13,(I31/($D31^0.70558407859294)*'Hintergrund Berechnung'!$I$941)*0.5,IF($C31&lt;16,(I31/($D31^0.70558407859294)*'Hintergrund Berechnung'!$I$941)*0.67,I31/($D31^0.70558407859294)*'Hintergrund Berechnung'!$I$942)))</f>
        <v>#DIV/0!</v>
      </c>
      <c r="AA31" s="16" t="str">
        <f t="shared" si="3"/>
        <v/>
      </c>
      <c r="AB31" s="16" t="e">
        <f>IF($A$3=FALSE,IF($C31&lt;16,K31/($D31^0.70558407859294)*'Hintergrund Berechnung'!$I$941,K31/($D31^0.70558407859294)*'Hintergrund Berechnung'!$I$942),IF($C31&lt;13,(K31/($D31^0.70558407859294)*'Hintergrund Berechnung'!$I$941)*0.5,IF($C31&lt;16,(K31/($D31^0.70558407859294)*'Hintergrund Berechnung'!$I$941)*0.67,K31/($D31^0.70558407859294)*'Hintergrund Berechnung'!$I$942)))</f>
        <v>#DIV/0!</v>
      </c>
      <c r="AC31" s="16" t="str">
        <f t="shared" si="4"/>
        <v/>
      </c>
      <c r="AD31" s="16" t="e">
        <f>IF($A$3=FALSE,IF($C31&lt;16,M31/($D31^0.70558407859294)*'Hintergrund Berechnung'!$I$941,M31/($D31^0.70558407859294)*'Hintergrund Berechnung'!$I$942),IF($C31&lt;13,(M31/($D31^0.70558407859294)*'Hintergrund Berechnung'!$I$941)*0.5,IF($C31&lt;16,(M31/($D31^0.70558407859294)*'Hintergrund Berechnung'!$I$941)*0.67,M31/($D31^0.70558407859294)*'Hintergrund Berechnung'!$I$942)))</f>
        <v>#DIV/0!</v>
      </c>
      <c r="AE31" s="16" t="str">
        <f t="shared" si="5"/>
        <v/>
      </c>
      <c r="AF31" s="16" t="e">
        <f>IF($A$3=FALSE,IF($C31&lt;16,O31/($D31^0.70558407859294)*'Hintergrund Berechnung'!$I$941,O31/($D31^0.70558407859294)*'Hintergrund Berechnung'!$I$942),IF($C31&lt;13,(O31/($D31^0.70558407859294)*'Hintergrund Berechnung'!$I$941)*0.5,IF($C31&lt;16,(O31/($D31^0.70558407859294)*'Hintergrund Berechnung'!$I$941)*0.67,O31/($D31^0.70558407859294)*'Hintergrund Berechnung'!$I$942)))</f>
        <v>#DIV/0!</v>
      </c>
      <c r="AG31" s="16" t="str">
        <f t="shared" si="6"/>
        <v/>
      </c>
      <c r="AH31" s="16" t="e">
        <f t="shared" si="7"/>
        <v>#DIV/0!</v>
      </c>
      <c r="AI31" s="34" t="e">
        <f>ROUND(IF(C31&lt;16,$Q31/($D31^0.450818786555515)*'Hintergrund Berechnung'!$N$941,$Q31/($D31^0.450818786555515)*'Hintergrund Berechnung'!$N$942),0)</f>
        <v>#DIV/0!</v>
      </c>
      <c r="AJ31" s="34">
        <f>ROUND(IF(C31&lt;16,$R31*'Hintergrund Berechnung'!$O$941,$R31*'Hintergrund Berechnung'!$O$942),0)</f>
        <v>0</v>
      </c>
      <c r="AK31" s="34">
        <f>ROUND(IF(C31&lt;16,IF(S31&gt;0,(25-$S31)*'Hintergrund Berechnung'!$J$941,0),IF(S31&gt;0,(25-$S31)*'Hintergrund Berechnung'!$J$942,0)),0)</f>
        <v>0</v>
      </c>
      <c r="AL31" s="18" t="e">
        <f t="shared" si="8"/>
        <v>#DIV/0!</v>
      </c>
    </row>
    <row r="32" spans="21:38" ht="26.25" x14ac:dyDescent="0.4">
      <c r="U32" s="16">
        <f t="shared" si="0"/>
        <v>0</v>
      </c>
      <c r="V32" s="16" t="e">
        <f>IF($A$3=FALSE,IF($C32&lt;16,E32/($D32^0.70558407859294)*'Hintergrund Berechnung'!$I$941,E32/($D32^0.70558407859294)*'Hintergrund Berechnung'!$I$942),IF($C32&lt;13,(E32/($D32^0.70558407859294)*'Hintergrund Berechnung'!$I$941)*0.5,IF($C32&lt;16,(E32/($D32^0.70558407859294)*'Hintergrund Berechnung'!$I$941)*0.67,E32/($D32^0.70558407859294)*'Hintergrund Berechnung'!$I$942)))</f>
        <v>#DIV/0!</v>
      </c>
      <c r="W32" s="16" t="str">
        <f t="shared" si="1"/>
        <v/>
      </c>
      <c r="X32" s="16" t="e">
        <f>IF($A$3=FALSE,IF($C32&lt;16,G32/($D32^0.70558407859294)*'Hintergrund Berechnung'!$I$941,G32/($D32^0.70558407859294)*'Hintergrund Berechnung'!$I$942),IF($C32&lt;13,(G32/($D32^0.70558407859294)*'Hintergrund Berechnung'!$I$941)*0.5,IF($C32&lt;16,(G32/($D32^0.70558407859294)*'Hintergrund Berechnung'!$I$941)*0.67,G32/($D32^0.70558407859294)*'Hintergrund Berechnung'!$I$942)))</f>
        <v>#DIV/0!</v>
      </c>
      <c r="Y32" s="16" t="str">
        <f t="shared" si="2"/>
        <v/>
      </c>
      <c r="Z32" s="16" t="e">
        <f>IF($A$3=FALSE,IF($C32&lt;16,I32/($D32^0.70558407859294)*'Hintergrund Berechnung'!$I$941,I32/($D32^0.70558407859294)*'Hintergrund Berechnung'!$I$942),IF($C32&lt;13,(I32/($D32^0.70558407859294)*'Hintergrund Berechnung'!$I$941)*0.5,IF($C32&lt;16,(I32/($D32^0.70558407859294)*'Hintergrund Berechnung'!$I$941)*0.67,I32/($D32^0.70558407859294)*'Hintergrund Berechnung'!$I$942)))</f>
        <v>#DIV/0!</v>
      </c>
      <c r="AA32" s="16" t="str">
        <f t="shared" si="3"/>
        <v/>
      </c>
      <c r="AB32" s="16" t="e">
        <f>IF($A$3=FALSE,IF($C32&lt;16,K32/($D32^0.70558407859294)*'Hintergrund Berechnung'!$I$941,K32/($D32^0.70558407859294)*'Hintergrund Berechnung'!$I$942),IF($C32&lt;13,(K32/($D32^0.70558407859294)*'Hintergrund Berechnung'!$I$941)*0.5,IF($C32&lt;16,(K32/($D32^0.70558407859294)*'Hintergrund Berechnung'!$I$941)*0.67,K32/($D32^0.70558407859294)*'Hintergrund Berechnung'!$I$942)))</f>
        <v>#DIV/0!</v>
      </c>
      <c r="AC32" s="16" t="str">
        <f t="shared" si="4"/>
        <v/>
      </c>
      <c r="AD32" s="16" t="e">
        <f>IF($A$3=FALSE,IF($C32&lt;16,M32/($D32^0.70558407859294)*'Hintergrund Berechnung'!$I$941,M32/($D32^0.70558407859294)*'Hintergrund Berechnung'!$I$942),IF($C32&lt;13,(M32/($D32^0.70558407859294)*'Hintergrund Berechnung'!$I$941)*0.5,IF($C32&lt;16,(M32/($D32^0.70558407859294)*'Hintergrund Berechnung'!$I$941)*0.67,M32/($D32^0.70558407859294)*'Hintergrund Berechnung'!$I$942)))</f>
        <v>#DIV/0!</v>
      </c>
      <c r="AE32" s="16" t="str">
        <f t="shared" si="5"/>
        <v/>
      </c>
      <c r="AF32" s="16" t="e">
        <f>IF($A$3=FALSE,IF($C32&lt;16,O32/($D32^0.70558407859294)*'Hintergrund Berechnung'!$I$941,O32/($D32^0.70558407859294)*'Hintergrund Berechnung'!$I$942),IF($C32&lt;13,(O32/($D32^0.70558407859294)*'Hintergrund Berechnung'!$I$941)*0.5,IF($C32&lt;16,(O32/($D32^0.70558407859294)*'Hintergrund Berechnung'!$I$941)*0.67,O32/($D32^0.70558407859294)*'Hintergrund Berechnung'!$I$942)))</f>
        <v>#DIV/0!</v>
      </c>
      <c r="AG32" s="16" t="str">
        <f t="shared" si="6"/>
        <v/>
      </c>
      <c r="AH32" s="16" t="e">
        <f t="shared" si="7"/>
        <v>#DIV/0!</v>
      </c>
      <c r="AI32" s="34" t="e">
        <f>ROUND(IF(C32&lt;16,$Q32/($D32^0.450818786555515)*'Hintergrund Berechnung'!$N$941,$Q32/($D32^0.450818786555515)*'Hintergrund Berechnung'!$N$942),0)</f>
        <v>#DIV/0!</v>
      </c>
      <c r="AJ32" s="34">
        <f>ROUND(IF(C32&lt;16,$R32*'Hintergrund Berechnung'!$O$941,$R32*'Hintergrund Berechnung'!$O$942),0)</f>
        <v>0</v>
      </c>
      <c r="AK32" s="34">
        <f>ROUND(IF(C32&lt;16,IF(S32&gt;0,(25-$S32)*'Hintergrund Berechnung'!$J$941,0),IF(S32&gt;0,(25-$S32)*'Hintergrund Berechnung'!$J$942,0)),0)</f>
        <v>0</v>
      </c>
      <c r="AL32" s="18" t="e">
        <f t="shared" si="8"/>
        <v>#DIV/0!</v>
      </c>
    </row>
    <row r="33" spans="21:38" x14ac:dyDescent="0.5">
      <c r="U33" s="16">
        <f t="shared" si="0"/>
        <v>0</v>
      </c>
      <c r="V33" s="16" t="e">
        <f>IF($A$3=FALSE,IF($C33&lt;16,E33/($D33^0.70558407859294)*'Hintergrund Berechnung'!$I$941,E33/($D33^0.70558407859294)*'Hintergrund Berechnung'!$I$942),IF($C33&lt;13,(E33/($D33^0.70558407859294)*'Hintergrund Berechnung'!$I$941)*0.5,IF($C33&lt;16,(E33/($D33^0.70558407859294)*'Hintergrund Berechnung'!$I$941)*0.67,E33/($D33^0.70558407859294)*'Hintergrund Berechnung'!$I$942)))</f>
        <v>#DIV/0!</v>
      </c>
      <c r="W33" s="16" t="str">
        <f t="shared" si="1"/>
        <v/>
      </c>
      <c r="X33" s="16" t="e">
        <f>IF($A$3=FALSE,IF($C33&lt;16,G33/($D33^0.70558407859294)*'Hintergrund Berechnung'!$I$941,G33/($D33^0.70558407859294)*'Hintergrund Berechnung'!$I$942),IF($C33&lt;13,(G33/($D33^0.70558407859294)*'Hintergrund Berechnung'!$I$941)*0.5,IF($C33&lt;16,(G33/($D33^0.70558407859294)*'Hintergrund Berechnung'!$I$941)*0.67,G33/($D33^0.70558407859294)*'Hintergrund Berechnung'!$I$942)))</f>
        <v>#DIV/0!</v>
      </c>
      <c r="Y33" s="16" t="str">
        <f t="shared" si="2"/>
        <v/>
      </c>
      <c r="Z33" s="16" t="e">
        <f>IF($A$3=FALSE,IF($C33&lt;16,I33/($D33^0.70558407859294)*'Hintergrund Berechnung'!$I$941,I33/($D33^0.70558407859294)*'Hintergrund Berechnung'!$I$942),IF($C33&lt;13,(I33/($D33^0.70558407859294)*'Hintergrund Berechnung'!$I$941)*0.5,IF($C33&lt;16,(I33/($D33^0.70558407859294)*'Hintergrund Berechnung'!$I$941)*0.67,I33/($D33^0.70558407859294)*'Hintergrund Berechnung'!$I$942)))</f>
        <v>#DIV/0!</v>
      </c>
      <c r="AA33" s="16" t="str">
        <f t="shared" si="3"/>
        <v/>
      </c>
      <c r="AB33" s="16" t="e">
        <f>IF($A$3=FALSE,IF($C33&lt;16,K33/($D33^0.70558407859294)*'Hintergrund Berechnung'!$I$941,K33/($D33^0.70558407859294)*'Hintergrund Berechnung'!$I$942),IF($C33&lt;13,(K33/($D33^0.70558407859294)*'Hintergrund Berechnung'!$I$941)*0.5,IF($C33&lt;16,(K33/($D33^0.70558407859294)*'Hintergrund Berechnung'!$I$941)*0.67,K33/($D33^0.70558407859294)*'Hintergrund Berechnung'!$I$942)))</f>
        <v>#DIV/0!</v>
      </c>
      <c r="AC33" s="16" t="str">
        <f t="shared" si="4"/>
        <v/>
      </c>
      <c r="AD33" s="16" t="e">
        <f>IF($A$3=FALSE,IF($C33&lt;16,M33/($D33^0.70558407859294)*'Hintergrund Berechnung'!$I$941,M33/($D33^0.70558407859294)*'Hintergrund Berechnung'!$I$942),IF($C33&lt;13,(M33/($D33^0.70558407859294)*'Hintergrund Berechnung'!$I$941)*0.5,IF($C33&lt;16,(M33/($D33^0.70558407859294)*'Hintergrund Berechnung'!$I$941)*0.67,M33/($D33^0.70558407859294)*'Hintergrund Berechnung'!$I$942)))</f>
        <v>#DIV/0!</v>
      </c>
      <c r="AE33" s="16" t="str">
        <f t="shared" si="5"/>
        <v/>
      </c>
      <c r="AF33" s="16" t="e">
        <f>IF($A$3=FALSE,IF($C33&lt;16,O33/($D33^0.70558407859294)*'Hintergrund Berechnung'!$I$941,O33/($D33^0.70558407859294)*'Hintergrund Berechnung'!$I$942),IF($C33&lt;13,(O33/($D33^0.70558407859294)*'Hintergrund Berechnung'!$I$941)*0.5,IF($C33&lt;16,(O33/($D33^0.70558407859294)*'Hintergrund Berechnung'!$I$941)*0.67,O33/($D33^0.70558407859294)*'Hintergrund Berechnung'!$I$942)))</f>
        <v>#DIV/0!</v>
      </c>
      <c r="AG33" s="16" t="str">
        <f t="shared" si="6"/>
        <v/>
      </c>
      <c r="AH33" s="16" t="e">
        <f t="shared" si="7"/>
        <v>#DIV/0!</v>
      </c>
      <c r="AI33" s="34" t="e">
        <f>ROUND(IF(C33&lt;16,$Q33/($D33^0.450818786555515)*'Hintergrund Berechnung'!$N$941,$Q33/($D33^0.450818786555515)*'Hintergrund Berechnung'!$N$942),0)</f>
        <v>#DIV/0!</v>
      </c>
      <c r="AJ33" s="34">
        <f>ROUND(IF(C33&lt;16,$R33*'Hintergrund Berechnung'!$O$941,$R33*'Hintergrund Berechnung'!$O$942),0)</f>
        <v>0</v>
      </c>
      <c r="AK33" s="34">
        <f>ROUND(IF(C33&lt;16,IF(S33&gt;0,(25-$S33)*'Hintergrund Berechnung'!$J$941,0),IF(S33&gt;0,(25-$S33)*'Hintergrund Berechnung'!$J$942,0)),0)</f>
        <v>0</v>
      </c>
      <c r="AL33" s="18" t="e">
        <f t="shared" si="8"/>
        <v>#DIV/0!</v>
      </c>
    </row>
    <row r="34" spans="21:38" x14ac:dyDescent="0.5">
      <c r="U34" s="16">
        <f t="shared" si="0"/>
        <v>0</v>
      </c>
      <c r="V34" s="16" t="e">
        <f>IF($A$3=FALSE,IF($C34&lt;16,E34/($D34^0.70558407859294)*'Hintergrund Berechnung'!$I$941,E34/($D34^0.70558407859294)*'Hintergrund Berechnung'!$I$942),IF($C34&lt;13,(E34/($D34^0.70558407859294)*'Hintergrund Berechnung'!$I$941)*0.5,IF($C34&lt;16,(E34/($D34^0.70558407859294)*'Hintergrund Berechnung'!$I$941)*0.67,E34/($D34^0.70558407859294)*'Hintergrund Berechnung'!$I$942)))</f>
        <v>#DIV/0!</v>
      </c>
      <c r="W34" s="16" t="str">
        <f t="shared" si="1"/>
        <v/>
      </c>
      <c r="X34" s="16" t="e">
        <f>IF($A$3=FALSE,IF($C34&lt;16,G34/($D34^0.70558407859294)*'Hintergrund Berechnung'!$I$941,G34/($D34^0.70558407859294)*'Hintergrund Berechnung'!$I$942),IF($C34&lt;13,(G34/($D34^0.70558407859294)*'Hintergrund Berechnung'!$I$941)*0.5,IF($C34&lt;16,(G34/($D34^0.70558407859294)*'Hintergrund Berechnung'!$I$941)*0.67,G34/($D34^0.70558407859294)*'Hintergrund Berechnung'!$I$942)))</f>
        <v>#DIV/0!</v>
      </c>
      <c r="Y34" s="16" t="str">
        <f t="shared" si="2"/>
        <v/>
      </c>
      <c r="Z34" s="16" t="e">
        <f>IF($A$3=FALSE,IF($C34&lt;16,I34/($D34^0.70558407859294)*'Hintergrund Berechnung'!$I$941,I34/($D34^0.70558407859294)*'Hintergrund Berechnung'!$I$942),IF($C34&lt;13,(I34/($D34^0.70558407859294)*'Hintergrund Berechnung'!$I$941)*0.5,IF($C34&lt;16,(I34/($D34^0.70558407859294)*'Hintergrund Berechnung'!$I$941)*0.67,I34/($D34^0.70558407859294)*'Hintergrund Berechnung'!$I$942)))</f>
        <v>#DIV/0!</v>
      </c>
      <c r="AA34" s="16" t="str">
        <f t="shared" si="3"/>
        <v/>
      </c>
      <c r="AB34" s="16" t="e">
        <f>IF($A$3=FALSE,IF($C34&lt;16,K34/($D34^0.70558407859294)*'Hintergrund Berechnung'!$I$941,K34/($D34^0.70558407859294)*'Hintergrund Berechnung'!$I$942),IF($C34&lt;13,(K34/($D34^0.70558407859294)*'Hintergrund Berechnung'!$I$941)*0.5,IF($C34&lt;16,(K34/($D34^0.70558407859294)*'Hintergrund Berechnung'!$I$941)*0.67,K34/($D34^0.70558407859294)*'Hintergrund Berechnung'!$I$942)))</f>
        <v>#DIV/0!</v>
      </c>
      <c r="AC34" s="16" t="str">
        <f t="shared" si="4"/>
        <v/>
      </c>
      <c r="AD34" s="16" t="e">
        <f>IF($A$3=FALSE,IF($C34&lt;16,M34/($D34^0.70558407859294)*'Hintergrund Berechnung'!$I$941,M34/($D34^0.70558407859294)*'Hintergrund Berechnung'!$I$942),IF($C34&lt;13,(M34/($D34^0.70558407859294)*'Hintergrund Berechnung'!$I$941)*0.5,IF($C34&lt;16,(M34/($D34^0.70558407859294)*'Hintergrund Berechnung'!$I$941)*0.67,M34/($D34^0.70558407859294)*'Hintergrund Berechnung'!$I$942)))</f>
        <v>#DIV/0!</v>
      </c>
      <c r="AE34" s="16" t="str">
        <f t="shared" si="5"/>
        <v/>
      </c>
      <c r="AF34" s="16" t="e">
        <f>IF($A$3=FALSE,IF($C34&lt;16,O34/($D34^0.70558407859294)*'Hintergrund Berechnung'!$I$941,O34/($D34^0.70558407859294)*'Hintergrund Berechnung'!$I$942),IF($C34&lt;13,(O34/($D34^0.70558407859294)*'Hintergrund Berechnung'!$I$941)*0.5,IF($C34&lt;16,(O34/($D34^0.70558407859294)*'Hintergrund Berechnung'!$I$941)*0.67,O34/($D34^0.70558407859294)*'Hintergrund Berechnung'!$I$942)))</f>
        <v>#DIV/0!</v>
      </c>
      <c r="AG34" s="16" t="str">
        <f t="shared" si="6"/>
        <v/>
      </c>
      <c r="AH34" s="16" t="e">
        <f t="shared" si="7"/>
        <v>#DIV/0!</v>
      </c>
      <c r="AI34" s="34" t="e">
        <f>ROUND(IF(C34&lt;16,$Q34/($D34^0.450818786555515)*'Hintergrund Berechnung'!$N$941,$Q34/($D34^0.450818786555515)*'Hintergrund Berechnung'!$N$942),0)</f>
        <v>#DIV/0!</v>
      </c>
      <c r="AJ34" s="34">
        <f>ROUND(IF(C34&lt;16,$R34*'Hintergrund Berechnung'!$O$941,$R34*'Hintergrund Berechnung'!$O$942),0)</f>
        <v>0</v>
      </c>
      <c r="AK34" s="34">
        <f>ROUND(IF(C34&lt;16,IF(S34&gt;0,(25-$S34)*'Hintergrund Berechnung'!$J$941,0),IF(S34&gt;0,(25-$S34)*'Hintergrund Berechnung'!$J$942,0)),0)</f>
        <v>0</v>
      </c>
      <c r="AL34" s="18" t="e">
        <f t="shared" si="8"/>
        <v>#DIV/0!</v>
      </c>
    </row>
    <row r="35" spans="21:38" x14ac:dyDescent="0.5">
      <c r="U35" s="16">
        <f t="shared" si="0"/>
        <v>0</v>
      </c>
      <c r="V35" s="16" t="e">
        <f>IF($A$3=FALSE,IF($C35&lt;16,E35/($D35^0.70558407859294)*'Hintergrund Berechnung'!$I$941,E35/($D35^0.70558407859294)*'Hintergrund Berechnung'!$I$942),IF($C35&lt;13,(E35/($D35^0.70558407859294)*'Hintergrund Berechnung'!$I$941)*0.5,IF($C35&lt;16,(E35/($D35^0.70558407859294)*'Hintergrund Berechnung'!$I$941)*0.67,E35/($D35^0.70558407859294)*'Hintergrund Berechnung'!$I$942)))</f>
        <v>#DIV/0!</v>
      </c>
      <c r="W35" s="16" t="str">
        <f t="shared" si="1"/>
        <v/>
      </c>
      <c r="X35" s="16" t="e">
        <f>IF($A$3=FALSE,IF($C35&lt;16,G35/($D35^0.70558407859294)*'Hintergrund Berechnung'!$I$941,G35/($D35^0.70558407859294)*'Hintergrund Berechnung'!$I$942),IF($C35&lt;13,(G35/($D35^0.70558407859294)*'Hintergrund Berechnung'!$I$941)*0.5,IF($C35&lt;16,(G35/($D35^0.70558407859294)*'Hintergrund Berechnung'!$I$941)*0.67,G35/($D35^0.70558407859294)*'Hintergrund Berechnung'!$I$942)))</f>
        <v>#DIV/0!</v>
      </c>
      <c r="Y35" s="16" t="str">
        <f t="shared" si="2"/>
        <v/>
      </c>
      <c r="Z35" s="16" t="e">
        <f>IF($A$3=FALSE,IF($C35&lt;16,I35/($D35^0.70558407859294)*'Hintergrund Berechnung'!$I$941,I35/($D35^0.70558407859294)*'Hintergrund Berechnung'!$I$942),IF($C35&lt;13,(I35/($D35^0.70558407859294)*'Hintergrund Berechnung'!$I$941)*0.5,IF($C35&lt;16,(I35/($D35^0.70558407859294)*'Hintergrund Berechnung'!$I$941)*0.67,I35/($D35^0.70558407859294)*'Hintergrund Berechnung'!$I$942)))</f>
        <v>#DIV/0!</v>
      </c>
      <c r="AA35" s="16" t="str">
        <f t="shared" si="3"/>
        <v/>
      </c>
      <c r="AB35" s="16" t="e">
        <f>IF($A$3=FALSE,IF($C35&lt;16,K35/($D35^0.70558407859294)*'Hintergrund Berechnung'!$I$941,K35/($D35^0.70558407859294)*'Hintergrund Berechnung'!$I$942),IF($C35&lt;13,(K35/($D35^0.70558407859294)*'Hintergrund Berechnung'!$I$941)*0.5,IF($C35&lt;16,(K35/($D35^0.70558407859294)*'Hintergrund Berechnung'!$I$941)*0.67,K35/($D35^0.70558407859294)*'Hintergrund Berechnung'!$I$942)))</f>
        <v>#DIV/0!</v>
      </c>
      <c r="AC35" s="16" t="str">
        <f t="shared" si="4"/>
        <v/>
      </c>
      <c r="AD35" s="16" t="e">
        <f>IF($A$3=FALSE,IF($C35&lt;16,M35/($D35^0.70558407859294)*'Hintergrund Berechnung'!$I$941,M35/($D35^0.70558407859294)*'Hintergrund Berechnung'!$I$942),IF($C35&lt;13,(M35/($D35^0.70558407859294)*'Hintergrund Berechnung'!$I$941)*0.5,IF($C35&lt;16,(M35/($D35^0.70558407859294)*'Hintergrund Berechnung'!$I$941)*0.67,M35/($D35^0.70558407859294)*'Hintergrund Berechnung'!$I$942)))</f>
        <v>#DIV/0!</v>
      </c>
      <c r="AE35" s="16" t="str">
        <f t="shared" si="5"/>
        <v/>
      </c>
      <c r="AF35" s="16" t="e">
        <f>IF($A$3=FALSE,IF($C35&lt;16,O35/($D35^0.70558407859294)*'Hintergrund Berechnung'!$I$941,O35/($D35^0.70558407859294)*'Hintergrund Berechnung'!$I$942),IF($C35&lt;13,(O35/($D35^0.70558407859294)*'Hintergrund Berechnung'!$I$941)*0.5,IF($C35&lt;16,(O35/($D35^0.70558407859294)*'Hintergrund Berechnung'!$I$941)*0.67,O35/($D35^0.70558407859294)*'Hintergrund Berechnung'!$I$942)))</f>
        <v>#DIV/0!</v>
      </c>
      <c r="AG35" s="16" t="str">
        <f t="shared" si="6"/>
        <v/>
      </c>
      <c r="AH35" s="16" t="e">
        <f t="shared" si="7"/>
        <v>#DIV/0!</v>
      </c>
      <c r="AI35" s="34" t="e">
        <f>ROUND(IF(C35&lt;16,$Q35/($D35^0.450818786555515)*'Hintergrund Berechnung'!$N$941,$Q35/($D35^0.450818786555515)*'Hintergrund Berechnung'!$N$942),0)</f>
        <v>#DIV/0!</v>
      </c>
      <c r="AJ35" s="34">
        <f>ROUND(IF(C35&lt;16,$R35*'Hintergrund Berechnung'!$O$941,$R35*'Hintergrund Berechnung'!$O$942),0)</f>
        <v>0</v>
      </c>
      <c r="AK35" s="34">
        <f>ROUND(IF(C35&lt;16,IF(S35&gt;0,(25-$S35)*'Hintergrund Berechnung'!$J$941,0),IF(S35&gt;0,(25-$S35)*'Hintergrund Berechnung'!$J$942,0)),0)</f>
        <v>0</v>
      </c>
      <c r="AL35" s="18" t="e">
        <f t="shared" si="8"/>
        <v>#DIV/0!</v>
      </c>
    </row>
    <row r="36" spans="21:38" x14ac:dyDescent="0.5">
      <c r="U36" s="16">
        <f t="shared" si="0"/>
        <v>0</v>
      </c>
      <c r="V36" s="16" t="e">
        <f>IF($A$3=FALSE,IF($C36&lt;16,E36/($D36^0.70558407859294)*'Hintergrund Berechnung'!$I$941,E36/($D36^0.70558407859294)*'Hintergrund Berechnung'!$I$942),IF($C36&lt;13,(E36/($D36^0.70558407859294)*'Hintergrund Berechnung'!$I$941)*0.5,IF($C36&lt;16,(E36/($D36^0.70558407859294)*'Hintergrund Berechnung'!$I$941)*0.67,E36/($D36^0.70558407859294)*'Hintergrund Berechnung'!$I$942)))</f>
        <v>#DIV/0!</v>
      </c>
      <c r="W36" s="16" t="str">
        <f t="shared" si="1"/>
        <v/>
      </c>
      <c r="X36" s="16" t="e">
        <f>IF($A$3=FALSE,IF($C36&lt;16,G36/($D36^0.70558407859294)*'Hintergrund Berechnung'!$I$941,G36/($D36^0.70558407859294)*'Hintergrund Berechnung'!$I$942),IF($C36&lt;13,(G36/($D36^0.70558407859294)*'Hintergrund Berechnung'!$I$941)*0.5,IF($C36&lt;16,(G36/($D36^0.70558407859294)*'Hintergrund Berechnung'!$I$941)*0.67,G36/($D36^0.70558407859294)*'Hintergrund Berechnung'!$I$942)))</f>
        <v>#DIV/0!</v>
      </c>
      <c r="Y36" s="16" t="str">
        <f t="shared" si="2"/>
        <v/>
      </c>
      <c r="Z36" s="16" t="e">
        <f>IF($A$3=FALSE,IF($C36&lt;16,I36/($D36^0.70558407859294)*'Hintergrund Berechnung'!$I$941,I36/($D36^0.70558407859294)*'Hintergrund Berechnung'!$I$942),IF($C36&lt;13,(I36/($D36^0.70558407859294)*'Hintergrund Berechnung'!$I$941)*0.5,IF($C36&lt;16,(I36/($D36^0.70558407859294)*'Hintergrund Berechnung'!$I$941)*0.67,I36/($D36^0.70558407859294)*'Hintergrund Berechnung'!$I$942)))</f>
        <v>#DIV/0!</v>
      </c>
      <c r="AA36" s="16" t="str">
        <f t="shared" si="3"/>
        <v/>
      </c>
      <c r="AB36" s="16" t="e">
        <f>IF($A$3=FALSE,IF($C36&lt;16,K36/($D36^0.70558407859294)*'Hintergrund Berechnung'!$I$941,K36/($D36^0.70558407859294)*'Hintergrund Berechnung'!$I$942),IF($C36&lt;13,(K36/($D36^0.70558407859294)*'Hintergrund Berechnung'!$I$941)*0.5,IF($C36&lt;16,(K36/($D36^0.70558407859294)*'Hintergrund Berechnung'!$I$941)*0.67,K36/($D36^0.70558407859294)*'Hintergrund Berechnung'!$I$942)))</f>
        <v>#DIV/0!</v>
      </c>
      <c r="AC36" s="16" t="str">
        <f t="shared" si="4"/>
        <v/>
      </c>
      <c r="AD36" s="16" t="e">
        <f>IF($A$3=FALSE,IF($C36&lt;16,M36/($D36^0.70558407859294)*'Hintergrund Berechnung'!$I$941,M36/($D36^0.70558407859294)*'Hintergrund Berechnung'!$I$942),IF($C36&lt;13,(M36/($D36^0.70558407859294)*'Hintergrund Berechnung'!$I$941)*0.5,IF($C36&lt;16,(M36/($D36^0.70558407859294)*'Hintergrund Berechnung'!$I$941)*0.67,M36/($D36^0.70558407859294)*'Hintergrund Berechnung'!$I$942)))</f>
        <v>#DIV/0!</v>
      </c>
      <c r="AE36" s="16" t="str">
        <f t="shared" si="5"/>
        <v/>
      </c>
      <c r="AF36" s="16" t="e">
        <f>IF($A$3=FALSE,IF($C36&lt;16,O36/($D36^0.70558407859294)*'Hintergrund Berechnung'!$I$941,O36/($D36^0.70558407859294)*'Hintergrund Berechnung'!$I$942),IF($C36&lt;13,(O36/($D36^0.70558407859294)*'Hintergrund Berechnung'!$I$941)*0.5,IF($C36&lt;16,(O36/($D36^0.70558407859294)*'Hintergrund Berechnung'!$I$941)*0.67,O36/($D36^0.70558407859294)*'Hintergrund Berechnung'!$I$942)))</f>
        <v>#DIV/0!</v>
      </c>
      <c r="AG36" s="16" t="str">
        <f t="shared" si="6"/>
        <v/>
      </c>
      <c r="AH36" s="16" t="e">
        <f t="shared" si="7"/>
        <v>#DIV/0!</v>
      </c>
      <c r="AI36" s="34" t="e">
        <f>ROUND(IF(C36&lt;16,$Q36/($D36^0.450818786555515)*'Hintergrund Berechnung'!$N$941,$Q36/($D36^0.450818786555515)*'Hintergrund Berechnung'!$N$942),0)</f>
        <v>#DIV/0!</v>
      </c>
      <c r="AJ36" s="34">
        <f>ROUND(IF(C36&lt;16,$R36*'Hintergrund Berechnung'!$O$941,$R36*'Hintergrund Berechnung'!$O$942),0)</f>
        <v>0</v>
      </c>
      <c r="AK36" s="34">
        <f>ROUND(IF(C36&lt;16,IF(S36&gt;0,(25-$S36)*'Hintergrund Berechnung'!$J$941,0),IF(S36&gt;0,(25-$S36)*'Hintergrund Berechnung'!$J$942,0)),0)</f>
        <v>0</v>
      </c>
      <c r="AL36" s="18" t="e">
        <f t="shared" si="8"/>
        <v>#DIV/0!</v>
      </c>
    </row>
    <row r="37" spans="21:38" x14ac:dyDescent="0.5">
      <c r="U37" s="16">
        <f t="shared" si="0"/>
        <v>0</v>
      </c>
      <c r="V37" s="16" t="e">
        <f>IF($A$3=FALSE,IF($C37&lt;16,E37/($D37^0.70558407859294)*'Hintergrund Berechnung'!$I$941,E37/($D37^0.70558407859294)*'Hintergrund Berechnung'!$I$942),IF($C37&lt;13,(E37/($D37^0.70558407859294)*'Hintergrund Berechnung'!$I$941)*0.5,IF($C37&lt;16,(E37/($D37^0.70558407859294)*'Hintergrund Berechnung'!$I$941)*0.67,E37/($D37^0.70558407859294)*'Hintergrund Berechnung'!$I$942)))</f>
        <v>#DIV/0!</v>
      </c>
      <c r="W37" s="16" t="str">
        <f t="shared" si="1"/>
        <v/>
      </c>
      <c r="X37" s="16" t="e">
        <f>IF($A$3=FALSE,IF($C37&lt;16,G37/($D37^0.70558407859294)*'Hintergrund Berechnung'!$I$941,G37/($D37^0.70558407859294)*'Hintergrund Berechnung'!$I$942),IF($C37&lt;13,(G37/($D37^0.70558407859294)*'Hintergrund Berechnung'!$I$941)*0.5,IF($C37&lt;16,(G37/($D37^0.70558407859294)*'Hintergrund Berechnung'!$I$941)*0.67,G37/($D37^0.70558407859294)*'Hintergrund Berechnung'!$I$942)))</f>
        <v>#DIV/0!</v>
      </c>
      <c r="Y37" s="16" t="str">
        <f t="shared" si="2"/>
        <v/>
      </c>
      <c r="Z37" s="16" t="e">
        <f>IF($A$3=FALSE,IF($C37&lt;16,I37/($D37^0.70558407859294)*'Hintergrund Berechnung'!$I$941,I37/($D37^0.70558407859294)*'Hintergrund Berechnung'!$I$942),IF($C37&lt;13,(I37/($D37^0.70558407859294)*'Hintergrund Berechnung'!$I$941)*0.5,IF($C37&lt;16,(I37/($D37^0.70558407859294)*'Hintergrund Berechnung'!$I$941)*0.67,I37/($D37^0.70558407859294)*'Hintergrund Berechnung'!$I$942)))</f>
        <v>#DIV/0!</v>
      </c>
      <c r="AA37" s="16" t="str">
        <f t="shared" si="3"/>
        <v/>
      </c>
      <c r="AB37" s="16" t="e">
        <f>IF($A$3=FALSE,IF($C37&lt;16,K37/($D37^0.70558407859294)*'Hintergrund Berechnung'!$I$941,K37/($D37^0.70558407859294)*'Hintergrund Berechnung'!$I$942),IF($C37&lt;13,(K37/($D37^0.70558407859294)*'Hintergrund Berechnung'!$I$941)*0.5,IF($C37&lt;16,(K37/($D37^0.70558407859294)*'Hintergrund Berechnung'!$I$941)*0.67,K37/($D37^0.70558407859294)*'Hintergrund Berechnung'!$I$942)))</f>
        <v>#DIV/0!</v>
      </c>
      <c r="AC37" s="16" t="str">
        <f t="shared" si="4"/>
        <v/>
      </c>
      <c r="AD37" s="16" t="e">
        <f>IF($A$3=FALSE,IF($C37&lt;16,M37/($D37^0.70558407859294)*'Hintergrund Berechnung'!$I$941,M37/($D37^0.70558407859294)*'Hintergrund Berechnung'!$I$942),IF($C37&lt;13,(M37/($D37^0.70558407859294)*'Hintergrund Berechnung'!$I$941)*0.5,IF($C37&lt;16,(M37/($D37^0.70558407859294)*'Hintergrund Berechnung'!$I$941)*0.67,M37/($D37^0.70558407859294)*'Hintergrund Berechnung'!$I$942)))</f>
        <v>#DIV/0!</v>
      </c>
      <c r="AE37" s="16" t="str">
        <f t="shared" si="5"/>
        <v/>
      </c>
      <c r="AF37" s="16" t="e">
        <f>IF($A$3=FALSE,IF($C37&lt;16,O37/($D37^0.70558407859294)*'Hintergrund Berechnung'!$I$941,O37/($D37^0.70558407859294)*'Hintergrund Berechnung'!$I$942),IF($C37&lt;13,(O37/($D37^0.70558407859294)*'Hintergrund Berechnung'!$I$941)*0.5,IF($C37&lt;16,(O37/($D37^0.70558407859294)*'Hintergrund Berechnung'!$I$941)*0.67,O37/($D37^0.70558407859294)*'Hintergrund Berechnung'!$I$942)))</f>
        <v>#DIV/0!</v>
      </c>
      <c r="AG37" s="16" t="str">
        <f t="shared" si="6"/>
        <v/>
      </c>
      <c r="AH37" s="16" t="e">
        <f t="shared" si="7"/>
        <v>#DIV/0!</v>
      </c>
      <c r="AI37" s="34" t="e">
        <f>ROUND(IF(C37&lt;16,$Q37/($D37^0.450818786555515)*'Hintergrund Berechnung'!$N$941,$Q37/($D37^0.450818786555515)*'Hintergrund Berechnung'!$N$942),0)</f>
        <v>#DIV/0!</v>
      </c>
      <c r="AJ37" s="34">
        <f>ROUND(IF(C37&lt;16,$R37*'Hintergrund Berechnung'!$O$941,$R37*'Hintergrund Berechnung'!$O$942),0)</f>
        <v>0</v>
      </c>
      <c r="AK37" s="34">
        <f>ROUND(IF(C37&lt;16,IF(S37&gt;0,(25-$S37)*'Hintergrund Berechnung'!$J$941,0),IF(S37&gt;0,(25-$S37)*'Hintergrund Berechnung'!$J$942,0)),0)</f>
        <v>0</v>
      </c>
      <c r="AL37" s="18" t="e">
        <f t="shared" si="8"/>
        <v>#DIV/0!</v>
      </c>
    </row>
    <row r="38" spans="21:38" x14ac:dyDescent="0.5">
      <c r="U38" s="16">
        <f t="shared" si="0"/>
        <v>0</v>
      </c>
      <c r="V38" s="16" t="e">
        <f>IF($A$3=FALSE,IF($C38&lt;16,E38/($D38^0.70558407859294)*'Hintergrund Berechnung'!$I$941,E38/($D38^0.70558407859294)*'Hintergrund Berechnung'!$I$942),IF($C38&lt;13,(E38/($D38^0.70558407859294)*'Hintergrund Berechnung'!$I$941)*0.5,IF($C38&lt;16,(E38/($D38^0.70558407859294)*'Hintergrund Berechnung'!$I$941)*0.67,E38/($D38^0.70558407859294)*'Hintergrund Berechnung'!$I$942)))</f>
        <v>#DIV/0!</v>
      </c>
      <c r="W38" s="16" t="str">
        <f t="shared" si="1"/>
        <v/>
      </c>
      <c r="X38" s="16" t="e">
        <f>IF($A$3=FALSE,IF($C38&lt;16,G38/($D38^0.70558407859294)*'Hintergrund Berechnung'!$I$941,G38/($D38^0.70558407859294)*'Hintergrund Berechnung'!$I$942),IF($C38&lt;13,(G38/($D38^0.70558407859294)*'Hintergrund Berechnung'!$I$941)*0.5,IF($C38&lt;16,(G38/($D38^0.70558407859294)*'Hintergrund Berechnung'!$I$941)*0.67,G38/($D38^0.70558407859294)*'Hintergrund Berechnung'!$I$942)))</f>
        <v>#DIV/0!</v>
      </c>
      <c r="Y38" s="16" t="str">
        <f t="shared" si="2"/>
        <v/>
      </c>
      <c r="Z38" s="16" t="e">
        <f>IF($A$3=FALSE,IF($C38&lt;16,I38/($D38^0.70558407859294)*'Hintergrund Berechnung'!$I$941,I38/($D38^0.70558407859294)*'Hintergrund Berechnung'!$I$942),IF($C38&lt;13,(I38/($D38^0.70558407859294)*'Hintergrund Berechnung'!$I$941)*0.5,IF($C38&lt;16,(I38/($D38^0.70558407859294)*'Hintergrund Berechnung'!$I$941)*0.67,I38/($D38^0.70558407859294)*'Hintergrund Berechnung'!$I$942)))</f>
        <v>#DIV/0!</v>
      </c>
      <c r="AA38" s="16" t="str">
        <f t="shared" si="3"/>
        <v/>
      </c>
      <c r="AB38" s="16" t="e">
        <f>IF($A$3=FALSE,IF($C38&lt;16,K38/($D38^0.70558407859294)*'Hintergrund Berechnung'!$I$941,K38/($D38^0.70558407859294)*'Hintergrund Berechnung'!$I$942),IF($C38&lt;13,(K38/($D38^0.70558407859294)*'Hintergrund Berechnung'!$I$941)*0.5,IF($C38&lt;16,(K38/($D38^0.70558407859294)*'Hintergrund Berechnung'!$I$941)*0.67,K38/($D38^0.70558407859294)*'Hintergrund Berechnung'!$I$942)))</f>
        <v>#DIV/0!</v>
      </c>
      <c r="AC38" s="16" t="str">
        <f t="shared" si="4"/>
        <v/>
      </c>
      <c r="AD38" s="16" t="e">
        <f>IF($A$3=FALSE,IF($C38&lt;16,M38/($D38^0.70558407859294)*'Hintergrund Berechnung'!$I$941,M38/($D38^0.70558407859294)*'Hintergrund Berechnung'!$I$942),IF($C38&lt;13,(M38/($D38^0.70558407859294)*'Hintergrund Berechnung'!$I$941)*0.5,IF($C38&lt;16,(M38/($D38^0.70558407859294)*'Hintergrund Berechnung'!$I$941)*0.67,M38/($D38^0.70558407859294)*'Hintergrund Berechnung'!$I$942)))</f>
        <v>#DIV/0!</v>
      </c>
      <c r="AE38" s="16" t="str">
        <f t="shared" si="5"/>
        <v/>
      </c>
      <c r="AF38" s="16" t="e">
        <f>IF($A$3=FALSE,IF($C38&lt;16,O38/($D38^0.70558407859294)*'Hintergrund Berechnung'!$I$941,O38/($D38^0.70558407859294)*'Hintergrund Berechnung'!$I$942),IF($C38&lt;13,(O38/($D38^0.70558407859294)*'Hintergrund Berechnung'!$I$941)*0.5,IF($C38&lt;16,(O38/($D38^0.70558407859294)*'Hintergrund Berechnung'!$I$941)*0.67,O38/($D38^0.70558407859294)*'Hintergrund Berechnung'!$I$942)))</f>
        <v>#DIV/0!</v>
      </c>
      <c r="AG38" s="16" t="str">
        <f t="shared" si="6"/>
        <v/>
      </c>
      <c r="AH38" s="16" t="e">
        <f t="shared" si="7"/>
        <v>#DIV/0!</v>
      </c>
      <c r="AI38" s="34" t="e">
        <f>ROUND(IF(C38&lt;16,$Q38/($D38^0.450818786555515)*'Hintergrund Berechnung'!$N$941,$Q38/($D38^0.450818786555515)*'Hintergrund Berechnung'!$N$942),0)</f>
        <v>#DIV/0!</v>
      </c>
      <c r="AJ38" s="34">
        <f>ROUND(IF(C38&lt;16,$R38*'Hintergrund Berechnung'!$O$941,$R38*'Hintergrund Berechnung'!$O$942),0)</f>
        <v>0</v>
      </c>
      <c r="AK38" s="34">
        <f>ROUND(IF(C38&lt;16,IF(S38&gt;0,(25-$S38)*'Hintergrund Berechnung'!$J$941,0),IF(S38&gt;0,(25-$S38)*'Hintergrund Berechnung'!$J$942,0)),0)</f>
        <v>0</v>
      </c>
      <c r="AL38" s="18" t="e">
        <f t="shared" si="8"/>
        <v>#DIV/0!</v>
      </c>
    </row>
    <row r="39" spans="21:38" x14ac:dyDescent="0.5">
      <c r="U39" s="16">
        <f t="shared" si="0"/>
        <v>0</v>
      </c>
      <c r="V39" s="16" t="e">
        <f>IF($A$3=FALSE,IF($C39&lt;16,E39/($D39^0.70558407859294)*'Hintergrund Berechnung'!$I$941,E39/($D39^0.70558407859294)*'Hintergrund Berechnung'!$I$942),IF($C39&lt;13,(E39/($D39^0.70558407859294)*'Hintergrund Berechnung'!$I$941)*0.5,IF($C39&lt;16,(E39/($D39^0.70558407859294)*'Hintergrund Berechnung'!$I$941)*0.67,E39/($D39^0.70558407859294)*'Hintergrund Berechnung'!$I$942)))</f>
        <v>#DIV/0!</v>
      </c>
      <c r="W39" s="16" t="str">
        <f t="shared" si="1"/>
        <v/>
      </c>
      <c r="X39" s="16" t="e">
        <f>IF($A$3=FALSE,IF($C39&lt;16,G39/($D39^0.70558407859294)*'Hintergrund Berechnung'!$I$941,G39/($D39^0.70558407859294)*'Hintergrund Berechnung'!$I$942),IF($C39&lt;13,(G39/($D39^0.70558407859294)*'Hintergrund Berechnung'!$I$941)*0.5,IF($C39&lt;16,(G39/($D39^0.70558407859294)*'Hintergrund Berechnung'!$I$941)*0.67,G39/($D39^0.70558407859294)*'Hintergrund Berechnung'!$I$942)))</f>
        <v>#DIV/0!</v>
      </c>
      <c r="Y39" s="16" t="str">
        <f t="shared" si="2"/>
        <v/>
      </c>
      <c r="Z39" s="16" t="e">
        <f>IF($A$3=FALSE,IF($C39&lt;16,I39/($D39^0.70558407859294)*'Hintergrund Berechnung'!$I$941,I39/($D39^0.70558407859294)*'Hintergrund Berechnung'!$I$942),IF($C39&lt;13,(I39/($D39^0.70558407859294)*'Hintergrund Berechnung'!$I$941)*0.5,IF($C39&lt;16,(I39/($D39^0.70558407859294)*'Hintergrund Berechnung'!$I$941)*0.67,I39/($D39^0.70558407859294)*'Hintergrund Berechnung'!$I$942)))</f>
        <v>#DIV/0!</v>
      </c>
      <c r="AA39" s="16" t="str">
        <f t="shared" si="3"/>
        <v/>
      </c>
      <c r="AB39" s="16" t="e">
        <f>IF($A$3=FALSE,IF($C39&lt;16,K39/($D39^0.70558407859294)*'Hintergrund Berechnung'!$I$941,K39/($D39^0.70558407859294)*'Hintergrund Berechnung'!$I$942),IF($C39&lt;13,(K39/($D39^0.70558407859294)*'Hintergrund Berechnung'!$I$941)*0.5,IF($C39&lt;16,(K39/($D39^0.70558407859294)*'Hintergrund Berechnung'!$I$941)*0.67,K39/($D39^0.70558407859294)*'Hintergrund Berechnung'!$I$942)))</f>
        <v>#DIV/0!</v>
      </c>
      <c r="AC39" s="16" t="str">
        <f t="shared" si="4"/>
        <v/>
      </c>
      <c r="AD39" s="16" t="e">
        <f>IF($A$3=FALSE,IF($C39&lt;16,M39/($D39^0.70558407859294)*'Hintergrund Berechnung'!$I$941,M39/($D39^0.70558407859294)*'Hintergrund Berechnung'!$I$942),IF($C39&lt;13,(M39/($D39^0.70558407859294)*'Hintergrund Berechnung'!$I$941)*0.5,IF($C39&lt;16,(M39/($D39^0.70558407859294)*'Hintergrund Berechnung'!$I$941)*0.67,M39/($D39^0.70558407859294)*'Hintergrund Berechnung'!$I$942)))</f>
        <v>#DIV/0!</v>
      </c>
      <c r="AE39" s="16" t="str">
        <f t="shared" si="5"/>
        <v/>
      </c>
      <c r="AF39" s="16" t="e">
        <f>IF($A$3=FALSE,IF($C39&lt;16,O39/($D39^0.70558407859294)*'Hintergrund Berechnung'!$I$941,O39/($D39^0.70558407859294)*'Hintergrund Berechnung'!$I$942),IF($C39&lt;13,(O39/($D39^0.70558407859294)*'Hintergrund Berechnung'!$I$941)*0.5,IF($C39&lt;16,(O39/($D39^0.70558407859294)*'Hintergrund Berechnung'!$I$941)*0.67,O39/($D39^0.70558407859294)*'Hintergrund Berechnung'!$I$942)))</f>
        <v>#DIV/0!</v>
      </c>
      <c r="AG39" s="16" t="str">
        <f t="shared" si="6"/>
        <v/>
      </c>
      <c r="AH39" s="16" t="e">
        <f t="shared" si="7"/>
        <v>#DIV/0!</v>
      </c>
      <c r="AI39" s="34" t="e">
        <f>ROUND(IF(C39&lt;16,$Q39/($D39^0.450818786555515)*'Hintergrund Berechnung'!$N$941,$Q39/($D39^0.450818786555515)*'Hintergrund Berechnung'!$N$942),0)</f>
        <v>#DIV/0!</v>
      </c>
      <c r="AJ39" s="34">
        <f>ROUND(IF(C39&lt;16,$R39*'Hintergrund Berechnung'!$O$941,$R39*'Hintergrund Berechnung'!$O$942),0)</f>
        <v>0</v>
      </c>
      <c r="AK39" s="34">
        <f>ROUND(IF(C39&lt;16,IF(S39&gt;0,(25-$S39)*'Hintergrund Berechnung'!$J$941,0),IF(S39&gt;0,(25-$S39)*'Hintergrund Berechnung'!$J$942,0)),0)</f>
        <v>0</v>
      </c>
      <c r="AL39" s="18" t="e">
        <f t="shared" si="8"/>
        <v>#DIV/0!</v>
      </c>
    </row>
    <row r="40" spans="21:38" x14ac:dyDescent="0.5">
      <c r="U40" s="16">
        <f t="shared" si="0"/>
        <v>0</v>
      </c>
      <c r="V40" s="16" t="e">
        <f>IF($A$3=FALSE,IF($C40&lt;16,E40/($D40^0.70558407859294)*'Hintergrund Berechnung'!$I$941,E40/($D40^0.70558407859294)*'Hintergrund Berechnung'!$I$942),IF($C40&lt;13,(E40/($D40^0.70558407859294)*'Hintergrund Berechnung'!$I$941)*0.5,IF($C40&lt;16,(E40/($D40^0.70558407859294)*'Hintergrund Berechnung'!$I$941)*0.67,E40/($D40^0.70558407859294)*'Hintergrund Berechnung'!$I$942)))</f>
        <v>#DIV/0!</v>
      </c>
      <c r="W40" s="16" t="str">
        <f t="shared" si="1"/>
        <v/>
      </c>
      <c r="X40" s="16" t="e">
        <f>IF($A$3=FALSE,IF($C40&lt;16,G40/($D40^0.70558407859294)*'Hintergrund Berechnung'!$I$941,G40/($D40^0.70558407859294)*'Hintergrund Berechnung'!$I$942),IF($C40&lt;13,(G40/($D40^0.70558407859294)*'Hintergrund Berechnung'!$I$941)*0.5,IF($C40&lt;16,(G40/($D40^0.70558407859294)*'Hintergrund Berechnung'!$I$941)*0.67,G40/($D40^0.70558407859294)*'Hintergrund Berechnung'!$I$942)))</f>
        <v>#DIV/0!</v>
      </c>
      <c r="Y40" s="16" t="str">
        <f t="shared" si="2"/>
        <v/>
      </c>
      <c r="Z40" s="16" t="e">
        <f>IF($A$3=FALSE,IF($C40&lt;16,I40/($D40^0.70558407859294)*'Hintergrund Berechnung'!$I$941,I40/($D40^0.70558407859294)*'Hintergrund Berechnung'!$I$942),IF($C40&lt;13,(I40/($D40^0.70558407859294)*'Hintergrund Berechnung'!$I$941)*0.5,IF($C40&lt;16,(I40/($D40^0.70558407859294)*'Hintergrund Berechnung'!$I$941)*0.67,I40/($D40^0.70558407859294)*'Hintergrund Berechnung'!$I$942)))</f>
        <v>#DIV/0!</v>
      </c>
      <c r="AA40" s="16" t="str">
        <f t="shared" si="3"/>
        <v/>
      </c>
      <c r="AB40" s="16" t="e">
        <f>IF($A$3=FALSE,IF($C40&lt;16,K40/($D40^0.70558407859294)*'Hintergrund Berechnung'!$I$941,K40/($D40^0.70558407859294)*'Hintergrund Berechnung'!$I$942),IF($C40&lt;13,(K40/($D40^0.70558407859294)*'Hintergrund Berechnung'!$I$941)*0.5,IF($C40&lt;16,(K40/($D40^0.70558407859294)*'Hintergrund Berechnung'!$I$941)*0.67,K40/($D40^0.70558407859294)*'Hintergrund Berechnung'!$I$942)))</f>
        <v>#DIV/0!</v>
      </c>
      <c r="AC40" s="16" t="str">
        <f t="shared" si="4"/>
        <v/>
      </c>
      <c r="AD40" s="16" t="e">
        <f>IF($A$3=FALSE,IF($C40&lt;16,M40/($D40^0.70558407859294)*'Hintergrund Berechnung'!$I$941,M40/($D40^0.70558407859294)*'Hintergrund Berechnung'!$I$942),IF($C40&lt;13,(M40/($D40^0.70558407859294)*'Hintergrund Berechnung'!$I$941)*0.5,IF($C40&lt;16,(M40/($D40^0.70558407859294)*'Hintergrund Berechnung'!$I$941)*0.67,M40/($D40^0.70558407859294)*'Hintergrund Berechnung'!$I$942)))</f>
        <v>#DIV/0!</v>
      </c>
      <c r="AE40" s="16" t="str">
        <f t="shared" si="5"/>
        <v/>
      </c>
      <c r="AF40" s="16" t="e">
        <f>IF($A$3=FALSE,IF($C40&lt;16,O40/($D40^0.70558407859294)*'Hintergrund Berechnung'!$I$941,O40/($D40^0.70558407859294)*'Hintergrund Berechnung'!$I$942),IF($C40&lt;13,(O40/($D40^0.70558407859294)*'Hintergrund Berechnung'!$I$941)*0.5,IF($C40&lt;16,(O40/($D40^0.70558407859294)*'Hintergrund Berechnung'!$I$941)*0.67,O40/($D40^0.70558407859294)*'Hintergrund Berechnung'!$I$942)))</f>
        <v>#DIV/0!</v>
      </c>
      <c r="AG40" s="16" t="str">
        <f t="shared" si="6"/>
        <v/>
      </c>
      <c r="AH40" s="16" t="e">
        <f t="shared" si="7"/>
        <v>#DIV/0!</v>
      </c>
      <c r="AI40" s="34" t="e">
        <f>ROUND(IF(C40&lt;16,$Q40/($D40^0.450818786555515)*'Hintergrund Berechnung'!$N$941,$Q40/($D40^0.450818786555515)*'Hintergrund Berechnung'!$N$942),0)</f>
        <v>#DIV/0!</v>
      </c>
      <c r="AJ40" s="34">
        <f>ROUND(IF(C40&lt;16,$R40*'Hintergrund Berechnung'!$O$941,$R40*'Hintergrund Berechnung'!$O$942),0)</f>
        <v>0</v>
      </c>
      <c r="AK40" s="34">
        <f>ROUND(IF(C40&lt;16,IF(S40&gt;0,(25-$S40)*'Hintergrund Berechnung'!$J$941,0),IF(S40&gt;0,(25-$S40)*'Hintergrund Berechnung'!$J$942,0)),0)</f>
        <v>0</v>
      </c>
      <c r="AL40" s="18" t="e">
        <f t="shared" si="8"/>
        <v>#DIV/0!</v>
      </c>
    </row>
    <row r="41" spans="21:38" x14ac:dyDescent="0.5">
      <c r="U41" s="16">
        <f t="shared" si="0"/>
        <v>0</v>
      </c>
      <c r="V41" s="16" t="e">
        <f>IF($A$3=FALSE,IF($C41&lt;16,E41/($D41^0.70558407859294)*'Hintergrund Berechnung'!$I$941,E41/($D41^0.70558407859294)*'Hintergrund Berechnung'!$I$942),IF($C41&lt;13,(E41/($D41^0.70558407859294)*'Hintergrund Berechnung'!$I$941)*0.5,IF($C41&lt;16,(E41/($D41^0.70558407859294)*'Hintergrund Berechnung'!$I$941)*0.67,E41/($D41^0.70558407859294)*'Hintergrund Berechnung'!$I$942)))</f>
        <v>#DIV/0!</v>
      </c>
      <c r="W41" s="16" t="str">
        <f t="shared" si="1"/>
        <v/>
      </c>
      <c r="X41" s="16" t="e">
        <f>IF($A$3=FALSE,IF($C41&lt;16,G41/($D41^0.70558407859294)*'Hintergrund Berechnung'!$I$941,G41/($D41^0.70558407859294)*'Hintergrund Berechnung'!$I$942),IF($C41&lt;13,(G41/($D41^0.70558407859294)*'Hintergrund Berechnung'!$I$941)*0.5,IF($C41&lt;16,(G41/($D41^0.70558407859294)*'Hintergrund Berechnung'!$I$941)*0.67,G41/($D41^0.70558407859294)*'Hintergrund Berechnung'!$I$942)))</f>
        <v>#DIV/0!</v>
      </c>
      <c r="Y41" s="16" t="str">
        <f t="shared" si="2"/>
        <v/>
      </c>
      <c r="Z41" s="16" t="e">
        <f>IF($A$3=FALSE,IF($C41&lt;16,I41/($D41^0.70558407859294)*'Hintergrund Berechnung'!$I$941,I41/($D41^0.70558407859294)*'Hintergrund Berechnung'!$I$942),IF($C41&lt;13,(I41/($D41^0.70558407859294)*'Hintergrund Berechnung'!$I$941)*0.5,IF($C41&lt;16,(I41/($D41^0.70558407859294)*'Hintergrund Berechnung'!$I$941)*0.67,I41/($D41^0.70558407859294)*'Hintergrund Berechnung'!$I$942)))</f>
        <v>#DIV/0!</v>
      </c>
      <c r="AA41" s="16" t="str">
        <f t="shared" si="3"/>
        <v/>
      </c>
      <c r="AB41" s="16" t="e">
        <f>IF($A$3=FALSE,IF($C41&lt;16,K41/($D41^0.70558407859294)*'Hintergrund Berechnung'!$I$941,K41/($D41^0.70558407859294)*'Hintergrund Berechnung'!$I$942),IF($C41&lt;13,(K41/($D41^0.70558407859294)*'Hintergrund Berechnung'!$I$941)*0.5,IF($C41&lt;16,(K41/($D41^0.70558407859294)*'Hintergrund Berechnung'!$I$941)*0.67,K41/($D41^0.70558407859294)*'Hintergrund Berechnung'!$I$942)))</f>
        <v>#DIV/0!</v>
      </c>
      <c r="AC41" s="16" t="str">
        <f t="shared" si="4"/>
        <v/>
      </c>
      <c r="AD41" s="16" t="e">
        <f>IF($A$3=FALSE,IF($C41&lt;16,M41/($D41^0.70558407859294)*'Hintergrund Berechnung'!$I$941,M41/($D41^0.70558407859294)*'Hintergrund Berechnung'!$I$942),IF($C41&lt;13,(M41/($D41^0.70558407859294)*'Hintergrund Berechnung'!$I$941)*0.5,IF($C41&lt;16,(M41/($D41^0.70558407859294)*'Hintergrund Berechnung'!$I$941)*0.67,M41/($D41^0.70558407859294)*'Hintergrund Berechnung'!$I$942)))</f>
        <v>#DIV/0!</v>
      </c>
      <c r="AE41" s="16" t="str">
        <f t="shared" si="5"/>
        <v/>
      </c>
      <c r="AF41" s="16" t="e">
        <f>IF($A$3=FALSE,IF($C41&lt;16,O41/($D41^0.70558407859294)*'Hintergrund Berechnung'!$I$941,O41/($D41^0.70558407859294)*'Hintergrund Berechnung'!$I$942),IF($C41&lt;13,(O41/($D41^0.70558407859294)*'Hintergrund Berechnung'!$I$941)*0.5,IF($C41&lt;16,(O41/($D41^0.70558407859294)*'Hintergrund Berechnung'!$I$941)*0.67,O41/($D41^0.70558407859294)*'Hintergrund Berechnung'!$I$942)))</f>
        <v>#DIV/0!</v>
      </c>
      <c r="AG41" s="16" t="str">
        <f t="shared" si="6"/>
        <v/>
      </c>
      <c r="AH41" s="16" t="e">
        <f t="shared" si="7"/>
        <v>#DIV/0!</v>
      </c>
      <c r="AI41" s="34" t="e">
        <f>ROUND(IF(C41&lt;16,$Q41/($D41^0.450818786555515)*'Hintergrund Berechnung'!$N$941,$Q41/($D41^0.450818786555515)*'Hintergrund Berechnung'!$N$942),0)</f>
        <v>#DIV/0!</v>
      </c>
      <c r="AJ41" s="34">
        <f>ROUND(IF(C41&lt;16,$R41*'Hintergrund Berechnung'!$O$941,$R41*'Hintergrund Berechnung'!$O$942),0)</f>
        <v>0</v>
      </c>
      <c r="AK41" s="34">
        <f>ROUND(IF(C41&lt;16,IF(S41&gt;0,(25-$S41)*'Hintergrund Berechnung'!$J$941,0),IF(S41&gt;0,(25-$S41)*'Hintergrund Berechnung'!$J$942,0)),0)</f>
        <v>0</v>
      </c>
      <c r="AL41" s="18" t="e">
        <f t="shared" si="8"/>
        <v>#DIV/0!</v>
      </c>
    </row>
    <row r="42" spans="21:38" x14ac:dyDescent="0.5">
      <c r="U42" s="16">
        <f t="shared" si="0"/>
        <v>0</v>
      </c>
      <c r="V42" s="16" t="e">
        <f>IF($A$3=FALSE,IF($C42&lt;16,E42/($D42^0.70558407859294)*'Hintergrund Berechnung'!$I$941,E42/($D42^0.70558407859294)*'Hintergrund Berechnung'!$I$942),IF($C42&lt;13,(E42/($D42^0.70558407859294)*'Hintergrund Berechnung'!$I$941)*0.5,IF($C42&lt;16,(E42/($D42^0.70558407859294)*'Hintergrund Berechnung'!$I$941)*0.67,E42/($D42^0.70558407859294)*'Hintergrund Berechnung'!$I$942)))</f>
        <v>#DIV/0!</v>
      </c>
      <c r="W42" s="16" t="str">
        <f t="shared" si="1"/>
        <v/>
      </c>
      <c r="X42" s="16" t="e">
        <f>IF($A$3=FALSE,IF($C42&lt;16,G42/($D42^0.70558407859294)*'Hintergrund Berechnung'!$I$941,G42/($D42^0.70558407859294)*'Hintergrund Berechnung'!$I$942),IF($C42&lt;13,(G42/($D42^0.70558407859294)*'Hintergrund Berechnung'!$I$941)*0.5,IF($C42&lt;16,(G42/($D42^0.70558407859294)*'Hintergrund Berechnung'!$I$941)*0.67,G42/($D42^0.70558407859294)*'Hintergrund Berechnung'!$I$942)))</f>
        <v>#DIV/0!</v>
      </c>
      <c r="Y42" s="16" t="str">
        <f t="shared" si="2"/>
        <v/>
      </c>
      <c r="Z42" s="16" t="e">
        <f>IF($A$3=FALSE,IF($C42&lt;16,I42/($D42^0.70558407859294)*'Hintergrund Berechnung'!$I$941,I42/($D42^0.70558407859294)*'Hintergrund Berechnung'!$I$942),IF($C42&lt;13,(I42/($D42^0.70558407859294)*'Hintergrund Berechnung'!$I$941)*0.5,IF($C42&lt;16,(I42/($D42^0.70558407859294)*'Hintergrund Berechnung'!$I$941)*0.67,I42/($D42^0.70558407859294)*'Hintergrund Berechnung'!$I$942)))</f>
        <v>#DIV/0!</v>
      </c>
      <c r="AA42" s="16" t="str">
        <f t="shared" si="3"/>
        <v/>
      </c>
      <c r="AB42" s="16" t="e">
        <f>IF($A$3=FALSE,IF($C42&lt;16,K42/($D42^0.70558407859294)*'Hintergrund Berechnung'!$I$941,K42/($D42^0.70558407859294)*'Hintergrund Berechnung'!$I$942),IF($C42&lt;13,(K42/($D42^0.70558407859294)*'Hintergrund Berechnung'!$I$941)*0.5,IF($C42&lt;16,(K42/($D42^0.70558407859294)*'Hintergrund Berechnung'!$I$941)*0.67,K42/($D42^0.70558407859294)*'Hintergrund Berechnung'!$I$942)))</f>
        <v>#DIV/0!</v>
      </c>
      <c r="AC42" s="16" t="str">
        <f t="shared" si="4"/>
        <v/>
      </c>
      <c r="AD42" s="16" t="e">
        <f>IF($A$3=FALSE,IF($C42&lt;16,M42/($D42^0.70558407859294)*'Hintergrund Berechnung'!$I$941,M42/($D42^0.70558407859294)*'Hintergrund Berechnung'!$I$942),IF($C42&lt;13,(M42/($D42^0.70558407859294)*'Hintergrund Berechnung'!$I$941)*0.5,IF($C42&lt;16,(M42/($D42^0.70558407859294)*'Hintergrund Berechnung'!$I$941)*0.67,M42/($D42^0.70558407859294)*'Hintergrund Berechnung'!$I$942)))</f>
        <v>#DIV/0!</v>
      </c>
      <c r="AE42" s="16" t="str">
        <f t="shared" si="5"/>
        <v/>
      </c>
      <c r="AF42" s="16" t="e">
        <f>IF($A$3=FALSE,IF($C42&lt;16,O42/($D42^0.70558407859294)*'Hintergrund Berechnung'!$I$941,O42/($D42^0.70558407859294)*'Hintergrund Berechnung'!$I$942),IF($C42&lt;13,(O42/($D42^0.70558407859294)*'Hintergrund Berechnung'!$I$941)*0.5,IF($C42&lt;16,(O42/($D42^0.70558407859294)*'Hintergrund Berechnung'!$I$941)*0.67,O42/($D42^0.70558407859294)*'Hintergrund Berechnung'!$I$942)))</f>
        <v>#DIV/0!</v>
      </c>
      <c r="AG42" s="16" t="str">
        <f t="shared" si="6"/>
        <v/>
      </c>
      <c r="AH42" s="16" t="e">
        <f t="shared" si="7"/>
        <v>#DIV/0!</v>
      </c>
      <c r="AI42" s="34" t="e">
        <f>ROUND(IF(C42&lt;16,$Q42/($D42^0.450818786555515)*'Hintergrund Berechnung'!$N$941,$Q42/($D42^0.450818786555515)*'Hintergrund Berechnung'!$N$942),0)</f>
        <v>#DIV/0!</v>
      </c>
      <c r="AJ42" s="34">
        <f>ROUND(IF(C42&lt;16,$R42*'Hintergrund Berechnung'!$O$941,$R42*'Hintergrund Berechnung'!$O$942),0)</f>
        <v>0</v>
      </c>
      <c r="AK42" s="34">
        <f>ROUND(IF(C42&lt;16,IF(S42&gt;0,(25-$S42)*'Hintergrund Berechnung'!$J$941,0),IF(S42&gt;0,(25-$S42)*'Hintergrund Berechnung'!$J$942,0)),0)</f>
        <v>0</v>
      </c>
      <c r="AL42" s="18" t="e">
        <f t="shared" si="8"/>
        <v>#DIV/0!</v>
      </c>
    </row>
    <row r="43" spans="21:38" x14ac:dyDescent="0.5">
      <c r="U43" s="16">
        <f t="shared" si="0"/>
        <v>0</v>
      </c>
      <c r="V43" s="16" t="e">
        <f>IF($A$3=FALSE,IF($C43&lt;16,E43/($D43^0.70558407859294)*'Hintergrund Berechnung'!$I$941,E43/($D43^0.70558407859294)*'Hintergrund Berechnung'!$I$942),IF($C43&lt;13,(E43/($D43^0.70558407859294)*'Hintergrund Berechnung'!$I$941)*0.5,IF($C43&lt;16,(E43/($D43^0.70558407859294)*'Hintergrund Berechnung'!$I$941)*0.67,E43/($D43^0.70558407859294)*'Hintergrund Berechnung'!$I$942)))</f>
        <v>#DIV/0!</v>
      </c>
      <c r="W43" s="16" t="str">
        <f t="shared" si="1"/>
        <v/>
      </c>
      <c r="X43" s="16" t="e">
        <f>IF($A$3=FALSE,IF($C43&lt;16,G43/($D43^0.70558407859294)*'Hintergrund Berechnung'!$I$941,G43/($D43^0.70558407859294)*'Hintergrund Berechnung'!$I$942),IF($C43&lt;13,(G43/($D43^0.70558407859294)*'Hintergrund Berechnung'!$I$941)*0.5,IF($C43&lt;16,(G43/($D43^0.70558407859294)*'Hintergrund Berechnung'!$I$941)*0.67,G43/($D43^0.70558407859294)*'Hintergrund Berechnung'!$I$942)))</f>
        <v>#DIV/0!</v>
      </c>
      <c r="Y43" s="16" t="str">
        <f t="shared" si="2"/>
        <v/>
      </c>
      <c r="Z43" s="16" t="e">
        <f>IF($A$3=FALSE,IF($C43&lt;16,I43/($D43^0.70558407859294)*'Hintergrund Berechnung'!$I$941,I43/($D43^0.70558407859294)*'Hintergrund Berechnung'!$I$942),IF($C43&lt;13,(I43/($D43^0.70558407859294)*'Hintergrund Berechnung'!$I$941)*0.5,IF($C43&lt;16,(I43/($D43^0.70558407859294)*'Hintergrund Berechnung'!$I$941)*0.67,I43/($D43^0.70558407859294)*'Hintergrund Berechnung'!$I$942)))</f>
        <v>#DIV/0!</v>
      </c>
      <c r="AA43" s="16" t="str">
        <f t="shared" si="3"/>
        <v/>
      </c>
      <c r="AB43" s="16" t="e">
        <f>IF($A$3=FALSE,IF($C43&lt;16,K43/($D43^0.70558407859294)*'Hintergrund Berechnung'!$I$941,K43/($D43^0.70558407859294)*'Hintergrund Berechnung'!$I$942),IF($C43&lt;13,(K43/($D43^0.70558407859294)*'Hintergrund Berechnung'!$I$941)*0.5,IF($C43&lt;16,(K43/($D43^0.70558407859294)*'Hintergrund Berechnung'!$I$941)*0.67,K43/($D43^0.70558407859294)*'Hintergrund Berechnung'!$I$942)))</f>
        <v>#DIV/0!</v>
      </c>
      <c r="AC43" s="16" t="str">
        <f t="shared" si="4"/>
        <v/>
      </c>
      <c r="AD43" s="16" t="e">
        <f>IF($A$3=FALSE,IF($C43&lt;16,M43/($D43^0.70558407859294)*'Hintergrund Berechnung'!$I$941,M43/($D43^0.70558407859294)*'Hintergrund Berechnung'!$I$942),IF($C43&lt;13,(M43/($D43^0.70558407859294)*'Hintergrund Berechnung'!$I$941)*0.5,IF($C43&lt;16,(M43/($D43^0.70558407859294)*'Hintergrund Berechnung'!$I$941)*0.67,M43/($D43^0.70558407859294)*'Hintergrund Berechnung'!$I$942)))</f>
        <v>#DIV/0!</v>
      </c>
      <c r="AE43" s="16" t="str">
        <f t="shared" si="5"/>
        <v/>
      </c>
      <c r="AF43" s="16" t="e">
        <f>IF($A$3=FALSE,IF($C43&lt;16,O43/($D43^0.70558407859294)*'Hintergrund Berechnung'!$I$941,O43/($D43^0.70558407859294)*'Hintergrund Berechnung'!$I$942),IF($C43&lt;13,(O43/($D43^0.70558407859294)*'Hintergrund Berechnung'!$I$941)*0.5,IF($C43&lt;16,(O43/($D43^0.70558407859294)*'Hintergrund Berechnung'!$I$941)*0.67,O43/($D43^0.70558407859294)*'Hintergrund Berechnung'!$I$942)))</f>
        <v>#DIV/0!</v>
      </c>
      <c r="AG43" s="16" t="str">
        <f t="shared" si="6"/>
        <v/>
      </c>
      <c r="AH43" s="16" t="e">
        <f t="shared" si="7"/>
        <v>#DIV/0!</v>
      </c>
      <c r="AI43" s="34" t="e">
        <f>ROUND(IF(C43&lt;16,$Q43/($D43^0.450818786555515)*'Hintergrund Berechnung'!$N$941,$Q43/($D43^0.450818786555515)*'Hintergrund Berechnung'!$N$942),0)</f>
        <v>#DIV/0!</v>
      </c>
      <c r="AJ43" s="34">
        <f>ROUND(IF(C43&lt;16,$R43*'Hintergrund Berechnung'!$O$941,$R43*'Hintergrund Berechnung'!$O$942),0)</f>
        <v>0</v>
      </c>
      <c r="AK43" s="34">
        <f>ROUND(IF(C43&lt;16,IF(S43&gt;0,(25-$S43)*'Hintergrund Berechnung'!$J$941,0),IF(S43&gt;0,(25-$S43)*'Hintergrund Berechnung'!$J$942,0)),0)</f>
        <v>0</v>
      </c>
      <c r="AL43" s="18" t="e">
        <f t="shared" si="8"/>
        <v>#DIV/0!</v>
      </c>
    </row>
    <row r="44" spans="21:38" x14ac:dyDescent="0.5">
      <c r="U44" s="16">
        <f t="shared" si="0"/>
        <v>0</v>
      </c>
      <c r="V44" s="16" t="e">
        <f>IF($A$3=FALSE,IF($C44&lt;16,E44/($D44^0.70558407859294)*'Hintergrund Berechnung'!$I$941,E44/($D44^0.70558407859294)*'Hintergrund Berechnung'!$I$942),IF($C44&lt;13,(E44/($D44^0.70558407859294)*'Hintergrund Berechnung'!$I$941)*0.5,IF($C44&lt;16,(E44/($D44^0.70558407859294)*'Hintergrund Berechnung'!$I$941)*0.67,E44/($D44^0.70558407859294)*'Hintergrund Berechnung'!$I$942)))</f>
        <v>#DIV/0!</v>
      </c>
      <c r="W44" s="16" t="str">
        <f t="shared" si="1"/>
        <v/>
      </c>
      <c r="X44" s="16" t="e">
        <f>IF($A$3=FALSE,IF($C44&lt;16,G44/($D44^0.70558407859294)*'Hintergrund Berechnung'!$I$941,G44/($D44^0.70558407859294)*'Hintergrund Berechnung'!$I$942),IF($C44&lt;13,(G44/($D44^0.70558407859294)*'Hintergrund Berechnung'!$I$941)*0.5,IF($C44&lt;16,(G44/($D44^0.70558407859294)*'Hintergrund Berechnung'!$I$941)*0.67,G44/($D44^0.70558407859294)*'Hintergrund Berechnung'!$I$942)))</f>
        <v>#DIV/0!</v>
      </c>
      <c r="Y44" s="16" t="str">
        <f t="shared" si="2"/>
        <v/>
      </c>
      <c r="Z44" s="16" t="e">
        <f>IF($A$3=FALSE,IF($C44&lt;16,I44/($D44^0.70558407859294)*'Hintergrund Berechnung'!$I$941,I44/($D44^0.70558407859294)*'Hintergrund Berechnung'!$I$942),IF($C44&lt;13,(I44/($D44^0.70558407859294)*'Hintergrund Berechnung'!$I$941)*0.5,IF($C44&lt;16,(I44/($D44^0.70558407859294)*'Hintergrund Berechnung'!$I$941)*0.67,I44/($D44^0.70558407859294)*'Hintergrund Berechnung'!$I$942)))</f>
        <v>#DIV/0!</v>
      </c>
      <c r="AA44" s="16" t="str">
        <f t="shared" si="3"/>
        <v/>
      </c>
      <c r="AB44" s="16" t="e">
        <f>IF($A$3=FALSE,IF($C44&lt;16,K44/($D44^0.70558407859294)*'Hintergrund Berechnung'!$I$941,K44/($D44^0.70558407859294)*'Hintergrund Berechnung'!$I$942),IF($C44&lt;13,(K44/($D44^0.70558407859294)*'Hintergrund Berechnung'!$I$941)*0.5,IF($C44&lt;16,(K44/($D44^0.70558407859294)*'Hintergrund Berechnung'!$I$941)*0.67,K44/($D44^0.70558407859294)*'Hintergrund Berechnung'!$I$942)))</f>
        <v>#DIV/0!</v>
      </c>
      <c r="AC44" s="16" t="str">
        <f t="shared" si="4"/>
        <v/>
      </c>
      <c r="AD44" s="16" t="e">
        <f>IF($A$3=FALSE,IF($C44&lt;16,M44/($D44^0.70558407859294)*'Hintergrund Berechnung'!$I$941,M44/($D44^0.70558407859294)*'Hintergrund Berechnung'!$I$942),IF($C44&lt;13,(M44/($D44^0.70558407859294)*'Hintergrund Berechnung'!$I$941)*0.5,IF($C44&lt;16,(M44/($D44^0.70558407859294)*'Hintergrund Berechnung'!$I$941)*0.67,M44/($D44^0.70558407859294)*'Hintergrund Berechnung'!$I$942)))</f>
        <v>#DIV/0!</v>
      </c>
      <c r="AE44" s="16" t="str">
        <f t="shared" si="5"/>
        <v/>
      </c>
      <c r="AF44" s="16" t="e">
        <f>IF($A$3=FALSE,IF($C44&lt;16,O44/($D44^0.70558407859294)*'Hintergrund Berechnung'!$I$941,O44/($D44^0.70558407859294)*'Hintergrund Berechnung'!$I$942),IF($C44&lt;13,(O44/($D44^0.70558407859294)*'Hintergrund Berechnung'!$I$941)*0.5,IF($C44&lt;16,(O44/($D44^0.70558407859294)*'Hintergrund Berechnung'!$I$941)*0.67,O44/($D44^0.70558407859294)*'Hintergrund Berechnung'!$I$942)))</f>
        <v>#DIV/0!</v>
      </c>
      <c r="AG44" s="16" t="str">
        <f t="shared" si="6"/>
        <v/>
      </c>
      <c r="AH44" s="16" t="e">
        <f t="shared" si="7"/>
        <v>#DIV/0!</v>
      </c>
      <c r="AI44" s="34" t="e">
        <f>ROUND(IF(C44&lt;16,$Q44/($D44^0.450818786555515)*'Hintergrund Berechnung'!$N$941,$Q44/($D44^0.450818786555515)*'Hintergrund Berechnung'!$N$942),0)</f>
        <v>#DIV/0!</v>
      </c>
      <c r="AJ44" s="34">
        <f>ROUND(IF(C44&lt;16,$R44*'Hintergrund Berechnung'!$O$941,$R44*'Hintergrund Berechnung'!$O$942),0)</f>
        <v>0</v>
      </c>
      <c r="AK44" s="34">
        <f>ROUND(IF(C44&lt;16,IF(S44&gt;0,(25-$S44)*'Hintergrund Berechnung'!$J$941,0),IF(S44&gt;0,(25-$S44)*'Hintergrund Berechnung'!$J$942,0)),0)</f>
        <v>0</v>
      </c>
      <c r="AL44" s="18" t="e">
        <f t="shared" si="8"/>
        <v>#DIV/0!</v>
      </c>
    </row>
    <row r="45" spans="21:38" x14ac:dyDescent="0.5">
      <c r="U45" s="16">
        <f t="shared" si="0"/>
        <v>0</v>
      </c>
      <c r="V45" s="16" t="e">
        <f>IF($A$3=FALSE,IF($C45&lt;16,E45/($D45^0.70558407859294)*'Hintergrund Berechnung'!$I$941,E45/($D45^0.70558407859294)*'Hintergrund Berechnung'!$I$942),IF($C45&lt;13,(E45/($D45^0.70558407859294)*'Hintergrund Berechnung'!$I$941)*0.5,IF($C45&lt;16,(E45/($D45^0.70558407859294)*'Hintergrund Berechnung'!$I$941)*0.67,E45/($D45^0.70558407859294)*'Hintergrund Berechnung'!$I$942)))</f>
        <v>#DIV/0!</v>
      </c>
      <c r="W45" s="16" t="str">
        <f t="shared" si="1"/>
        <v/>
      </c>
      <c r="X45" s="16" t="e">
        <f>IF($A$3=FALSE,IF($C45&lt;16,G45/($D45^0.70558407859294)*'Hintergrund Berechnung'!$I$941,G45/($D45^0.70558407859294)*'Hintergrund Berechnung'!$I$942),IF($C45&lt;13,(G45/($D45^0.70558407859294)*'Hintergrund Berechnung'!$I$941)*0.5,IF($C45&lt;16,(G45/($D45^0.70558407859294)*'Hintergrund Berechnung'!$I$941)*0.67,G45/($D45^0.70558407859294)*'Hintergrund Berechnung'!$I$942)))</f>
        <v>#DIV/0!</v>
      </c>
      <c r="Y45" s="16" t="str">
        <f t="shared" si="2"/>
        <v/>
      </c>
      <c r="Z45" s="16" t="e">
        <f>IF($A$3=FALSE,IF($C45&lt;16,I45/($D45^0.70558407859294)*'Hintergrund Berechnung'!$I$941,I45/($D45^0.70558407859294)*'Hintergrund Berechnung'!$I$942),IF($C45&lt;13,(I45/($D45^0.70558407859294)*'Hintergrund Berechnung'!$I$941)*0.5,IF($C45&lt;16,(I45/($D45^0.70558407859294)*'Hintergrund Berechnung'!$I$941)*0.67,I45/($D45^0.70558407859294)*'Hintergrund Berechnung'!$I$942)))</f>
        <v>#DIV/0!</v>
      </c>
      <c r="AA45" s="16" t="str">
        <f t="shared" si="3"/>
        <v/>
      </c>
      <c r="AB45" s="16" t="e">
        <f>IF($A$3=FALSE,IF($C45&lt;16,K45/($D45^0.70558407859294)*'Hintergrund Berechnung'!$I$941,K45/($D45^0.70558407859294)*'Hintergrund Berechnung'!$I$942),IF($C45&lt;13,(K45/($D45^0.70558407859294)*'Hintergrund Berechnung'!$I$941)*0.5,IF($C45&lt;16,(K45/($D45^0.70558407859294)*'Hintergrund Berechnung'!$I$941)*0.67,K45/($D45^0.70558407859294)*'Hintergrund Berechnung'!$I$942)))</f>
        <v>#DIV/0!</v>
      </c>
      <c r="AC45" s="16" t="str">
        <f t="shared" si="4"/>
        <v/>
      </c>
      <c r="AD45" s="16" t="e">
        <f>IF($A$3=FALSE,IF($C45&lt;16,M45/($D45^0.70558407859294)*'Hintergrund Berechnung'!$I$941,M45/($D45^0.70558407859294)*'Hintergrund Berechnung'!$I$942),IF($C45&lt;13,(M45/($D45^0.70558407859294)*'Hintergrund Berechnung'!$I$941)*0.5,IF($C45&lt;16,(M45/($D45^0.70558407859294)*'Hintergrund Berechnung'!$I$941)*0.67,M45/($D45^0.70558407859294)*'Hintergrund Berechnung'!$I$942)))</f>
        <v>#DIV/0!</v>
      </c>
      <c r="AE45" s="16" t="str">
        <f t="shared" si="5"/>
        <v/>
      </c>
      <c r="AF45" s="16" t="e">
        <f>IF($A$3=FALSE,IF($C45&lt;16,O45/($D45^0.70558407859294)*'Hintergrund Berechnung'!$I$941,O45/($D45^0.70558407859294)*'Hintergrund Berechnung'!$I$942),IF($C45&lt;13,(O45/($D45^0.70558407859294)*'Hintergrund Berechnung'!$I$941)*0.5,IF($C45&lt;16,(O45/($D45^0.70558407859294)*'Hintergrund Berechnung'!$I$941)*0.67,O45/($D45^0.70558407859294)*'Hintergrund Berechnung'!$I$942)))</f>
        <v>#DIV/0!</v>
      </c>
      <c r="AG45" s="16" t="str">
        <f t="shared" si="6"/>
        <v/>
      </c>
      <c r="AH45" s="16" t="e">
        <f t="shared" si="7"/>
        <v>#DIV/0!</v>
      </c>
      <c r="AI45" s="34" t="e">
        <f>ROUND(IF(C45&lt;16,$Q45/($D45^0.450818786555515)*'Hintergrund Berechnung'!$N$941,$Q45/($D45^0.450818786555515)*'Hintergrund Berechnung'!$N$942),0)</f>
        <v>#DIV/0!</v>
      </c>
      <c r="AJ45" s="34">
        <f>ROUND(IF(C45&lt;16,$R45*'Hintergrund Berechnung'!$O$941,$R45*'Hintergrund Berechnung'!$O$942),0)</f>
        <v>0</v>
      </c>
      <c r="AK45" s="34">
        <f>ROUND(IF(C45&lt;16,IF(S45&gt;0,(25-$S45)*'Hintergrund Berechnung'!$J$941,0),IF(S45&gt;0,(25-$S45)*'Hintergrund Berechnung'!$J$942,0)),0)</f>
        <v>0</v>
      </c>
      <c r="AL45" s="18" t="e">
        <f t="shared" si="8"/>
        <v>#DIV/0!</v>
      </c>
    </row>
    <row r="46" spans="21:38" x14ac:dyDescent="0.5">
      <c r="U46" s="16">
        <f t="shared" si="0"/>
        <v>0</v>
      </c>
      <c r="V46" s="16" t="e">
        <f>IF($A$3=FALSE,IF($C46&lt;16,E46/($D46^0.70558407859294)*'Hintergrund Berechnung'!$I$941,E46/($D46^0.70558407859294)*'Hintergrund Berechnung'!$I$942),IF($C46&lt;13,(E46/($D46^0.70558407859294)*'Hintergrund Berechnung'!$I$941)*0.5,IF($C46&lt;16,(E46/($D46^0.70558407859294)*'Hintergrund Berechnung'!$I$941)*0.67,E46/($D46^0.70558407859294)*'Hintergrund Berechnung'!$I$942)))</f>
        <v>#DIV/0!</v>
      </c>
      <c r="W46" s="16" t="str">
        <f t="shared" si="1"/>
        <v/>
      </c>
      <c r="X46" s="16" t="e">
        <f>IF($A$3=FALSE,IF($C46&lt;16,G46/($D46^0.70558407859294)*'Hintergrund Berechnung'!$I$941,G46/($D46^0.70558407859294)*'Hintergrund Berechnung'!$I$942),IF($C46&lt;13,(G46/($D46^0.70558407859294)*'Hintergrund Berechnung'!$I$941)*0.5,IF($C46&lt;16,(G46/($D46^0.70558407859294)*'Hintergrund Berechnung'!$I$941)*0.67,G46/($D46^0.70558407859294)*'Hintergrund Berechnung'!$I$942)))</f>
        <v>#DIV/0!</v>
      </c>
      <c r="Y46" s="16" t="str">
        <f t="shared" si="2"/>
        <v/>
      </c>
      <c r="Z46" s="16" t="e">
        <f>IF($A$3=FALSE,IF($C46&lt;16,I46/($D46^0.70558407859294)*'Hintergrund Berechnung'!$I$941,I46/($D46^0.70558407859294)*'Hintergrund Berechnung'!$I$942),IF($C46&lt;13,(I46/($D46^0.70558407859294)*'Hintergrund Berechnung'!$I$941)*0.5,IF($C46&lt;16,(I46/($D46^0.70558407859294)*'Hintergrund Berechnung'!$I$941)*0.67,I46/($D46^0.70558407859294)*'Hintergrund Berechnung'!$I$942)))</f>
        <v>#DIV/0!</v>
      </c>
      <c r="AA46" s="16" t="str">
        <f t="shared" si="3"/>
        <v/>
      </c>
      <c r="AB46" s="16" t="e">
        <f>IF($A$3=FALSE,IF($C46&lt;16,K46/($D46^0.70558407859294)*'Hintergrund Berechnung'!$I$941,K46/($D46^0.70558407859294)*'Hintergrund Berechnung'!$I$942),IF($C46&lt;13,(K46/($D46^0.70558407859294)*'Hintergrund Berechnung'!$I$941)*0.5,IF($C46&lt;16,(K46/($D46^0.70558407859294)*'Hintergrund Berechnung'!$I$941)*0.67,K46/($D46^0.70558407859294)*'Hintergrund Berechnung'!$I$942)))</f>
        <v>#DIV/0!</v>
      </c>
      <c r="AC46" s="16" t="str">
        <f t="shared" si="4"/>
        <v/>
      </c>
      <c r="AD46" s="16" t="e">
        <f>IF($A$3=FALSE,IF($C46&lt;16,M46/($D46^0.70558407859294)*'Hintergrund Berechnung'!$I$941,M46/($D46^0.70558407859294)*'Hintergrund Berechnung'!$I$942),IF($C46&lt;13,(M46/($D46^0.70558407859294)*'Hintergrund Berechnung'!$I$941)*0.5,IF($C46&lt;16,(M46/($D46^0.70558407859294)*'Hintergrund Berechnung'!$I$941)*0.67,M46/($D46^0.70558407859294)*'Hintergrund Berechnung'!$I$942)))</f>
        <v>#DIV/0!</v>
      </c>
      <c r="AE46" s="16" t="str">
        <f t="shared" si="5"/>
        <v/>
      </c>
      <c r="AF46" s="16" t="e">
        <f>IF($A$3=FALSE,IF($C46&lt;16,O46/($D46^0.70558407859294)*'Hintergrund Berechnung'!$I$941,O46/($D46^0.70558407859294)*'Hintergrund Berechnung'!$I$942),IF($C46&lt;13,(O46/($D46^0.70558407859294)*'Hintergrund Berechnung'!$I$941)*0.5,IF($C46&lt;16,(O46/($D46^0.70558407859294)*'Hintergrund Berechnung'!$I$941)*0.67,O46/($D46^0.70558407859294)*'Hintergrund Berechnung'!$I$942)))</f>
        <v>#DIV/0!</v>
      </c>
      <c r="AG46" s="16" t="str">
        <f t="shared" si="6"/>
        <v/>
      </c>
      <c r="AH46" s="16" t="e">
        <f t="shared" si="7"/>
        <v>#DIV/0!</v>
      </c>
      <c r="AI46" s="34" t="e">
        <f>ROUND(IF(C46&lt;16,$Q46/($D46^0.450818786555515)*'Hintergrund Berechnung'!$N$941,$Q46/($D46^0.450818786555515)*'Hintergrund Berechnung'!$N$942),0)</f>
        <v>#DIV/0!</v>
      </c>
      <c r="AJ46" s="34">
        <f>ROUND(IF(C46&lt;16,$R46*'Hintergrund Berechnung'!$O$941,$R46*'Hintergrund Berechnung'!$O$942),0)</f>
        <v>0</v>
      </c>
      <c r="AK46" s="34">
        <f>ROUND(IF(C46&lt;16,IF(S46&gt;0,(25-$S46)*'Hintergrund Berechnung'!$J$941,0),IF(S46&gt;0,(25-$S46)*'Hintergrund Berechnung'!$J$942,0)),0)</f>
        <v>0</v>
      </c>
      <c r="AL46" s="18" t="e">
        <f t="shared" si="8"/>
        <v>#DIV/0!</v>
      </c>
    </row>
    <row r="47" spans="21:38" x14ac:dyDescent="0.5">
      <c r="U47" s="16">
        <f t="shared" si="0"/>
        <v>0</v>
      </c>
      <c r="V47" s="16" t="e">
        <f>IF($A$3=FALSE,IF($C47&lt;16,E47/($D47^0.70558407859294)*'Hintergrund Berechnung'!$I$941,E47/($D47^0.70558407859294)*'Hintergrund Berechnung'!$I$942),IF($C47&lt;13,(E47/($D47^0.70558407859294)*'Hintergrund Berechnung'!$I$941)*0.5,IF($C47&lt;16,(E47/($D47^0.70558407859294)*'Hintergrund Berechnung'!$I$941)*0.67,E47/($D47^0.70558407859294)*'Hintergrund Berechnung'!$I$942)))</f>
        <v>#DIV/0!</v>
      </c>
      <c r="W47" s="16" t="str">
        <f t="shared" si="1"/>
        <v/>
      </c>
      <c r="X47" s="16" t="e">
        <f>IF($A$3=FALSE,IF($C47&lt;16,G47/($D47^0.70558407859294)*'Hintergrund Berechnung'!$I$941,G47/($D47^0.70558407859294)*'Hintergrund Berechnung'!$I$942),IF($C47&lt;13,(G47/($D47^0.70558407859294)*'Hintergrund Berechnung'!$I$941)*0.5,IF($C47&lt;16,(G47/($D47^0.70558407859294)*'Hintergrund Berechnung'!$I$941)*0.67,G47/($D47^0.70558407859294)*'Hintergrund Berechnung'!$I$942)))</f>
        <v>#DIV/0!</v>
      </c>
      <c r="Y47" s="16" t="str">
        <f t="shared" si="2"/>
        <v/>
      </c>
      <c r="Z47" s="16" t="e">
        <f>IF($A$3=FALSE,IF($C47&lt;16,I47/($D47^0.70558407859294)*'Hintergrund Berechnung'!$I$941,I47/($D47^0.70558407859294)*'Hintergrund Berechnung'!$I$942),IF($C47&lt;13,(I47/($D47^0.70558407859294)*'Hintergrund Berechnung'!$I$941)*0.5,IF($C47&lt;16,(I47/($D47^0.70558407859294)*'Hintergrund Berechnung'!$I$941)*0.67,I47/($D47^0.70558407859294)*'Hintergrund Berechnung'!$I$942)))</f>
        <v>#DIV/0!</v>
      </c>
      <c r="AA47" s="16" t="str">
        <f t="shared" si="3"/>
        <v/>
      </c>
      <c r="AB47" s="16" t="e">
        <f>IF($A$3=FALSE,IF($C47&lt;16,K47/($D47^0.70558407859294)*'Hintergrund Berechnung'!$I$941,K47/($D47^0.70558407859294)*'Hintergrund Berechnung'!$I$942),IF($C47&lt;13,(K47/($D47^0.70558407859294)*'Hintergrund Berechnung'!$I$941)*0.5,IF($C47&lt;16,(K47/($D47^0.70558407859294)*'Hintergrund Berechnung'!$I$941)*0.67,K47/($D47^0.70558407859294)*'Hintergrund Berechnung'!$I$942)))</f>
        <v>#DIV/0!</v>
      </c>
      <c r="AC47" s="16" t="str">
        <f t="shared" si="4"/>
        <v/>
      </c>
      <c r="AD47" s="16" t="e">
        <f>IF($A$3=FALSE,IF($C47&lt;16,M47/($D47^0.70558407859294)*'Hintergrund Berechnung'!$I$941,M47/($D47^0.70558407859294)*'Hintergrund Berechnung'!$I$942),IF($C47&lt;13,(M47/($D47^0.70558407859294)*'Hintergrund Berechnung'!$I$941)*0.5,IF($C47&lt;16,(M47/($D47^0.70558407859294)*'Hintergrund Berechnung'!$I$941)*0.67,M47/($D47^0.70558407859294)*'Hintergrund Berechnung'!$I$942)))</f>
        <v>#DIV/0!</v>
      </c>
      <c r="AE47" s="16" t="str">
        <f t="shared" si="5"/>
        <v/>
      </c>
      <c r="AF47" s="16" t="e">
        <f>IF($A$3=FALSE,IF($C47&lt;16,O47/($D47^0.70558407859294)*'Hintergrund Berechnung'!$I$941,O47/($D47^0.70558407859294)*'Hintergrund Berechnung'!$I$942),IF($C47&lt;13,(O47/($D47^0.70558407859294)*'Hintergrund Berechnung'!$I$941)*0.5,IF($C47&lt;16,(O47/($D47^0.70558407859294)*'Hintergrund Berechnung'!$I$941)*0.67,O47/($D47^0.70558407859294)*'Hintergrund Berechnung'!$I$942)))</f>
        <v>#DIV/0!</v>
      </c>
      <c r="AG47" s="16" t="str">
        <f t="shared" si="6"/>
        <v/>
      </c>
      <c r="AH47" s="16" t="e">
        <f t="shared" si="7"/>
        <v>#DIV/0!</v>
      </c>
      <c r="AI47" s="34" t="e">
        <f>ROUND(IF(C47&lt;16,$Q47/($D47^0.450818786555515)*'Hintergrund Berechnung'!$N$941,$Q47/($D47^0.450818786555515)*'Hintergrund Berechnung'!$N$942),0)</f>
        <v>#DIV/0!</v>
      </c>
      <c r="AJ47" s="34">
        <f>ROUND(IF(C47&lt;16,$R47*'Hintergrund Berechnung'!$O$941,$R47*'Hintergrund Berechnung'!$O$942),0)</f>
        <v>0</v>
      </c>
      <c r="AK47" s="34">
        <f>ROUND(IF(C47&lt;16,IF(S47&gt;0,(25-$S47)*'Hintergrund Berechnung'!$J$941,0),IF(S47&gt;0,(25-$S47)*'Hintergrund Berechnung'!$J$942,0)),0)</f>
        <v>0</v>
      </c>
      <c r="AL47" s="18" t="e">
        <f t="shared" si="8"/>
        <v>#DIV/0!</v>
      </c>
    </row>
    <row r="48" spans="21:38" x14ac:dyDescent="0.5">
      <c r="U48" s="16">
        <f t="shared" si="0"/>
        <v>0</v>
      </c>
      <c r="V48" s="16" t="e">
        <f>IF($A$3=FALSE,IF($C48&lt;16,E48/($D48^0.70558407859294)*'Hintergrund Berechnung'!$I$941,E48/($D48^0.70558407859294)*'Hintergrund Berechnung'!$I$942),IF($C48&lt;13,(E48/($D48^0.70558407859294)*'Hintergrund Berechnung'!$I$941)*0.5,IF($C48&lt;16,(E48/($D48^0.70558407859294)*'Hintergrund Berechnung'!$I$941)*0.67,E48/($D48^0.70558407859294)*'Hintergrund Berechnung'!$I$942)))</f>
        <v>#DIV/0!</v>
      </c>
      <c r="W48" s="16" t="str">
        <f t="shared" si="1"/>
        <v/>
      </c>
      <c r="X48" s="16" t="e">
        <f>IF($A$3=FALSE,IF($C48&lt;16,G48/($D48^0.70558407859294)*'Hintergrund Berechnung'!$I$941,G48/($D48^0.70558407859294)*'Hintergrund Berechnung'!$I$942),IF($C48&lt;13,(G48/($D48^0.70558407859294)*'Hintergrund Berechnung'!$I$941)*0.5,IF($C48&lt;16,(G48/($D48^0.70558407859294)*'Hintergrund Berechnung'!$I$941)*0.67,G48/($D48^0.70558407859294)*'Hintergrund Berechnung'!$I$942)))</f>
        <v>#DIV/0!</v>
      </c>
      <c r="Y48" s="16" t="str">
        <f t="shared" si="2"/>
        <v/>
      </c>
      <c r="Z48" s="16" t="e">
        <f>IF($A$3=FALSE,IF($C48&lt;16,I48/($D48^0.70558407859294)*'Hintergrund Berechnung'!$I$941,I48/($D48^0.70558407859294)*'Hintergrund Berechnung'!$I$942),IF($C48&lt;13,(I48/($D48^0.70558407859294)*'Hintergrund Berechnung'!$I$941)*0.5,IF($C48&lt;16,(I48/($D48^0.70558407859294)*'Hintergrund Berechnung'!$I$941)*0.67,I48/($D48^0.70558407859294)*'Hintergrund Berechnung'!$I$942)))</f>
        <v>#DIV/0!</v>
      </c>
      <c r="AA48" s="16" t="str">
        <f t="shared" si="3"/>
        <v/>
      </c>
      <c r="AB48" s="16" t="e">
        <f>IF($A$3=FALSE,IF($C48&lt;16,K48/($D48^0.70558407859294)*'Hintergrund Berechnung'!$I$941,K48/($D48^0.70558407859294)*'Hintergrund Berechnung'!$I$942),IF($C48&lt;13,(K48/($D48^0.70558407859294)*'Hintergrund Berechnung'!$I$941)*0.5,IF($C48&lt;16,(K48/($D48^0.70558407859294)*'Hintergrund Berechnung'!$I$941)*0.67,K48/($D48^0.70558407859294)*'Hintergrund Berechnung'!$I$942)))</f>
        <v>#DIV/0!</v>
      </c>
      <c r="AC48" s="16" t="str">
        <f t="shared" si="4"/>
        <v/>
      </c>
      <c r="AD48" s="16" t="e">
        <f>IF($A$3=FALSE,IF($C48&lt;16,M48/($D48^0.70558407859294)*'Hintergrund Berechnung'!$I$941,M48/($D48^0.70558407859294)*'Hintergrund Berechnung'!$I$942),IF($C48&lt;13,(M48/($D48^0.70558407859294)*'Hintergrund Berechnung'!$I$941)*0.5,IF($C48&lt;16,(M48/($D48^0.70558407859294)*'Hintergrund Berechnung'!$I$941)*0.67,M48/($D48^0.70558407859294)*'Hintergrund Berechnung'!$I$942)))</f>
        <v>#DIV/0!</v>
      </c>
      <c r="AE48" s="16" t="str">
        <f t="shared" si="5"/>
        <v/>
      </c>
      <c r="AF48" s="16" t="e">
        <f>IF($A$3=FALSE,IF($C48&lt;16,O48/($D48^0.70558407859294)*'Hintergrund Berechnung'!$I$941,O48/($D48^0.70558407859294)*'Hintergrund Berechnung'!$I$942),IF($C48&lt;13,(O48/($D48^0.70558407859294)*'Hintergrund Berechnung'!$I$941)*0.5,IF($C48&lt;16,(O48/($D48^0.70558407859294)*'Hintergrund Berechnung'!$I$941)*0.67,O48/($D48^0.70558407859294)*'Hintergrund Berechnung'!$I$942)))</f>
        <v>#DIV/0!</v>
      </c>
      <c r="AG48" s="16" t="str">
        <f t="shared" si="6"/>
        <v/>
      </c>
      <c r="AH48" s="16" t="e">
        <f t="shared" si="7"/>
        <v>#DIV/0!</v>
      </c>
      <c r="AI48" s="34" t="e">
        <f>ROUND(IF(C48&lt;16,$Q48/($D48^0.450818786555515)*'Hintergrund Berechnung'!$N$941,$Q48/($D48^0.450818786555515)*'Hintergrund Berechnung'!$N$942),0)</f>
        <v>#DIV/0!</v>
      </c>
      <c r="AJ48" s="34">
        <f>ROUND(IF(C48&lt;16,$R48*'Hintergrund Berechnung'!$O$941,$R48*'Hintergrund Berechnung'!$O$942),0)</f>
        <v>0</v>
      </c>
      <c r="AK48" s="34">
        <f>ROUND(IF(C48&lt;16,IF(S48&gt;0,(25-$S48)*'Hintergrund Berechnung'!$J$941,0),IF(S48&gt;0,(25-$S48)*'Hintergrund Berechnung'!$J$942,0)),0)</f>
        <v>0</v>
      </c>
      <c r="AL48" s="18" t="e">
        <f t="shared" si="8"/>
        <v>#DIV/0!</v>
      </c>
    </row>
    <row r="49" spans="21:38" x14ac:dyDescent="0.5">
      <c r="U49" s="16">
        <f t="shared" si="0"/>
        <v>0</v>
      </c>
      <c r="V49" s="16" t="e">
        <f>IF($A$3=FALSE,IF($C49&lt;16,E49/($D49^0.70558407859294)*'Hintergrund Berechnung'!$I$941,E49/($D49^0.70558407859294)*'Hintergrund Berechnung'!$I$942),IF($C49&lt;13,(E49/($D49^0.70558407859294)*'Hintergrund Berechnung'!$I$941)*0.5,IF($C49&lt;16,(E49/($D49^0.70558407859294)*'Hintergrund Berechnung'!$I$941)*0.67,E49/($D49^0.70558407859294)*'Hintergrund Berechnung'!$I$942)))</f>
        <v>#DIV/0!</v>
      </c>
      <c r="W49" s="16" t="str">
        <f t="shared" si="1"/>
        <v/>
      </c>
      <c r="X49" s="16" t="e">
        <f>IF($A$3=FALSE,IF($C49&lt;16,G49/($D49^0.70558407859294)*'Hintergrund Berechnung'!$I$941,G49/($D49^0.70558407859294)*'Hintergrund Berechnung'!$I$942),IF($C49&lt;13,(G49/($D49^0.70558407859294)*'Hintergrund Berechnung'!$I$941)*0.5,IF($C49&lt;16,(G49/($D49^0.70558407859294)*'Hintergrund Berechnung'!$I$941)*0.67,G49/($D49^0.70558407859294)*'Hintergrund Berechnung'!$I$942)))</f>
        <v>#DIV/0!</v>
      </c>
      <c r="Y49" s="16" t="str">
        <f t="shared" si="2"/>
        <v/>
      </c>
      <c r="Z49" s="16" t="e">
        <f>IF($A$3=FALSE,IF($C49&lt;16,I49/($D49^0.70558407859294)*'Hintergrund Berechnung'!$I$941,I49/($D49^0.70558407859294)*'Hintergrund Berechnung'!$I$942),IF($C49&lt;13,(I49/($D49^0.70558407859294)*'Hintergrund Berechnung'!$I$941)*0.5,IF($C49&lt;16,(I49/($D49^0.70558407859294)*'Hintergrund Berechnung'!$I$941)*0.67,I49/($D49^0.70558407859294)*'Hintergrund Berechnung'!$I$942)))</f>
        <v>#DIV/0!</v>
      </c>
      <c r="AA49" s="16" t="str">
        <f t="shared" si="3"/>
        <v/>
      </c>
      <c r="AB49" s="16" t="e">
        <f>IF($A$3=FALSE,IF($C49&lt;16,K49/($D49^0.70558407859294)*'Hintergrund Berechnung'!$I$941,K49/($D49^0.70558407859294)*'Hintergrund Berechnung'!$I$942),IF($C49&lt;13,(K49/($D49^0.70558407859294)*'Hintergrund Berechnung'!$I$941)*0.5,IF($C49&lt;16,(K49/($D49^0.70558407859294)*'Hintergrund Berechnung'!$I$941)*0.67,K49/($D49^0.70558407859294)*'Hintergrund Berechnung'!$I$942)))</f>
        <v>#DIV/0!</v>
      </c>
      <c r="AC49" s="16" t="str">
        <f t="shared" si="4"/>
        <v/>
      </c>
      <c r="AD49" s="16" t="e">
        <f>IF($A$3=FALSE,IF($C49&lt;16,M49/($D49^0.70558407859294)*'Hintergrund Berechnung'!$I$941,M49/($D49^0.70558407859294)*'Hintergrund Berechnung'!$I$942),IF($C49&lt;13,(M49/($D49^0.70558407859294)*'Hintergrund Berechnung'!$I$941)*0.5,IF($C49&lt;16,(M49/($D49^0.70558407859294)*'Hintergrund Berechnung'!$I$941)*0.67,M49/($D49^0.70558407859294)*'Hintergrund Berechnung'!$I$942)))</f>
        <v>#DIV/0!</v>
      </c>
      <c r="AE49" s="16" t="str">
        <f t="shared" si="5"/>
        <v/>
      </c>
      <c r="AF49" s="16" t="e">
        <f>IF($A$3=FALSE,IF($C49&lt;16,O49/($D49^0.70558407859294)*'Hintergrund Berechnung'!$I$941,O49/($D49^0.70558407859294)*'Hintergrund Berechnung'!$I$942),IF($C49&lt;13,(O49/($D49^0.70558407859294)*'Hintergrund Berechnung'!$I$941)*0.5,IF($C49&lt;16,(O49/($D49^0.70558407859294)*'Hintergrund Berechnung'!$I$941)*0.67,O49/($D49^0.70558407859294)*'Hintergrund Berechnung'!$I$942)))</f>
        <v>#DIV/0!</v>
      </c>
      <c r="AG49" s="16" t="str">
        <f t="shared" si="6"/>
        <v/>
      </c>
      <c r="AH49" s="16" t="e">
        <f t="shared" si="7"/>
        <v>#DIV/0!</v>
      </c>
      <c r="AI49" s="34" t="e">
        <f>ROUND(IF(C49&lt;16,$Q49/($D49^0.450818786555515)*'Hintergrund Berechnung'!$N$941,$Q49/($D49^0.450818786555515)*'Hintergrund Berechnung'!$N$942),0)</f>
        <v>#DIV/0!</v>
      </c>
      <c r="AJ49" s="34">
        <f>ROUND(IF(C49&lt;16,$R49*'Hintergrund Berechnung'!$O$941,$R49*'Hintergrund Berechnung'!$O$942),0)</f>
        <v>0</v>
      </c>
      <c r="AK49" s="34">
        <f>ROUND(IF(C49&lt;16,IF(S49&gt;0,(25-$S49)*'Hintergrund Berechnung'!$J$941,0),IF(S49&gt;0,(25-$S49)*'Hintergrund Berechnung'!$J$942,0)),0)</f>
        <v>0</v>
      </c>
      <c r="AL49" s="18" t="e">
        <f t="shared" si="8"/>
        <v>#DIV/0!</v>
      </c>
    </row>
    <row r="50" spans="21:38" x14ac:dyDescent="0.5">
      <c r="U50" s="16">
        <f t="shared" si="0"/>
        <v>0</v>
      </c>
      <c r="V50" s="16" t="e">
        <f>IF($A$3=FALSE,IF($C50&lt;16,E50/($D50^0.70558407859294)*'Hintergrund Berechnung'!$I$941,E50/($D50^0.70558407859294)*'Hintergrund Berechnung'!$I$942),IF($C50&lt;13,(E50/($D50^0.70558407859294)*'Hintergrund Berechnung'!$I$941)*0.5,IF($C50&lt;16,(E50/($D50^0.70558407859294)*'Hintergrund Berechnung'!$I$941)*0.67,E50/($D50^0.70558407859294)*'Hintergrund Berechnung'!$I$942)))</f>
        <v>#DIV/0!</v>
      </c>
      <c r="W50" s="16" t="str">
        <f t="shared" si="1"/>
        <v/>
      </c>
      <c r="X50" s="16" t="e">
        <f>IF($A$3=FALSE,IF($C50&lt;16,G50/($D50^0.70558407859294)*'Hintergrund Berechnung'!$I$941,G50/($D50^0.70558407859294)*'Hintergrund Berechnung'!$I$942),IF($C50&lt;13,(G50/($D50^0.70558407859294)*'Hintergrund Berechnung'!$I$941)*0.5,IF($C50&lt;16,(G50/($D50^0.70558407859294)*'Hintergrund Berechnung'!$I$941)*0.67,G50/($D50^0.70558407859294)*'Hintergrund Berechnung'!$I$942)))</f>
        <v>#DIV/0!</v>
      </c>
      <c r="Y50" s="16" t="str">
        <f t="shared" si="2"/>
        <v/>
      </c>
      <c r="Z50" s="16" t="e">
        <f>IF($A$3=FALSE,IF($C50&lt;16,I50/($D50^0.70558407859294)*'Hintergrund Berechnung'!$I$941,I50/($D50^0.70558407859294)*'Hintergrund Berechnung'!$I$942),IF($C50&lt;13,(I50/($D50^0.70558407859294)*'Hintergrund Berechnung'!$I$941)*0.5,IF($C50&lt;16,(I50/($D50^0.70558407859294)*'Hintergrund Berechnung'!$I$941)*0.67,I50/($D50^0.70558407859294)*'Hintergrund Berechnung'!$I$942)))</f>
        <v>#DIV/0!</v>
      </c>
      <c r="AA50" s="16" t="str">
        <f t="shared" si="3"/>
        <v/>
      </c>
      <c r="AB50" s="16" t="e">
        <f>IF($A$3=FALSE,IF($C50&lt;16,K50/($D50^0.70558407859294)*'Hintergrund Berechnung'!$I$941,K50/($D50^0.70558407859294)*'Hintergrund Berechnung'!$I$942),IF($C50&lt;13,(K50/($D50^0.70558407859294)*'Hintergrund Berechnung'!$I$941)*0.5,IF($C50&lt;16,(K50/($D50^0.70558407859294)*'Hintergrund Berechnung'!$I$941)*0.67,K50/($D50^0.70558407859294)*'Hintergrund Berechnung'!$I$942)))</f>
        <v>#DIV/0!</v>
      </c>
      <c r="AC50" s="16" t="str">
        <f t="shared" si="4"/>
        <v/>
      </c>
      <c r="AD50" s="16" t="e">
        <f>IF($A$3=FALSE,IF($C50&lt;16,M50/($D50^0.70558407859294)*'Hintergrund Berechnung'!$I$941,M50/($D50^0.70558407859294)*'Hintergrund Berechnung'!$I$942),IF($C50&lt;13,(M50/($D50^0.70558407859294)*'Hintergrund Berechnung'!$I$941)*0.5,IF($C50&lt;16,(M50/($D50^0.70558407859294)*'Hintergrund Berechnung'!$I$941)*0.67,M50/($D50^0.70558407859294)*'Hintergrund Berechnung'!$I$942)))</f>
        <v>#DIV/0!</v>
      </c>
      <c r="AE50" s="16" t="str">
        <f t="shared" si="5"/>
        <v/>
      </c>
      <c r="AF50" s="16" t="e">
        <f>IF($A$3=FALSE,IF($C50&lt;16,O50/($D50^0.70558407859294)*'Hintergrund Berechnung'!$I$941,O50/($D50^0.70558407859294)*'Hintergrund Berechnung'!$I$942),IF($C50&lt;13,(O50/($D50^0.70558407859294)*'Hintergrund Berechnung'!$I$941)*0.5,IF($C50&lt;16,(O50/($D50^0.70558407859294)*'Hintergrund Berechnung'!$I$941)*0.67,O50/($D50^0.70558407859294)*'Hintergrund Berechnung'!$I$942)))</f>
        <v>#DIV/0!</v>
      </c>
      <c r="AG50" s="16" t="str">
        <f t="shared" si="6"/>
        <v/>
      </c>
      <c r="AH50" s="16" t="e">
        <f t="shared" si="7"/>
        <v>#DIV/0!</v>
      </c>
      <c r="AI50" s="34" t="e">
        <f>ROUND(IF(C50&lt;16,$Q50/($D50^0.450818786555515)*'Hintergrund Berechnung'!$N$941,$Q50/($D50^0.450818786555515)*'Hintergrund Berechnung'!$N$942),0)</f>
        <v>#DIV/0!</v>
      </c>
      <c r="AJ50" s="34">
        <f>ROUND(IF(C50&lt;16,$R50*'Hintergrund Berechnung'!$O$941,$R50*'Hintergrund Berechnung'!$O$942),0)</f>
        <v>0</v>
      </c>
      <c r="AK50" s="34">
        <f>ROUND(IF(C50&lt;16,IF(S50&gt;0,(25-$S50)*'Hintergrund Berechnung'!$J$941,0),IF(S50&gt;0,(25-$S50)*'Hintergrund Berechnung'!$J$942,0)),0)</f>
        <v>0</v>
      </c>
      <c r="AL50" s="18" t="e">
        <f t="shared" si="8"/>
        <v>#DIV/0!</v>
      </c>
    </row>
    <row r="51" spans="21:38" x14ac:dyDescent="0.5">
      <c r="U51" s="16">
        <f t="shared" si="0"/>
        <v>0</v>
      </c>
      <c r="V51" s="16" t="e">
        <f>IF($A$3=FALSE,IF($C51&lt;16,E51/($D51^0.70558407859294)*'Hintergrund Berechnung'!$I$941,E51/($D51^0.70558407859294)*'Hintergrund Berechnung'!$I$942),IF($C51&lt;13,(E51/($D51^0.70558407859294)*'Hintergrund Berechnung'!$I$941)*0.5,IF($C51&lt;16,(E51/($D51^0.70558407859294)*'Hintergrund Berechnung'!$I$941)*0.67,E51/($D51^0.70558407859294)*'Hintergrund Berechnung'!$I$942)))</f>
        <v>#DIV/0!</v>
      </c>
      <c r="W51" s="16" t="str">
        <f t="shared" si="1"/>
        <v/>
      </c>
      <c r="X51" s="16" t="e">
        <f>IF($A$3=FALSE,IF($C51&lt;16,G51/($D51^0.70558407859294)*'Hintergrund Berechnung'!$I$941,G51/($D51^0.70558407859294)*'Hintergrund Berechnung'!$I$942),IF($C51&lt;13,(G51/($D51^0.70558407859294)*'Hintergrund Berechnung'!$I$941)*0.5,IF($C51&lt;16,(G51/($D51^0.70558407859294)*'Hintergrund Berechnung'!$I$941)*0.67,G51/($D51^0.70558407859294)*'Hintergrund Berechnung'!$I$942)))</f>
        <v>#DIV/0!</v>
      </c>
      <c r="Y51" s="16" t="str">
        <f t="shared" si="2"/>
        <v/>
      </c>
      <c r="Z51" s="16" t="e">
        <f>IF($A$3=FALSE,IF($C51&lt;16,I51/($D51^0.70558407859294)*'Hintergrund Berechnung'!$I$941,I51/($D51^0.70558407859294)*'Hintergrund Berechnung'!$I$942),IF($C51&lt;13,(I51/($D51^0.70558407859294)*'Hintergrund Berechnung'!$I$941)*0.5,IF($C51&lt;16,(I51/($D51^0.70558407859294)*'Hintergrund Berechnung'!$I$941)*0.67,I51/($D51^0.70558407859294)*'Hintergrund Berechnung'!$I$942)))</f>
        <v>#DIV/0!</v>
      </c>
      <c r="AA51" s="16" t="str">
        <f t="shared" si="3"/>
        <v/>
      </c>
      <c r="AB51" s="16" t="e">
        <f>IF($A$3=FALSE,IF($C51&lt;16,K51/($D51^0.70558407859294)*'Hintergrund Berechnung'!$I$941,K51/($D51^0.70558407859294)*'Hintergrund Berechnung'!$I$942),IF($C51&lt;13,(K51/($D51^0.70558407859294)*'Hintergrund Berechnung'!$I$941)*0.5,IF($C51&lt;16,(K51/($D51^0.70558407859294)*'Hintergrund Berechnung'!$I$941)*0.67,K51/($D51^0.70558407859294)*'Hintergrund Berechnung'!$I$942)))</f>
        <v>#DIV/0!</v>
      </c>
      <c r="AC51" s="16" t="str">
        <f t="shared" si="4"/>
        <v/>
      </c>
      <c r="AD51" s="16" t="e">
        <f>IF($A$3=FALSE,IF($C51&lt;16,M51/($D51^0.70558407859294)*'Hintergrund Berechnung'!$I$941,M51/($D51^0.70558407859294)*'Hintergrund Berechnung'!$I$942),IF($C51&lt;13,(M51/($D51^0.70558407859294)*'Hintergrund Berechnung'!$I$941)*0.5,IF($C51&lt;16,(M51/($D51^0.70558407859294)*'Hintergrund Berechnung'!$I$941)*0.67,M51/($D51^0.70558407859294)*'Hintergrund Berechnung'!$I$942)))</f>
        <v>#DIV/0!</v>
      </c>
      <c r="AE51" s="16" t="str">
        <f t="shared" si="5"/>
        <v/>
      </c>
      <c r="AF51" s="16" t="e">
        <f>IF($A$3=FALSE,IF($C51&lt;16,O51/($D51^0.70558407859294)*'Hintergrund Berechnung'!$I$941,O51/($D51^0.70558407859294)*'Hintergrund Berechnung'!$I$942),IF($C51&lt;13,(O51/($D51^0.70558407859294)*'Hintergrund Berechnung'!$I$941)*0.5,IF($C51&lt;16,(O51/($D51^0.70558407859294)*'Hintergrund Berechnung'!$I$941)*0.67,O51/($D51^0.70558407859294)*'Hintergrund Berechnung'!$I$942)))</f>
        <v>#DIV/0!</v>
      </c>
      <c r="AG51" s="16" t="str">
        <f t="shared" si="6"/>
        <v/>
      </c>
      <c r="AH51" s="16" t="e">
        <f t="shared" si="7"/>
        <v>#DIV/0!</v>
      </c>
      <c r="AI51" s="34" t="e">
        <f>ROUND(IF(C51&lt;16,$Q51/($D51^0.450818786555515)*'Hintergrund Berechnung'!$N$941,$Q51/($D51^0.450818786555515)*'Hintergrund Berechnung'!$N$942),0)</f>
        <v>#DIV/0!</v>
      </c>
      <c r="AJ51" s="34">
        <f>ROUND(IF(C51&lt;16,$R51*'Hintergrund Berechnung'!$O$941,$R51*'Hintergrund Berechnung'!$O$942),0)</f>
        <v>0</v>
      </c>
      <c r="AK51" s="34">
        <f>ROUND(IF(C51&lt;16,IF(S51&gt;0,(25-$S51)*'Hintergrund Berechnung'!$J$941,0),IF(S51&gt;0,(25-$S51)*'Hintergrund Berechnung'!$J$942,0)),0)</f>
        <v>0</v>
      </c>
      <c r="AL51" s="18" t="e">
        <f t="shared" si="8"/>
        <v>#DIV/0!</v>
      </c>
    </row>
    <row r="52" spans="21:38" x14ac:dyDescent="0.5">
      <c r="U52" s="16">
        <f t="shared" si="0"/>
        <v>0</v>
      </c>
      <c r="V52" s="16" t="e">
        <f>IF($A$3=FALSE,IF($C52&lt;16,E52/($D52^0.70558407859294)*'Hintergrund Berechnung'!$I$941,E52/($D52^0.70558407859294)*'Hintergrund Berechnung'!$I$942),IF($C52&lt;13,(E52/($D52^0.70558407859294)*'Hintergrund Berechnung'!$I$941)*0.5,IF($C52&lt;16,(E52/($D52^0.70558407859294)*'Hintergrund Berechnung'!$I$941)*0.67,E52/($D52^0.70558407859294)*'Hintergrund Berechnung'!$I$942)))</f>
        <v>#DIV/0!</v>
      </c>
      <c r="W52" s="16" t="str">
        <f t="shared" si="1"/>
        <v/>
      </c>
      <c r="X52" s="16" t="e">
        <f>IF($A$3=FALSE,IF($C52&lt;16,G52/($D52^0.70558407859294)*'Hintergrund Berechnung'!$I$941,G52/($D52^0.70558407859294)*'Hintergrund Berechnung'!$I$942),IF($C52&lt;13,(G52/($D52^0.70558407859294)*'Hintergrund Berechnung'!$I$941)*0.5,IF($C52&lt;16,(G52/($D52^0.70558407859294)*'Hintergrund Berechnung'!$I$941)*0.67,G52/($D52^0.70558407859294)*'Hintergrund Berechnung'!$I$942)))</f>
        <v>#DIV/0!</v>
      </c>
      <c r="Y52" s="16" t="str">
        <f t="shared" si="2"/>
        <v/>
      </c>
      <c r="Z52" s="16" t="e">
        <f>IF($A$3=FALSE,IF($C52&lt;16,I52/($D52^0.70558407859294)*'Hintergrund Berechnung'!$I$941,I52/($D52^0.70558407859294)*'Hintergrund Berechnung'!$I$942),IF($C52&lt;13,(I52/($D52^0.70558407859294)*'Hintergrund Berechnung'!$I$941)*0.5,IF($C52&lt;16,(I52/($D52^0.70558407859294)*'Hintergrund Berechnung'!$I$941)*0.67,I52/($D52^0.70558407859294)*'Hintergrund Berechnung'!$I$942)))</f>
        <v>#DIV/0!</v>
      </c>
      <c r="AA52" s="16" t="str">
        <f t="shared" si="3"/>
        <v/>
      </c>
      <c r="AB52" s="16" t="e">
        <f>IF($A$3=FALSE,IF($C52&lt;16,K52/($D52^0.70558407859294)*'Hintergrund Berechnung'!$I$941,K52/($D52^0.70558407859294)*'Hintergrund Berechnung'!$I$942),IF($C52&lt;13,(K52/($D52^0.70558407859294)*'Hintergrund Berechnung'!$I$941)*0.5,IF($C52&lt;16,(K52/($D52^0.70558407859294)*'Hintergrund Berechnung'!$I$941)*0.67,K52/($D52^0.70558407859294)*'Hintergrund Berechnung'!$I$942)))</f>
        <v>#DIV/0!</v>
      </c>
      <c r="AC52" s="16" t="str">
        <f t="shared" si="4"/>
        <v/>
      </c>
      <c r="AD52" s="16" t="e">
        <f>IF($A$3=FALSE,IF($C52&lt;16,M52/($D52^0.70558407859294)*'Hintergrund Berechnung'!$I$941,M52/($D52^0.70558407859294)*'Hintergrund Berechnung'!$I$942),IF($C52&lt;13,(M52/($D52^0.70558407859294)*'Hintergrund Berechnung'!$I$941)*0.5,IF($C52&lt;16,(M52/($D52^0.70558407859294)*'Hintergrund Berechnung'!$I$941)*0.67,M52/($D52^0.70558407859294)*'Hintergrund Berechnung'!$I$942)))</f>
        <v>#DIV/0!</v>
      </c>
      <c r="AE52" s="16" t="str">
        <f t="shared" si="5"/>
        <v/>
      </c>
      <c r="AF52" s="16" t="e">
        <f>IF($A$3=FALSE,IF($C52&lt;16,O52/($D52^0.70558407859294)*'Hintergrund Berechnung'!$I$941,O52/($D52^0.70558407859294)*'Hintergrund Berechnung'!$I$942),IF($C52&lt;13,(O52/($D52^0.70558407859294)*'Hintergrund Berechnung'!$I$941)*0.5,IF($C52&lt;16,(O52/($D52^0.70558407859294)*'Hintergrund Berechnung'!$I$941)*0.67,O52/($D52^0.70558407859294)*'Hintergrund Berechnung'!$I$942)))</f>
        <v>#DIV/0!</v>
      </c>
      <c r="AG52" s="16" t="str">
        <f t="shared" si="6"/>
        <v/>
      </c>
      <c r="AH52" s="16" t="e">
        <f t="shared" si="7"/>
        <v>#DIV/0!</v>
      </c>
      <c r="AI52" s="34" t="e">
        <f>ROUND(IF(C52&lt;16,$Q52/($D52^0.450818786555515)*'Hintergrund Berechnung'!$N$941,$Q52/($D52^0.450818786555515)*'Hintergrund Berechnung'!$N$942),0)</f>
        <v>#DIV/0!</v>
      </c>
      <c r="AJ52" s="34">
        <f>ROUND(IF(C52&lt;16,$R52*'Hintergrund Berechnung'!$O$941,$R52*'Hintergrund Berechnung'!$O$942),0)</f>
        <v>0</v>
      </c>
      <c r="AK52" s="34">
        <f>ROUND(IF(C52&lt;16,IF(S52&gt;0,(25-$S52)*'Hintergrund Berechnung'!$J$941,0),IF(S52&gt;0,(25-$S52)*'Hintergrund Berechnung'!$J$942,0)),0)</f>
        <v>0</v>
      </c>
      <c r="AL52" s="18" t="e">
        <f t="shared" si="8"/>
        <v>#DIV/0!</v>
      </c>
    </row>
    <row r="53" spans="21:38" x14ac:dyDescent="0.5">
      <c r="U53" s="16">
        <f t="shared" si="0"/>
        <v>0</v>
      </c>
      <c r="V53" s="16" t="e">
        <f>IF($A$3=FALSE,IF($C53&lt;16,E53/($D53^0.70558407859294)*'Hintergrund Berechnung'!$I$941,E53/($D53^0.70558407859294)*'Hintergrund Berechnung'!$I$942),IF($C53&lt;13,(E53/($D53^0.70558407859294)*'Hintergrund Berechnung'!$I$941)*0.5,IF($C53&lt;16,(E53/($D53^0.70558407859294)*'Hintergrund Berechnung'!$I$941)*0.67,E53/($D53^0.70558407859294)*'Hintergrund Berechnung'!$I$942)))</f>
        <v>#DIV/0!</v>
      </c>
      <c r="W53" s="16" t="str">
        <f t="shared" si="1"/>
        <v/>
      </c>
      <c r="X53" s="16" t="e">
        <f>IF($A$3=FALSE,IF($C53&lt;16,G53/($D53^0.70558407859294)*'Hintergrund Berechnung'!$I$941,G53/($D53^0.70558407859294)*'Hintergrund Berechnung'!$I$942),IF($C53&lt;13,(G53/($D53^0.70558407859294)*'Hintergrund Berechnung'!$I$941)*0.5,IF($C53&lt;16,(G53/($D53^0.70558407859294)*'Hintergrund Berechnung'!$I$941)*0.67,G53/($D53^0.70558407859294)*'Hintergrund Berechnung'!$I$942)))</f>
        <v>#DIV/0!</v>
      </c>
      <c r="Y53" s="16" t="str">
        <f t="shared" si="2"/>
        <v/>
      </c>
      <c r="Z53" s="16" t="e">
        <f>IF($A$3=FALSE,IF($C53&lt;16,I53/($D53^0.70558407859294)*'Hintergrund Berechnung'!$I$941,I53/($D53^0.70558407859294)*'Hintergrund Berechnung'!$I$942),IF($C53&lt;13,(I53/($D53^0.70558407859294)*'Hintergrund Berechnung'!$I$941)*0.5,IF($C53&lt;16,(I53/($D53^0.70558407859294)*'Hintergrund Berechnung'!$I$941)*0.67,I53/($D53^0.70558407859294)*'Hintergrund Berechnung'!$I$942)))</f>
        <v>#DIV/0!</v>
      </c>
      <c r="AA53" s="16" t="str">
        <f t="shared" si="3"/>
        <v/>
      </c>
      <c r="AB53" s="16" t="e">
        <f>IF($A$3=FALSE,IF($C53&lt;16,K53/($D53^0.70558407859294)*'Hintergrund Berechnung'!$I$941,K53/($D53^0.70558407859294)*'Hintergrund Berechnung'!$I$942),IF($C53&lt;13,(K53/($D53^0.70558407859294)*'Hintergrund Berechnung'!$I$941)*0.5,IF($C53&lt;16,(K53/($D53^0.70558407859294)*'Hintergrund Berechnung'!$I$941)*0.67,K53/($D53^0.70558407859294)*'Hintergrund Berechnung'!$I$942)))</f>
        <v>#DIV/0!</v>
      </c>
      <c r="AC53" s="16" t="str">
        <f t="shared" si="4"/>
        <v/>
      </c>
      <c r="AD53" s="16" t="e">
        <f>IF($A$3=FALSE,IF($C53&lt;16,M53/($D53^0.70558407859294)*'Hintergrund Berechnung'!$I$941,M53/($D53^0.70558407859294)*'Hintergrund Berechnung'!$I$942),IF($C53&lt;13,(M53/($D53^0.70558407859294)*'Hintergrund Berechnung'!$I$941)*0.5,IF($C53&lt;16,(M53/($D53^0.70558407859294)*'Hintergrund Berechnung'!$I$941)*0.67,M53/($D53^0.70558407859294)*'Hintergrund Berechnung'!$I$942)))</f>
        <v>#DIV/0!</v>
      </c>
      <c r="AE53" s="16" t="str">
        <f t="shared" si="5"/>
        <v/>
      </c>
      <c r="AF53" s="16" t="e">
        <f>IF($A$3=FALSE,IF($C53&lt;16,O53/($D53^0.70558407859294)*'Hintergrund Berechnung'!$I$941,O53/($D53^0.70558407859294)*'Hintergrund Berechnung'!$I$942),IF($C53&lt;13,(O53/($D53^0.70558407859294)*'Hintergrund Berechnung'!$I$941)*0.5,IF($C53&lt;16,(O53/($D53^0.70558407859294)*'Hintergrund Berechnung'!$I$941)*0.67,O53/($D53^0.70558407859294)*'Hintergrund Berechnung'!$I$942)))</f>
        <v>#DIV/0!</v>
      </c>
      <c r="AG53" s="16" t="str">
        <f t="shared" si="6"/>
        <v/>
      </c>
      <c r="AH53" s="16" t="e">
        <f t="shared" si="7"/>
        <v>#DIV/0!</v>
      </c>
      <c r="AI53" s="34" t="e">
        <f>ROUND(IF(C53&lt;16,$Q53/($D53^0.450818786555515)*'Hintergrund Berechnung'!$N$941,$Q53/($D53^0.450818786555515)*'Hintergrund Berechnung'!$N$942),0)</f>
        <v>#DIV/0!</v>
      </c>
      <c r="AJ53" s="34">
        <f>ROUND(IF(C53&lt;16,$R53*'Hintergrund Berechnung'!$O$941,$R53*'Hintergrund Berechnung'!$O$942),0)</f>
        <v>0</v>
      </c>
      <c r="AK53" s="34">
        <f>ROUND(IF(C53&lt;16,IF(S53&gt;0,(25-$S53)*'Hintergrund Berechnung'!$J$941,0),IF(S53&gt;0,(25-$S53)*'Hintergrund Berechnung'!$J$942,0)),0)</f>
        <v>0</v>
      </c>
      <c r="AL53" s="18" t="e">
        <f t="shared" si="8"/>
        <v>#DIV/0!</v>
      </c>
    </row>
    <row r="54" spans="21:38" x14ac:dyDescent="0.5">
      <c r="U54" s="16">
        <f t="shared" si="0"/>
        <v>0</v>
      </c>
      <c r="V54" s="16" t="e">
        <f>IF($A$3=FALSE,IF($C54&lt;16,E54/($D54^0.70558407859294)*'Hintergrund Berechnung'!$I$941,E54/($D54^0.70558407859294)*'Hintergrund Berechnung'!$I$942),IF($C54&lt;13,(E54/($D54^0.70558407859294)*'Hintergrund Berechnung'!$I$941)*0.5,IF($C54&lt;16,(E54/($D54^0.70558407859294)*'Hintergrund Berechnung'!$I$941)*0.67,E54/($D54^0.70558407859294)*'Hintergrund Berechnung'!$I$942)))</f>
        <v>#DIV/0!</v>
      </c>
      <c r="W54" s="16" t="str">
        <f t="shared" si="1"/>
        <v/>
      </c>
      <c r="X54" s="16" t="e">
        <f>IF($A$3=FALSE,IF($C54&lt;16,G54/($D54^0.70558407859294)*'Hintergrund Berechnung'!$I$941,G54/($D54^0.70558407859294)*'Hintergrund Berechnung'!$I$942),IF($C54&lt;13,(G54/($D54^0.70558407859294)*'Hintergrund Berechnung'!$I$941)*0.5,IF($C54&lt;16,(G54/($D54^0.70558407859294)*'Hintergrund Berechnung'!$I$941)*0.67,G54/($D54^0.70558407859294)*'Hintergrund Berechnung'!$I$942)))</f>
        <v>#DIV/0!</v>
      </c>
      <c r="Y54" s="16" t="str">
        <f t="shared" si="2"/>
        <v/>
      </c>
      <c r="Z54" s="16" t="e">
        <f>IF($A$3=FALSE,IF($C54&lt;16,I54/($D54^0.70558407859294)*'Hintergrund Berechnung'!$I$941,I54/($D54^0.70558407859294)*'Hintergrund Berechnung'!$I$942),IF($C54&lt;13,(I54/($D54^0.70558407859294)*'Hintergrund Berechnung'!$I$941)*0.5,IF($C54&lt;16,(I54/($D54^0.70558407859294)*'Hintergrund Berechnung'!$I$941)*0.67,I54/($D54^0.70558407859294)*'Hintergrund Berechnung'!$I$942)))</f>
        <v>#DIV/0!</v>
      </c>
      <c r="AA54" s="16" t="str">
        <f t="shared" si="3"/>
        <v/>
      </c>
      <c r="AB54" s="16" t="e">
        <f>IF($A$3=FALSE,IF($C54&lt;16,K54/($D54^0.70558407859294)*'Hintergrund Berechnung'!$I$941,K54/($D54^0.70558407859294)*'Hintergrund Berechnung'!$I$942),IF($C54&lt;13,(K54/($D54^0.70558407859294)*'Hintergrund Berechnung'!$I$941)*0.5,IF($C54&lt;16,(K54/($D54^0.70558407859294)*'Hintergrund Berechnung'!$I$941)*0.67,K54/($D54^0.70558407859294)*'Hintergrund Berechnung'!$I$942)))</f>
        <v>#DIV/0!</v>
      </c>
      <c r="AC54" s="16" t="str">
        <f t="shared" si="4"/>
        <v/>
      </c>
      <c r="AD54" s="16" t="e">
        <f>IF($A$3=FALSE,IF($C54&lt;16,M54/($D54^0.70558407859294)*'Hintergrund Berechnung'!$I$941,M54/($D54^0.70558407859294)*'Hintergrund Berechnung'!$I$942),IF($C54&lt;13,(M54/($D54^0.70558407859294)*'Hintergrund Berechnung'!$I$941)*0.5,IF($C54&lt;16,(M54/($D54^0.70558407859294)*'Hintergrund Berechnung'!$I$941)*0.67,M54/($D54^0.70558407859294)*'Hintergrund Berechnung'!$I$942)))</f>
        <v>#DIV/0!</v>
      </c>
      <c r="AE54" s="16" t="str">
        <f t="shared" si="5"/>
        <v/>
      </c>
      <c r="AF54" s="16" t="e">
        <f>IF($A$3=FALSE,IF($C54&lt;16,O54/($D54^0.70558407859294)*'Hintergrund Berechnung'!$I$941,O54/($D54^0.70558407859294)*'Hintergrund Berechnung'!$I$942),IF($C54&lt;13,(O54/($D54^0.70558407859294)*'Hintergrund Berechnung'!$I$941)*0.5,IF($C54&lt;16,(O54/($D54^0.70558407859294)*'Hintergrund Berechnung'!$I$941)*0.67,O54/($D54^0.70558407859294)*'Hintergrund Berechnung'!$I$942)))</f>
        <v>#DIV/0!</v>
      </c>
      <c r="AG54" s="16" t="str">
        <f t="shared" si="6"/>
        <v/>
      </c>
      <c r="AH54" s="16" t="e">
        <f t="shared" si="7"/>
        <v>#DIV/0!</v>
      </c>
      <c r="AI54" s="34" t="e">
        <f>ROUND(IF(C54&lt;16,$Q54/($D54^0.450818786555515)*'Hintergrund Berechnung'!$N$941,$Q54/($D54^0.450818786555515)*'Hintergrund Berechnung'!$N$942),0)</f>
        <v>#DIV/0!</v>
      </c>
      <c r="AJ54" s="34">
        <f>ROUND(IF(C54&lt;16,$R54*'Hintergrund Berechnung'!$O$941,$R54*'Hintergrund Berechnung'!$O$942),0)</f>
        <v>0</v>
      </c>
      <c r="AK54" s="34">
        <f>ROUND(IF(C54&lt;16,IF(S54&gt;0,(25-$S54)*'Hintergrund Berechnung'!$J$941,0),IF(S54&gt;0,(25-$S54)*'Hintergrund Berechnung'!$J$942,0)),0)</f>
        <v>0</v>
      </c>
      <c r="AL54" s="18" t="e">
        <f t="shared" si="8"/>
        <v>#DIV/0!</v>
      </c>
    </row>
    <row r="55" spans="21:38" x14ac:dyDescent="0.5">
      <c r="U55" s="16">
        <f t="shared" si="0"/>
        <v>0</v>
      </c>
      <c r="V55" s="16" t="e">
        <f>IF($A$3=FALSE,IF($C55&lt;16,E55/($D55^0.70558407859294)*'Hintergrund Berechnung'!$I$941,E55/($D55^0.70558407859294)*'Hintergrund Berechnung'!$I$942),IF($C55&lt;13,(E55/($D55^0.70558407859294)*'Hintergrund Berechnung'!$I$941)*0.5,IF($C55&lt;16,(E55/($D55^0.70558407859294)*'Hintergrund Berechnung'!$I$941)*0.67,E55/($D55^0.70558407859294)*'Hintergrund Berechnung'!$I$942)))</f>
        <v>#DIV/0!</v>
      </c>
      <c r="W55" s="16" t="str">
        <f t="shared" si="1"/>
        <v/>
      </c>
      <c r="X55" s="16" t="e">
        <f>IF($A$3=FALSE,IF($C55&lt;16,G55/($D55^0.70558407859294)*'Hintergrund Berechnung'!$I$941,G55/($D55^0.70558407859294)*'Hintergrund Berechnung'!$I$942),IF($C55&lt;13,(G55/($D55^0.70558407859294)*'Hintergrund Berechnung'!$I$941)*0.5,IF($C55&lt;16,(G55/($D55^0.70558407859294)*'Hintergrund Berechnung'!$I$941)*0.67,G55/($D55^0.70558407859294)*'Hintergrund Berechnung'!$I$942)))</f>
        <v>#DIV/0!</v>
      </c>
      <c r="Y55" s="16" t="str">
        <f t="shared" si="2"/>
        <v/>
      </c>
      <c r="Z55" s="16" t="e">
        <f>IF($A$3=FALSE,IF($C55&lt;16,I55/($D55^0.70558407859294)*'Hintergrund Berechnung'!$I$941,I55/($D55^0.70558407859294)*'Hintergrund Berechnung'!$I$942),IF($C55&lt;13,(I55/($D55^0.70558407859294)*'Hintergrund Berechnung'!$I$941)*0.5,IF($C55&lt;16,(I55/($D55^0.70558407859294)*'Hintergrund Berechnung'!$I$941)*0.67,I55/($D55^0.70558407859294)*'Hintergrund Berechnung'!$I$942)))</f>
        <v>#DIV/0!</v>
      </c>
      <c r="AA55" s="16" t="str">
        <f t="shared" si="3"/>
        <v/>
      </c>
      <c r="AB55" s="16" t="e">
        <f>IF($A$3=FALSE,IF($C55&lt;16,K55/($D55^0.70558407859294)*'Hintergrund Berechnung'!$I$941,K55/($D55^0.70558407859294)*'Hintergrund Berechnung'!$I$942),IF($C55&lt;13,(K55/($D55^0.70558407859294)*'Hintergrund Berechnung'!$I$941)*0.5,IF($C55&lt;16,(K55/($D55^0.70558407859294)*'Hintergrund Berechnung'!$I$941)*0.67,K55/($D55^0.70558407859294)*'Hintergrund Berechnung'!$I$942)))</f>
        <v>#DIV/0!</v>
      </c>
      <c r="AC55" s="16" t="str">
        <f t="shared" si="4"/>
        <v/>
      </c>
      <c r="AD55" s="16" t="e">
        <f>IF($A$3=FALSE,IF($C55&lt;16,M55/($D55^0.70558407859294)*'Hintergrund Berechnung'!$I$941,M55/($D55^0.70558407859294)*'Hintergrund Berechnung'!$I$942),IF($C55&lt;13,(M55/($D55^0.70558407859294)*'Hintergrund Berechnung'!$I$941)*0.5,IF($C55&lt;16,(M55/($D55^0.70558407859294)*'Hintergrund Berechnung'!$I$941)*0.67,M55/($D55^0.70558407859294)*'Hintergrund Berechnung'!$I$942)))</f>
        <v>#DIV/0!</v>
      </c>
      <c r="AE55" s="16" t="str">
        <f t="shared" si="5"/>
        <v/>
      </c>
      <c r="AF55" s="16" t="e">
        <f>IF($A$3=FALSE,IF($C55&lt;16,O55/($D55^0.70558407859294)*'Hintergrund Berechnung'!$I$941,O55/($D55^0.70558407859294)*'Hintergrund Berechnung'!$I$942),IF($C55&lt;13,(O55/($D55^0.70558407859294)*'Hintergrund Berechnung'!$I$941)*0.5,IF($C55&lt;16,(O55/($D55^0.70558407859294)*'Hintergrund Berechnung'!$I$941)*0.67,O55/($D55^0.70558407859294)*'Hintergrund Berechnung'!$I$942)))</f>
        <v>#DIV/0!</v>
      </c>
      <c r="AG55" s="16" t="str">
        <f t="shared" si="6"/>
        <v/>
      </c>
      <c r="AH55" s="16" t="e">
        <f t="shared" si="7"/>
        <v>#DIV/0!</v>
      </c>
      <c r="AI55" s="34" t="e">
        <f>ROUND(IF(C55&lt;16,$Q55/($D55^0.450818786555515)*'Hintergrund Berechnung'!$N$941,$Q55/($D55^0.450818786555515)*'Hintergrund Berechnung'!$N$942),0)</f>
        <v>#DIV/0!</v>
      </c>
      <c r="AJ55" s="34">
        <f>ROUND(IF(C55&lt;16,$R55*'Hintergrund Berechnung'!$O$941,$R55*'Hintergrund Berechnung'!$O$942),0)</f>
        <v>0</v>
      </c>
      <c r="AK55" s="34">
        <f>ROUND(IF(C55&lt;16,IF(S55&gt;0,(25-$S55)*'Hintergrund Berechnung'!$J$941,0),IF(S55&gt;0,(25-$S55)*'Hintergrund Berechnung'!$J$942,0)),0)</f>
        <v>0</v>
      </c>
      <c r="AL55" s="18" t="e">
        <f t="shared" si="8"/>
        <v>#DIV/0!</v>
      </c>
    </row>
    <row r="56" spans="21:38" x14ac:dyDescent="0.5">
      <c r="U56" s="16">
        <f t="shared" si="0"/>
        <v>0</v>
      </c>
      <c r="V56" s="16" t="e">
        <f>IF($A$3=FALSE,IF($C56&lt;16,E56/($D56^0.70558407859294)*'Hintergrund Berechnung'!$I$941,E56/($D56^0.70558407859294)*'Hintergrund Berechnung'!$I$942),IF($C56&lt;13,(E56/($D56^0.70558407859294)*'Hintergrund Berechnung'!$I$941)*0.5,IF($C56&lt;16,(E56/($D56^0.70558407859294)*'Hintergrund Berechnung'!$I$941)*0.67,E56/($D56^0.70558407859294)*'Hintergrund Berechnung'!$I$942)))</f>
        <v>#DIV/0!</v>
      </c>
      <c r="W56" s="16" t="str">
        <f t="shared" si="1"/>
        <v/>
      </c>
      <c r="X56" s="16" t="e">
        <f>IF($A$3=FALSE,IF($C56&lt;16,G56/($D56^0.70558407859294)*'Hintergrund Berechnung'!$I$941,G56/($D56^0.70558407859294)*'Hintergrund Berechnung'!$I$942),IF($C56&lt;13,(G56/($D56^0.70558407859294)*'Hintergrund Berechnung'!$I$941)*0.5,IF($C56&lt;16,(G56/($D56^0.70558407859294)*'Hintergrund Berechnung'!$I$941)*0.67,G56/($D56^0.70558407859294)*'Hintergrund Berechnung'!$I$942)))</f>
        <v>#DIV/0!</v>
      </c>
      <c r="Y56" s="16" t="str">
        <f t="shared" si="2"/>
        <v/>
      </c>
      <c r="Z56" s="16" t="e">
        <f>IF($A$3=FALSE,IF($C56&lt;16,I56/($D56^0.70558407859294)*'Hintergrund Berechnung'!$I$941,I56/($D56^0.70558407859294)*'Hintergrund Berechnung'!$I$942),IF($C56&lt;13,(I56/($D56^0.70558407859294)*'Hintergrund Berechnung'!$I$941)*0.5,IF($C56&lt;16,(I56/($D56^0.70558407859294)*'Hintergrund Berechnung'!$I$941)*0.67,I56/($D56^0.70558407859294)*'Hintergrund Berechnung'!$I$942)))</f>
        <v>#DIV/0!</v>
      </c>
      <c r="AA56" s="16" t="str">
        <f t="shared" si="3"/>
        <v/>
      </c>
      <c r="AB56" s="16" t="e">
        <f>IF($A$3=FALSE,IF($C56&lt;16,K56/($D56^0.70558407859294)*'Hintergrund Berechnung'!$I$941,K56/($D56^0.70558407859294)*'Hintergrund Berechnung'!$I$942),IF($C56&lt;13,(K56/($D56^0.70558407859294)*'Hintergrund Berechnung'!$I$941)*0.5,IF($C56&lt;16,(K56/($D56^0.70558407859294)*'Hintergrund Berechnung'!$I$941)*0.67,K56/($D56^0.70558407859294)*'Hintergrund Berechnung'!$I$942)))</f>
        <v>#DIV/0!</v>
      </c>
      <c r="AC56" s="16" t="str">
        <f t="shared" si="4"/>
        <v/>
      </c>
      <c r="AD56" s="16" t="e">
        <f>IF($A$3=FALSE,IF($C56&lt;16,M56/($D56^0.70558407859294)*'Hintergrund Berechnung'!$I$941,M56/($D56^0.70558407859294)*'Hintergrund Berechnung'!$I$942),IF($C56&lt;13,(M56/($D56^0.70558407859294)*'Hintergrund Berechnung'!$I$941)*0.5,IF($C56&lt;16,(M56/($D56^0.70558407859294)*'Hintergrund Berechnung'!$I$941)*0.67,M56/($D56^0.70558407859294)*'Hintergrund Berechnung'!$I$942)))</f>
        <v>#DIV/0!</v>
      </c>
      <c r="AE56" s="16" t="str">
        <f t="shared" si="5"/>
        <v/>
      </c>
      <c r="AF56" s="16" t="e">
        <f>IF($A$3=FALSE,IF($C56&lt;16,O56/($D56^0.70558407859294)*'Hintergrund Berechnung'!$I$941,O56/($D56^0.70558407859294)*'Hintergrund Berechnung'!$I$942),IF($C56&lt;13,(O56/($D56^0.70558407859294)*'Hintergrund Berechnung'!$I$941)*0.5,IF($C56&lt;16,(O56/($D56^0.70558407859294)*'Hintergrund Berechnung'!$I$941)*0.67,O56/($D56^0.70558407859294)*'Hintergrund Berechnung'!$I$942)))</f>
        <v>#DIV/0!</v>
      </c>
      <c r="AG56" s="16" t="str">
        <f t="shared" si="6"/>
        <v/>
      </c>
      <c r="AH56" s="16" t="e">
        <f t="shared" si="7"/>
        <v>#DIV/0!</v>
      </c>
      <c r="AI56" s="34" t="e">
        <f>ROUND(IF(C56&lt;16,$Q56/($D56^0.450818786555515)*'Hintergrund Berechnung'!$N$941,$Q56/($D56^0.450818786555515)*'Hintergrund Berechnung'!$N$942),0)</f>
        <v>#DIV/0!</v>
      </c>
      <c r="AJ56" s="34">
        <f>ROUND(IF(C56&lt;16,$R56*'Hintergrund Berechnung'!$O$941,$R56*'Hintergrund Berechnung'!$O$942),0)</f>
        <v>0</v>
      </c>
      <c r="AK56" s="34">
        <f>ROUND(IF(C56&lt;16,IF(S56&gt;0,(25-$S56)*'Hintergrund Berechnung'!$J$941,0),IF(S56&gt;0,(25-$S56)*'Hintergrund Berechnung'!$J$942,0)),0)</f>
        <v>0</v>
      </c>
      <c r="AL56" s="18" t="e">
        <f t="shared" si="8"/>
        <v>#DIV/0!</v>
      </c>
    </row>
    <row r="57" spans="21:38" x14ac:dyDescent="0.5">
      <c r="U57" s="16">
        <f t="shared" si="0"/>
        <v>0</v>
      </c>
      <c r="V57" s="16" t="e">
        <f>IF($A$3=FALSE,IF($C57&lt;16,E57/($D57^0.70558407859294)*'Hintergrund Berechnung'!$I$941,E57/($D57^0.70558407859294)*'Hintergrund Berechnung'!$I$942),IF($C57&lt;13,(E57/($D57^0.70558407859294)*'Hintergrund Berechnung'!$I$941)*0.5,IF($C57&lt;16,(E57/($D57^0.70558407859294)*'Hintergrund Berechnung'!$I$941)*0.67,E57/($D57^0.70558407859294)*'Hintergrund Berechnung'!$I$942)))</f>
        <v>#DIV/0!</v>
      </c>
      <c r="W57" s="16" t="str">
        <f t="shared" si="1"/>
        <v/>
      </c>
      <c r="X57" s="16" t="e">
        <f>IF($A$3=FALSE,IF($C57&lt;16,G57/($D57^0.70558407859294)*'Hintergrund Berechnung'!$I$941,G57/($D57^0.70558407859294)*'Hintergrund Berechnung'!$I$942),IF($C57&lt;13,(G57/($D57^0.70558407859294)*'Hintergrund Berechnung'!$I$941)*0.5,IF($C57&lt;16,(G57/($D57^0.70558407859294)*'Hintergrund Berechnung'!$I$941)*0.67,G57/($D57^0.70558407859294)*'Hintergrund Berechnung'!$I$942)))</f>
        <v>#DIV/0!</v>
      </c>
      <c r="Y57" s="16" t="str">
        <f t="shared" si="2"/>
        <v/>
      </c>
      <c r="Z57" s="16" t="e">
        <f>IF($A$3=FALSE,IF($C57&lt;16,I57/($D57^0.70558407859294)*'Hintergrund Berechnung'!$I$941,I57/($D57^0.70558407859294)*'Hintergrund Berechnung'!$I$942),IF($C57&lt;13,(I57/($D57^0.70558407859294)*'Hintergrund Berechnung'!$I$941)*0.5,IF($C57&lt;16,(I57/($D57^0.70558407859294)*'Hintergrund Berechnung'!$I$941)*0.67,I57/($D57^0.70558407859294)*'Hintergrund Berechnung'!$I$942)))</f>
        <v>#DIV/0!</v>
      </c>
      <c r="AA57" s="16" t="str">
        <f t="shared" si="3"/>
        <v/>
      </c>
      <c r="AB57" s="16" t="e">
        <f>IF($A$3=FALSE,IF($C57&lt;16,K57/($D57^0.70558407859294)*'Hintergrund Berechnung'!$I$941,K57/($D57^0.70558407859294)*'Hintergrund Berechnung'!$I$942),IF($C57&lt;13,(K57/($D57^0.70558407859294)*'Hintergrund Berechnung'!$I$941)*0.5,IF($C57&lt;16,(K57/($D57^0.70558407859294)*'Hintergrund Berechnung'!$I$941)*0.67,K57/($D57^0.70558407859294)*'Hintergrund Berechnung'!$I$942)))</f>
        <v>#DIV/0!</v>
      </c>
      <c r="AC57" s="16" t="str">
        <f t="shared" si="4"/>
        <v/>
      </c>
      <c r="AD57" s="16" t="e">
        <f>IF($A$3=FALSE,IF($C57&lt;16,M57/($D57^0.70558407859294)*'Hintergrund Berechnung'!$I$941,M57/($D57^0.70558407859294)*'Hintergrund Berechnung'!$I$942),IF($C57&lt;13,(M57/($D57^0.70558407859294)*'Hintergrund Berechnung'!$I$941)*0.5,IF($C57&lt;16,(M57/($D57^0.70558407859294)*'Hintergrund Berechnung'!$I$941)*0.67,M57/($D57^0.70558407859294)*'Hintergrund Berechnung'!$I$942)))</f>
        <v>#DIV/0!</v>
      </c>
      <c r="AE57" s="16" t="str">
        <f t="shared" si="5"/>
        <v/>
      </c>
      <c r="AF57" s="16" t="e">
        <f>IF($A$3=FALSE,IF($C57&lt;16,O57/($D57^0.70558407859294)*'Hintergrund Berechnung'!$I$941,O57/($D57^0.70558407859294)*'Hintergrund Berechnung'!$I$942),IF($C57&lt;13,(O57/($D57^0.70558407859294)*'Hintergrund Berechnung'!$I$941)*0.5,IF($C57&lt;16,(O57/($D57^0.70558407859294)*'Hintergrund Berechnung'!$I$941)*0.67,O57/($D57^0.70558407859294)*'Hintergrund Berechnung'!$I$942)))</f>
        <v>#DIV/0!</v>
      </c>
      <c r="AG57" s="16" t="str">
        <f t="shared" si="6"/>
        <v/>
      </c>
      <c r="AH57" s="16" t="e">
        <f t="shared" si="7"/>
        <v>#DIV/0!</v>
      </c>
      <c r="AI57" s="34" t="e">
        <f>ROUND(IF(C57&lt;16,$Q57/($D57^0.450818786555515)*'Hintergrund Berechnung'!$N$941,$Q57/($D57^0.450818786555515)*'Hintergrund Berechnung'!$N$942),0)</f>
        <v>#DIV/0!</v>
      </c>
      <c r="AJ57" s="34">
        <f>ROUND(IF(C57&lt;16,$R57*'Hintergrund Berechnung'!$O$941,$R57*'Hintergrund Berechnung'!$O$942),0)</f>
        <v>0</v>
      </c>
      <c r="AK57" s="34">
        <f>ROUND(IF(C57&lt;16,IF(S57&gt;0,(25-$S57)*'Hintergrund Berechnung'!$J$941,0),IF(S57&gt;0,(25-$S57)*'Hintergrund Berechnung'!$J$942,0)),0)</f>
        <v>0</v>
      </c>
      <c r="AL57" s="18" t="e">
        <f t="shared" si="8"/>
        <v>#DIV/0!</v>
      </c>
    </row>
    <row r="58" spans="21:38" x14ac:dyDescent="0.5">
      <c r="U58" s="16">
        <f t="shared" si="0"/>
        <v>0</v>
      </c>
      <c r="V58" s="16" t="e">
        <f>IF($A$3=FALSE,IF($C58&lt;16,E58/($D58^0.70558407859294)*'Hintergrund Berechnung'!$I$941,E58/($D58^0.70558407859294)*'Hintergrund Berechnung'!$I$942),IF($C58&lt;13,(E58/($D58^0.70558407859294)*'Hintergrund Berechnung'!$I$941)*0.5,IF($C58&lt;16,(E58/($D58^0.70558407859294)*'Hintergrund Berechnung'!$I$941)*0.67,E58/($D58^0.70558407859294)*'Hintergrund Berechnung'!$I$942)))</f>
        <v>#DIV/0!</v>
      </c>
      <c r="W58" s="16" t="str">
        <f t="shared" si="1"/>
        <v/>
      </c>
      <c r="X58" s="16" t="e">
        <f>IF($A$3=FALSE,IF($C58&lt;16,G58/($D58^0.70558407859294)*'Hintergrund Berechnung'!$I$941,G58/($D58^0.70558407859294)*'Hintergrund Berechnung'!$I$942),IF($C58&lt;13,(G58/($D58^0.70558407859294)*'Hintergrund Berechnung'!$I$941)*0.5,IF($C58&lt;16,(G58/($D58^0.70558407859294)*'Hintergrund Berechnung'!$I$941)*0.67,G58/($D58^0.70558407859294)*'Hintergrund Berechnung'!$I$942)))</f>
        <v>#DIV/0!</v>
      </c>
      <c r="Y58" s="16" t="str">
        <f t="shared" si="2"/>
        <v/>
      </c>
      <c r="Z58" s="16" t="e">
        <f>IF($A$3=FALSE,IF($C58&lt;16,I58/($D58^0.70558407859294)*'Hintergrund Berechnung'!$I$941,I58/($D58^0.70558407859294)*'Hintergrund Berechnung'!$I$942),IF($C58&lt;13,(I58/($D58^0.70558407859294)*'Hintergrund Berechnung'!$I$941)*0.5,IF($C58&lt;16,(I58/($D58^0.70558407859294)*'Hintergrund Berechnung'!$I$941)*0.67,I58/($D58^0.70558407859294)*'Hintergrund Berechnung'!$I$942)))</f>
        <v>#DIV/0!</v>
      </c>
      <c r="AA58" s="16" t="str">
        <f t="shared" si="3"/>
        <v/>
      </c>
      <c r="AB58" s="16" t="e">
        <f>IF($A$3=FALSE,IF($C58&lt;16,K58/($D58^0.70558407859294)*'Hintergrund Berechnung'!$I$941,K58/($D58^0.70558407859294)*'Hintergrund Berechnung'!$I$942),IF($C58&lt;13,(K58/($D58^0.70558407859294)*'Hintergrund Berechnung'!$I$941)*0.5,IF($C58&lt;16,(K58/($D58^0.70558407859294)*'Hintergrund Berechnung'!$I$941)*0.67,K58/($D58^0.70558407859294)*'Hintergrund Berechnung'!$I$942)))</f>
        <v>#DIV/0!</v>
      </c>
      <c r="AC58" s="16" t="str">
        <f t="shared" si="4"/>
        <v/>
      </c>
      <c r="AD58" s="16" t="e">
        <f>IF($A$3=FALSE,IF($C58&lt;16,M58/($D58^0.70558407859294)*'Hintergrund Berechnung'!$I$941,M58/($D58^0.70558407859294)*'Hintergrund Berechnung'!$I$942),IF($C58&lt;13,(M58/($D58^0.70558407859294)*'Hintergrund Berechnung'!$I$941)*0.5,IF($C58&lt;16,(M58/($D58^0.70558407859294)*'Hintergrund Berechnung'!$I$941)*0.67,M58/($D58^0.70558407859294)*'Hintergrund Berechnung'!$I$942)))</f>
        <v>#DIV/0!</v>
      </c>
      <c r="AE58" s="16" t="str">
        <f t="shared" si="5"/>
        <v/>
      </c>
      <c r="AF58" s="16" t="e">
        <f>IF($A$3=FALSE,IF($C58&lt;16,O58/($D58^0.70558407859294)*'Hintergrund Berechnung'!$I$941,O58/($D58^0.70558407859294)*'Hintergrund Berechnung'!$I$942),IF($C58&lt;13,(O58/($D58^0.70558407859294)*'Hintergrund Berechnung'!$I$941)*0.5,IF($C58&lt;16,(O58/($D58^0.70558407859294)*'Hintergrund Berechnung'!$I$941)*0.67,O58/($D58^0.70558407859294)*'Hintergrund Berechnung'!$I$942)))</f>
        <v>#DIV/0!</v>
      </c>
      <c r="AG58" s="16" t="str">
        <f t="shared" si="6"/>
        <v/>
      </c>
      <c r="AH58" s="16" t="e">
        <f t="shared" si="7"/>
        <v>#DIV/0!</v>
      </c>
      <c r="AI58" s="34" t="e">
        <f>ROUND(IF(C58&lt;16,$Q58/($D58^0.450818786555515)*'Hintergrund Berechnung'!$N$941,$Q58/($D58^0.450818786555515)*'Hintergrund Berechnung'!$N$942),0)</f>
        <v>#DIV/0!</v>
      </c>
      <c r="AJ58" s="34">
        <f>ROUND(IF(C58&lt;16,$R58*'Hintergrund Berechnung'!$O$941,$R58*'Hintergrund Berechnung'!$O$942),0)</f>
        <v>0</v>
      </c>
      <c r="AK58" s="34">
        <f>ROUND(IF(C58&lt;16,IF(S58&gt;0,(25-$S58)*'Hintergrund Berechnung'!$J$941,0),IF(S58&gt;0,(25-$S58)*'Hintergrund Berechnung'!$J$942,0)),0)</f>
        <v>0</v>
      </c>
      <c r="AL58" s="18" t="e">
        <f t="shared" si="8"/>
        <v>#DIV/0!</v>
      </c>
    </row>
    <row r="59" spans="21:38" x14ac:dyDescent="0.5">
      <c r="U59" s="16">
        <f t="shared" si="0"/>
        <v>0</v>
      </c>
      <c r="V59" s="16" t="e">
        <f>IF($A$3=FALSE,IF($C59&lt;16,E59/($D59^0.70558407859294)*'Hintergrund Berechnung'!$I$941,E59/($D59^0.70558407859294)*'Hintergrund Berechnung'!$I$942),IF($C59&lt;13,(E59/($D59^0.70558407859294)*'Hintergrund Berechnung'!$I$941)*0.5,IF($C59&lt;16,(E59/($D59^0.70558407859294)*'Hintergrund Berechnung'!$I$941)*0.67,E59/($D59^0.70558407859294)*'Hintergrund Berechnung'!$I$942)))</f>
        <v>#DIV/0!</v>
      </c>
      <c r="W59" s="16" t="str">
        <f t="shared" si="1"/>
        <v/>
      </c>
      <c r="X59" s="16" t="e">
        <f>IF($A$3=FALSE,IF($C59&lt;16,G59/($D59^0.70558407859294)*'Hintergrund Berechnung'!$I$941,G59/($D59^0.70558407859294)*'Hintergrund Berechnung'!$I$942),IF($C59&lt;13,(G59/($D59^0.70558407859294)*'Hintergrund Berechnung'!$I$941)*0.5,IF($C59&lt;16,(G59/($D59^0.70558407859294)*'Hintergrund Berechnung'!$I$941)*0.67,G59/($D59^0.70558407859294)*'Hintergrund Berechnung'!$I$942)))</f>
        <v>#DIV/0!</v>
      </c>
      <c r="Y59" s="16" t="str">
        <f t="shared" si="2"/>
        <v/>
      </c>
      <c r="Z59" s="16" t="e">
        <f>IF($A$3=FALSE,IF($C59&lt;16,I59/($D59^0.70558407859294)*'Hintergrund Berechnung'!$I$941,I59/($D59^0.70558407859294)*'Hintergrund Berechnung'!$I$942),IF($C59&lt;13,(I59/($D59^0.70558407859294)*'Hintergrund Berechnung'!$I$941)*0.5,IF($C59&lt;16,(I59/($D59^0.70558407859294)*'Hintergrund Berechnung'!$I$941)*0.67,I59/($D59^0.70558407859294)*'Hintergrund Berechnung'!$I$942)))</f>
        <v>#DIV/0!</v>
      </c>
      <c r="AA59" s="16" t="str">
        <f t="shared" si="3"/>
        <v/>
      </c>
      <c r="AB59" s="16" t="e">
        <f>IF($A$3=FALSE,IF($C59&lt;16,K59/($D59^0.70558407859294)*'Hintergrund Berechnung'!$I$941,K59/($D59^0.70558407859294)*'Hintergrund Berechnung'!$I$942),IF($C59&lt;13,(K59/($D59^0.70558407859294)*'Hintergrund Berechnung'!$I$941)*0.5,IF($C59&lt;16,(K59/($D59^0.70558407859294)*'Hintergrund Berechnung'!$I$941)*0.67,K59/($D59^0.70558407859294)*'Hintergrund Berechnung'!$I$942)))</f>
        <v>#DIV/0!</v>
      </c>
      <c r="AC59" s="16" t="str">
        <f t="shared" si="4"/>
        <v/>
      </c>
      <c r="AD59" s="16" t="e">
        <f>IF($A$3=FALSE,IF($C59&lt;16,M59/($D59^0.70558407859294)*'Hintergrund Berechnung'!$I$941,M59/($D59^0.70558407859294)*'Hintergrund Berechnung'!$I$942),IF($C59&lt;13,(M59/($D59^0.70558407859294)*'Hintergrund Berechnung'!$I$941)*0.5,IF($C59&lt;16,(M59/($D59^0.70558407859294)*'Hintergrund Berechnung'!$I$941)*0.67,M59/($D59^0.70558407859294)*'Hintergrund Berechnung'!$I$942)))</f>
        <v>#DIV/0!</v>
      </c>
      <c r="AE59" s="16" t="str">
        <f t="shared" si="5"/>
        <v/>
      </c>
      <c r="AF59" s="16" t="e">
        <f>IF($A$3=FALSE,IF($C59&lt;16,O59/($D59^0.70558407859294)*'Hintergrund Berechnung'!$I$941,O59/($D59^0.70558407859294)*'Hintergrund Berechnung'!$I$942),IF($C59&lt;13,(O59/($D59^0.70558407859294)*'Hintergrund Berechnung'!$I$941)*0.5,IF($C59&lt;16,(O59/($D59^0.70558407859294)*'Hintergrund Berechnung'!$I$941)*0.67,O59/($D59^0.70558407859294)*'Hintergrund Berechnung'!$I$942)))</f>
        <v>#DIV/0!</v>
      </c>
      <c r="AG59" s="16" t="str">
        <f t="shared" si="6"/>
        <v/>
      </c>
      <c r="AH59" s="16" t="e">
        <f t="shared" si="7"/>
        <v>#DIV/0!</v>
      </c>
      <c r="AI59" s="34" t="e">
        <f>ROUND(IF(C59&lt;16,$Q59/($D59^0.450818786555515)*'Hintergrund Berechnung'!$N$941,$Q59/($D59^0.450818786555515)*'Hintergrund Berechnung'!$N$942),0)</f>
        <v>#DIV/0!</v>
      </c>
      <c r="AJ59" s="34">
        <f>ROUND(IF(C59&lt;16,$R59*'Hintergrund Berechnung'!$O$941,$R59*'Hintergrund Berechnung'!$O$942),0)</f>
        <v>0</v>
      </c>
      <c r="AK59" s="34">
        <f>ROUND(IF(C59&lt;16,IF(S59&gt;0,(25-$S59)*'Hintergrund Berechnung'!$J$941,0),IF(S59&gt;0,(25-$S59)*'Hintergrund Berechnung'!$J$942,0)),0)</f>
        <v>0</v>
      </c>
      <c r="AL59" s="18" t="e">
        <f t="shared" si="8"/>
        <v>#DIV/0!</v>
      </c>
    </row>
    <row r="60" spans="21:38" x14ac:dyDescent="0.5">
      <c r="U60" s="16">
        <f t="shared" si="0"/>
        <v>0</v>
      </c>
      <c r="V60" s="16" t="e">
        <f>IF($A$3=FALSE,IF($C60&lt;16,E60/($D60^0.70558407859294)*'Hintergrund Berechnung'!$I$941,E60/($D60^0.70558407859294)*'Hintergrund Berechnung'!$I$942),IF($C60&lt;13,(E60/($D60^0.70558407859294)*'Hintergrund Berechnung'!$I$941)*0.5,IF($C60&lt;16,(E60/($D60^0.70558407859294)*'Hintergrund Berechnung'!$I$941)*0.67,E60/($D60^0.70558407859294)*'Hintergrund Berechnung'!$I$942)))</f>
        <v>#DIV/0!</v>
      </c>
      <c r="W60" s="16" t="str">
        <f t="shared" si="1"/>
        <v/>
      </c>
      <c r="X60" s="16" t="e">
        <f>IF($A$3=FALSE,IF($C60&lt;16,G60/($D60^0.70558407859294)*'Hintergrund Berechnung'!$I$941,G60/($D60^0.70558407859294)*'Hintergrund Berechnung'!$I$942),IF($C60&lt;13,(G60/($D60^0.70558407859294)*'Hintergrund Berechnung'!$I$941)*0.5,IF($C60&lt;16,(G60/($D60^0.70558407859294)*'Hintergrund Berechnung'!$I$941)*0.67,G60/($D60^0.70558407859294)*'Hintergrund Berechnung'!$I$942)))</f>
        <v>#DIV/0!</v>
      </c>
      <c r="Y60" s="16" t="str">
        <f t="shared" si="2"/>
        <v/>
      </c>
      <c r="Z60" s="16" t="e">
        <f>IF($A$3=FALSE,IF($C60&lt;16,I60/($D60^0.70558407859294)*'Hintergrund Berechnung'!$I$941,I60/($D60^0.70558407859294)*'Hintergrund Berechnung'!$I$942),IF($C60&lt;13,(I60/($D60^0.70558407859294)*'Hintergrund Berechnung'!$I$941)*0.5,IF($C60&lt;16,(I60/($D60^0.70558407859294)*'Hintergrund Berechnung'!$I$941)*0.67,I60/($D60^0.70558407859294)*'Hintergrund Berechnung'!$I$942)))</f>
        <v>#DIV/0!</v>
      </c>
      <c r="AA60" s="16" t="str">
        <f t="shared" si="3"/>
        <v/>
      </c>
      <c r="AB60" s="16" t="e">
        <f>IF($A$3=FALSE,IF($C60&lt;16,K60/($D60^0.70558407859294)*'Hintergrund Berechnung'!$I$941,K60/($D60^0.70558407859294)*'Hintergrund Berechnung'!$I$942),IF($C60&lt;13,(K60/($D60^0.70558407859294)*'Hintergrund Berechnung'!$I$941)*0.5,IF($C60&lt;16,(K60/($D60^0.70558407859294)*'Hintergrund Berechnung'!$I$941)*0.67,K60/($D60^0.70558407859294)*'Hintergrund Berechnung'!$I$942)))</f>
        <v>#DIV/0!</v>
      </c>
      <c r="AC60" s="16" t="str">
        <f t="shared" si="4"/>
        <v/>
      </c>
      <c r="AD60" s="16" t="e">
        <f>IF($A$3=FALSE,IF($C60&lt;16,M60/($D60^0.70558407859294)*'Hintergrund Berechnung'!$I$941,M60/($D60^0.70558407859294)*'Hintergrund Berechnung'!$I$942),IF($C60&lt;13,(M60/($D60^0.70558407859294)*'Hintergrund Berechnung'!$I$941)*0.5,IF($C60&lt;16,(M60/($D60^0.70558407859294)*'Hintergrund Berechnung'!$I$941)*0.67,M60/($D60^0.70558407859294)*'Hintergrund Berechnung'!$I$942)))</f>
        <v>#DIV/0!</v>
      </c>
      <c r="AE60" s="16" t="str">
        <f t="shared" si="5"/>
        <v/>
      </c>
      <c r="AF60" s="16" t="e">
        <f>IF($A$3=FALSE,IF($C60&lt;16,O60/($D60^0.70558407859294)*'Hintergrund Berechnung'!$I$941,O60/($D60^0.70558407859294)*'Hintergrund Berechnung'!$I$942),IF($C60&lt;13,(O60/($D60^0.70558407859294)*'Hintergrund Berechnung'!$I$941)*0.5,IF($C60&lt;16,(O60/($D60^0.70558407859294)*'Hintergrund Berechnung'!$I$941)*0.67,O60/($D60^0.70558407859294)*'Hintergrund Berechnung'!$I$942)))</f>
        <v>#DIV/0!</v>
      </c>
      <c r="AG60" s="16" t="str">
        <f t="shared" si="6"/>
        <v/>
      </c>
      <c r="AH60" s="16" t="e">
        <f t="shared" si="7"/>
        <v>#DIV/0!</v>
      </c>
      <c r="AI60" s="34" t="e">
        <f>ROUND(IF(C60&lt;16,$Q60/($D60^0.450818786555515)*'Hintergrund Berechnung'!$N$941,$Q60/($D60^0.450818786555515)*'Hintergrund Berechnung'!$N$942),0)</f>
        <v>#DIV/0!</v>
      </c>
      <c r="AJ60" s="34">
        <f>ROUND(IF(C60&lt;16,$R60*'Hintergrund Berechnung'!$O$941,$R60*'Hintergrund Berechnung'!$O$942),0)</f>
        <v>0</v>
      </c>
      <c r="AK60" s="34">
        <f>ROUND(IF(C60&lt;16,IF(S60&gt;0,(25-$S60)*'Hintergrund Berechnung'!$J$941,0),IF(S60&gt;0,(25-$S60)*'Hintergrund Berechnung'!$J$942,0)),0)</f>
        <v>0</v>
      </c>
      <c r="AL60" s="18" t="e">
        <f t="shared" si="8"/>
        <v>#DIV/0!</v>
      </c>
    </row>
    <row r="61" spans="21:38" x14ac:dyDescent="0.5">
      <c r="U61" s="16">
        <f t="shared" si="0"/>
        <v>0</v>
      </c>
      <c r="V61" s="16" t="e">
        <f>IF($A$3=FALSE,IF($C61&lt;16,E61/($D61^0.70558407859294)*'Hintergrund Berechnung'!$I$941,E61/($D61^0.70558407859294)*'Hintergrund Berechnung'!$I$942),IF($C61&lt;13,(E61/($D61^0.70558407859294)*'Hintergrund Berechnung'!$I$941)*0.5,IF($C61&lt;16,(E61/($D61^0.70558407859294)*'Hintergrund Berechnung'!$I$941)*0.67,E61/($D61^0.70558407859294)*'Hintergrund Berechnung'!$I$942)))</f>
        <v>#DIV/0!</v>
      </c>
      <c r="W61" s="16" t="str">
        <f t="shared" si="1"/>
        <v/>
      </c>
      <c r="X61" s="16" t="e">
        <f>IF($A$3=FALSE,IF($C61&lt;16,G61/($D61^0.70558407859294)*'Hintergrund Berechnung'!$I$941,G61/($D61^0.70558407859294)*'Hintergrund Berechnung'!$I$942),IF($C61&lt;13,(G61/($D61^0.70558407859294)*'Hintergrund Berechnung'!$I$941)*0.5,IF($C61&lt;16,(G61/($D61^0.70558407859294)*'Hintergrund Berechnung'!$I$941)*0.67,G61/($D61^0.70558407859294)*'Hintergrund Berechnung'!$I$942)))</f>
        <v>#DIV/0!</v>
      </c>
      <c r="Y61" s="16" t="str">
        <f t="shared" si="2"/>
        <v/>
      </c>
      <c r="Z61" s="16" t="e">
        <f>IF($A$3=FALSE,IF($C61&lt;16,I61/($D61^0.70558407859294)*'Hintergrund Berechnung'!$I$941,I61/($D61^0.70558407859294)*'Hintergrund Berechnung'!$I$942),IF($C61&lt;13,(I61/($D61^0.70558407859294)*'Hintergrund Berechnung'!$I$941)*0.5,IF($C61&lt;16,(I61/($D61^0.70558407859294)*'Hintergrund Berechnung'!$I$941)*0.67,I61/($D61^0.70558407859294)*'Hintergrund Berechnung'!$I$942)))</f>
        <v>#DIV/0!</v>
      </c>
      <c r="AA61" s="16" t="str">
        <f t="shared" si="3"/>
        <v/>
      </c>
      <c r="AB61" s="16" t="e">
        <f>IF($A$3=FALSE,IF($C61&lt;16,K61/($D61^0.70558407859294)*'Hintergrund Berechnung'!$I$941,K61/($D61^0.70558407859294)*'Hintergrund Berechnung'!$I$942),IF($C61&lt;13,(K61/($D61^0.70558407859294)*'Hintergrund Berechnung'!$I$941)*0.5,IF($C61&lt;16,(K61/($D61^0.70558407859294)*'Hintergrund Berechnung'!$I$941)*0.67,K61/($D61^0.70558407859294)*'Hintergrund Berechnung'!$I$942)))</f>
        <v>#DIV/0!</v>
      </c>
      <c r="AC61" s="16" t="str">
        <f t="shared" si="4"/>
        <v/>
      </c>
      <c r="AD61" s="16" t="e">
        <f>IF($A$3=FALSE,IF($C61&lt;16,M61/($D61^0.70558407859294)*'Hintergrund Berechnung'!$I$941,M61/($D61^0.70558407859294)*'Hintergrund Berechnung'!$I$942),IF($C61&lt;13,(M61/($D61^0.70558407859294)*'Hintergrund Berechnung'!$I$941)*0.5,IF($C61&lt;16,(M61/($D61^0.70558407859294)*'Hintergrund Berechnung'!$I$941)*0.67,M61/($D61^0.70558407859294)*'Hintergrund Berechnung'!$I$942)))</f>
        <v>#DIV/0!</v>
      </c>
      <c r="AE61" s="16" t="str">
        <f t="shared" si="5"/>
        <v/>
      </c>
      <c r="AF61" s="16" t="e">
        <f>IF($A$3=FALSE,IF($C61&lt;16,O61/($D61^0.70558407859294)*'Hintergrund Berechnung'!$I$941,O61/($D61^0.70558407859294)*'Hintergrund Berechnung'!$I$942),IF($C61&lt;13,(O61/($D61^0.70558407859294)*'Hintergrund Berechnung'!$I$941)*0.5,IF($C61&lt;16,(O61/($D61^0.70558407859294)*'Hintergrund Berechnung'!$I$941)*0.67,O61/($D61^0.70558407859294)*'Hintergrund Berechnung'!$I$942)))</f>
        <v>#DIV/0!</v>
      </c>
      <c r="AG61" s="16" t="str">
        <f t="shared" si="6"/>
        <v/>
      </c>
      <c r="AH61" s="16" t="e">
        <f t="shared" si="7"/>
        <v>#DIV/0!</v>
      </c>
      <c r="AI61" s="34" t="e">
        <f>ROUND(IF(C61&lt;16,$Q61/($D61^0.450818786555515)*'Hintergrund Berechnung'!$N$941,$Q61/($D61^0.450818786555515)*'Hintergrund Berechnung'!$N$942),0)</f>
        <v>#DIV/0!</v>
      </c>
      <c r="AJ61" s="34">
        <f>ROUND(IF(C61&lt;16,$R61*'Hintergrund Berechnung'!$O$941,$R61*'Hintergrund Berechnung'!$O$942),0)</f>
        <v>0</v>
      </c>
      <c r="AK61" s="34">
        <f>ROUND(IF(C61&lt;16,IF(S61&gt;0,(25-$S61)*'Hintergrund Berechnung'!$J$941,0),IF(S61&gt;0,(25-$S61)*'Hintergrund Berechnung'!$J$942,0)),0)</f>
        <v>0</v>
      </c>
      <c r="AL61" s="18" t="e">
        <f t="shared" si="8"/>
        <v>#DIV/0!</v>
      </c>
    </row>
    <row r="62" spans="21:38" x14ac:dyDescent="0.5">
      <c r="U62" s="16">
        <f t="shared" si="0"/>
        <v>0</v>
      </c>
      <c r="V62" s="16" t="e">
        <f>IF($A$3=FALSE,IF($C62&lt;16,E62/($D62^0.70558407859294)*'Hintergrund Berechnung'!$I$941,E62/($D62^0.70558407859294)*'Hintergrund Berechnung'!$I$942),IF($C62&lt;13,(E62/($D62^0.70558407859294)*'Hintergrund Berechnung'!$I$941)*0.5,IF($C62&lt;16,(E62/($D62^0.70558407859294)*'Hintergrund Berechnung'!$I$941)*0.67,E62/($D62^0.70558407859294)*'Hintergrund Berechnung'!$I$942)))</f>
        <v>#DIV/0!</v>
      </c>
      <c r="W62" s="16" t="str">
        <f t="shared" si="1"/>
        <v/>
      </c>
      <c r="X62" s="16" t="e">
        <f>IF($A$3=FALSE,IF($C62&lt;16,G62/($D62^0.70558407859294)*'Hintergrund Berechnung'!$I$941,G62/($D62^0.70558407859294)*'Hintergrund Berechnung'!$I$942),IF($C62&lt;13,(G62/($D62^0.70558407859294)*'Hintergrund Berechnung'!$I$941)*0.5,IF($C62&lt;16,(G62/($D62^0.70558407859294)*'Hintergrund Berechnung'!$I$941)*0.67,G62/($D62^0.70558407859294)*'Hintergrund Berechnung'!$I$942)))</f>
        <v>#DIV/0!</v>
      </c>
      <c r="Y62" s="16" t="str">
        <f t="shared" si="2"/>
        <v/>
      </c>
      <c r="Z62" s="16" t="e">
        <f>IF($A$3=FALSE,IF($C62&lt;16,I62/($D62^0.70558407859294)*'Hintergrund Berechnung'!$I$941,I62/($D62^0.70558407859294)*'Hintergrund Berechnung'!$I$942),IF($C62&lt;13,(I62/($D62^0.70558407859294)*'Hintergrund Berechnung'!$I$941)*0.5,IF($C62&lt;16,(I62/($D62^0.70558407859294)*'Hintergrund Berechnung'!$I$941)*0.67,I62/($D62^0.70558407859294)*'Hintergrund Berechnung'!$I$942)))</f>
        <v>#DIV/0!</v>
      </c>
      <c r="AA62" s="16" t="str">
        <f t="shared" si="3"/>
        <v/>
      </c>
      <c r="AB62" s="16" t="e">
        <f>IF($A$3=FALSE,IF($C62&lt;16,K62/($D62^0.70558407859294)*'Hintergrund Berechnung'!$I$941,K62/($D62^0.70558407859294)*'Hintergrund Berechnung'!$I$942),IF($C62&lt;13,(K62/($D62^0.70558407859294)*'Hintergrund Berechnung'!$I$941)*0.5,IF($C62&lt;16,(K62/($D62^0.70558407859294)*'Hintergrund Berechnung'!$I$941)*0.67,K62/($D62^0.70558407859294)*'Hintergrund Berechnung'!$I$942)))</f>
        <v>#DIV/0!</v>
      </c>
      <c r="AC62" s="16" t="str">
        <f t="shared" si="4"/>
        <v/>
      </c>
      <c r="AD62" s="16" t="e">
        <f>IF($A$3=FALSE,IF($C62&lt;16,M62/($D62^0.70558407859294)*'Hintergrund Berechnung'!$I$941,M62/($D62^0.70558407859294)*'Hintergrund Berechnung'!$I$942),IF($C62&lt;13,(M62/($D62^0.70558407859294)*'Hintergrund Berechnung'!$I$941)*0.5,IF($C62&lt;16,(M62/($D62^0.70558407859294)*'Hintergrund Berechnung'!$I$941)*0.67,M62/($D62^0.70558407859294)*'Hintergrund Berechnung'!$I$942)))</f>
        <v>#DIV/0!</v>
      </c>
      <c r="AE62" s="16" t="str">
        <f t="shared" si="5"/>
        <v/>
      </c>
      <c r="AF62" s="16" t="e">
        <f>IF($A$3=FALSE,IF($C62&lt;16,O62/($D62^0.70558407859294)*'Hintergrund Berechnung'!$I$941,O62/($D62^0.70558407859294)*'Hintergrund Berechnung'!$I$942),IF($C62&lt;13,(O62/($D62^0.70558407859294)*'Hintergrund Berechnung'!$I$941)*0.5,IF($C62&lt;16,(O62/($D62^0.70558407859294)*'Hintergrund Berechnung'!$I$941)*0.67,O62/($D62^0.70558407859294)*'Hintergrund Berechnung'!$I$942)))</f>
        <v>#DIV/0!</v>
      </c>
      <c r="AG62" s="16" t="str">
        <f t="shared" si="6"/>
        <v/>
      </c>
      <c r="AH62" s="16" t="e">
        <f t="shared" si="7"/>
        <v>#DIV/0!</v>
      </c>
      <c r="AI62" s="34" t="e">
        <f>ROUND(IF(C62&lt;16,$Q62/($D62^0.450818786555515)*'Hintergrund Berechnung'!$N$941,$Q62/($D62^0.450818786555515)*'Hintergrund Berechnung'!$N$942),0)</f>
        <v>#DIV/0!</v>
      </c>
      <c r="AJ62" s="34">
        <f>ROUND(IF(C62&lt;16,$R62*'Hintergrund Berechnung'!$O$941,$R62*'Hintergrund Berechnung'!$O$942),0)</f>
        <v>0</v>
      </c>
      <c r="AK62" s="34">
        <f>ROUND(IF(C62&lt;16,IF(S62&gt;0,(25-$S62)*'Hintergrund Berechnung'!$J$941,0),IF(S62&gt;0,(25-$S62)*'Hintergrund Berechnung'!$J$942,0)),0)</f>
        <v>0</v>
      </c>
      <c r="AL62" s="18" t="e">
        <f t="shared" si="8"/>
        <v>#DIV/0!</v>
      </c>
    </row>
    <row r="63" spans="21:38" x14ac:dyDescent="0.5">
      <c r="U63" s="16">
        <f t="shared" si="0"/>
        <v>0</v>
      </c>
      <c r="V63" s="16" t="e">
        <f>IF($A$3=FALSE,IF($C63&lt;16,E63/($D63^0.70558407859294)*'Hintergrund Berechnung'!$I$941,E63/($D63^0.70558407859294)*'Hintergrund Berechnung'!$I$942),IF($C63&lt;13,(E63/($D63^0.70558407859294)*'Hintergrund Berechnung'!$I$941)*0.5,IF($C63&lt;16,(E63/($D63^0.70558407859294)*'Hintergrund Berechnung'!$I$941)*0.67,E63/($D63^0.70558407859294)*'Hintergrund Berechnung'!$I$942)))</f>
        <v>#DIV/0!</v>
      </c>
      <c r="W63" s="16" t="str">
        <f t="shared" si="1"/>
        <v/>
      </c>
      <c r="X63" s="16" t="e">
        <f>IF($A$3=FALSE,IF($C63&lt;16,G63/($D63^0.70558407859294)*'Hintergrund Berechnung'!$I$941,G63/($D63^0.70558407859294)*'Hintergrund Berechnung'!$I$942),IF($C63&lt;13,(G63/($D63^0.70558407859294)*'Hintergrund Berechnung'!$I$941)*0.5,IF($C63&lt;16,(G63/($D63^0.70558407859294)*'Hintergrund Berechnung'!$I$941)*0.67,G63/($D63^0.70558407859294)*'Hintergrund Berechnung'!$I$942)))</f>
        <v>#DIV/0!</v>
      </c>
      <c r="Y63" s="16" t="str">
        <f t="shared" si="2"/>
        <v/>
      </c>
      <c r="Z63" s="16" t="e">
        <f>IF($A$3=FALSE,IF($C63&lt;16,I63/($D63^0.70558407859294)*'Hintergrund Berechnung'!$I$941,I63/($D63^0.70558407859294)*'Hintergrund Berechnung'!$I$942),IF($C63&lt;13,(I63/($D63^0.70558407859294)*'Hintergrund Berechnung'!$I$941)*0.5,IF($C63&lt;16,(I63/($D63^0.70558407859294)*'Hintergrund Berechnung'!$I$941)*0.67,I63/($D63^0.70558407859294)*'Hintergrund Berechnung'!$I$942)))</f>
        <v>#DIV/0!</v>
      </c>
      <c r="AA63" s="16" t="str">
        <f t="shared" si="3"/>
        <v/>
      </c>
      <c r="AB63" s="16" t="e">
        <f>IF($A$3=FALSE,IF($C63&lt;16,K63/($D63^0.70558407859294)*'Hintergrund Berechnung'!$I$941,K63/($D63^0.70558407859294)*'Hintergrund Berechnung'!$I$942),IF($C63&lt;13,(K63/($D63^0.70558407859294)*'Hintergrund Berechnung'!$I$941)*0.5,IF($C63&lt;16,(K63/($D63^0.70558407859294)*'Hintergrund Berechnung'!$I$941)*0.67,K63/($D63^0.70558407859294)*'Hintergrund Berechnung'!$I$942)))</f>
        <v>#DIV/0!</v>
      </c>
      <c r="AC63" s="16" t="str">
        <f t="shared" si="4"/>
        <v/>
      </c>
      <c r="AD63" s="16" t="e">
        <f>IF($A$3=FALSE,IF($C63&lt;16,M63/($D63^0.70558407859294)*'Hintergrund Berechnung'!$I$941,M63/($D63^0.70558407859294)*'Hintergrund Berechnung'!$I$942),IF($C63&lt;13,(M63/($D63^0.70558407859294)*'Hintergrund Berechnung'!$I$941)*0.5,IF($C63&lt;16,(M63/($D63^0.70558407859294)*'Hintergrund Berechnung'!$I$941)*0.67,M63/($D63^0.70558407859294)*'Hintergrund Berechnung'!$I$942)))</f>
        <v>#DIV/0!</v>
      </c>
      <c r="AE63" s="16" t="str">
        <f t="shared" si="5"/>
        <v/>
      </c>
      <c r="AF63" s="16" t="e">
        <f>IF($A$3=FALSE,IF($C63&lt;16,O63/($D63^0.70558407859294)*'Hintergrund Berechnung'!$I$941,O63/($D63^0.70558407859294)*'Hintergrund Berechnung'!$I$942),IF($C63&lt;13,(O63/($D63^0.70558407859294)*'Hintergrund Berechnung'!$I$941)*0.5,IF($C63&lt;16,(O63/($D63^0.70558407859294)*'Hintergrund Berechnung'!$I$941)*0.67,O63/($D63^0.70558407859294)*'Hintergrund Berechnung'!$I$942)))</f>
        <v>#DIV/0!</v>
      </c>
      <c r="AG63" s="16" t="str">
        <f t="shared" si="6"/>
        <v/>
      </c>
      <c r="AH63" s="16" t="e">
        <f t="shared" si="7"/>
        <v>#DIV/0!</v>
      </c>
      <c r="AI63" s="34" t="e">
        <f>ROUND(IF(C63&lt;16,$Q63/($D63^0.450818786555515)*'Hintergrund Berechnung'!$N$941,$Q63/($D63^0.450818786555515)*'Hintergrund Berechnung'!$N$942),0)</f>
        <v>#DIV/0!</v>
      </c>
      <c r="AJ63" s="34">
        <f>ROUND(IF(C63&lt;16,$R63*'Hintergrund Berechnung'!$O$941,$R63*'Hintergrund Berechnung'!$O$942),0)</f>
        <v>0</v>
      </c>
      <c r="AK63" s="34">
        <f>ROUND(IF(C63&lt;16,IF(S63&gt;0,(25-$S63)*'Hintergrund Berechnung'!$J$941,0),IF(S63&gt;0,(25-$S63)*'Hintergrund Berechnung'!$J$942,0)),0)</f>
        <v>0</v>
      </c>
      <c r="AL63" s="18" t="e">
        <f t="shared" si="8"/>
        <v>#DIV/0!</v>
      </c>
    </row>
    <row r="64" spans="21:38" x14ac:dyDescent="0.5">
      <c r="U64" s="16">
        <f t="shared" si="0"/>
        <v>0</v>
      </c>
      <c r="V64" s="16" t="e">
        <f>IF($A$3=FALSE,IF($C64&lt;16,E64/($D64^0.70558407859294)*'Hintergrund Berechnung'!$I$941,E64/($D64^0.70558407859294)*'Hintergrund Berechnung'!$I$942),IF($C64&lt;13,(E64/($D64^0.70558407859294)*'Hintergrund Berechnung'!$I$941)*0.5,IF($C64&lt;16,(E64/($D64^0.70558407859294)*'Hintergrund Berechnung'!$I$941)*0.67,E64/($D64^0.70558407859294)*'Hintergrund Berechnung'!$I$942)))</f>
        <v>#DIV/0!</v>
      </c>
      <c r="W64" s="16" t="str">
        <f t="shared" si="1"/>
        <v/>
      </c>
      <c r="X64" s="16" t="e">
        <f>IF($A$3=FALSE,IF($C64&lt;16,G64/($D64^0.70558407859294)*'Hintergrund Berechnung'!$I$941,G64/($D64^0.70558407859294)*'Hintergrund Berechnung'!$I$942),IF($C64&lt;13,(G64/($D64^0.70558407859294)*'Hintergrund Berechnung'!$I$941)*0.5,IF($C64&lt;16,(G64/($D64^0.70558407859294)*'Hintergrund Berechnung'!$I$941)*0.67,G64/($D64^0.70558407859294)*'Hintergrund Berechnung'!$I$942)))</f>
        <v>#DIV/0!</v>
      </c>
      <c r="Y64" s="16" t="str">
        <f t="shared" si="2"/>
        <v/>
      </c>
      <c r="Z64" s="16" t="e">
        <f>IF($A$3=FALSE,IF($C64&lt;16,I64/($D64^0.70558407859294)*'Hintergrund Berechnung'!$I$941,I64/($D64^0.70558407859294)*'Hintergrund Berechnung'!$I$942),IF($C64&lt;13,(I64/($D64^0.70558407859294)*'Hintergrund Berechnung'!$I$941)*0.5,IF($C64&lt;16,(I64/($D64^0.70558407859294)*'Hintergrund Berechnung'!$I$941)*0.67,I64/($D64^0.70558407859294)*'Hintergrund Berechnung'!$I$942)))</f>
        <v>#DIV/0!</v>
      </c>
      <c r="AA64" s="16" t="str">
        <f t="shared" si="3"/>
        <v/>
      </c>
      <c r="AB64" s="16" t="e">
        <f>IF($A$3=FALSE,IF($C64&lt;16,K64/($D64^0.70558407859294)*'Hintergrund Berechnung'!$I$941,K64/($D64^0.70558407859294)*'Hintergrund Berechnung'!$I$942),IF($C64&lt;13,(K64/($D64^0.70558407859294)*'Hintergrund Berechnung'!$I$941)*0.5,IF($C64&lt;16,(K64/($D64^0.70558407859294)*'Hintergrund Berechnung'!$I$941)*0.67,K64/($D64^0.70558407859294)*'Hintergrund Berechnung'!$I$942)))</f>
        <v>#DIV/0!</v>
      </c>
      <c r="AC64" s="16" t="str">
        <f t="shared" si="4"/>
        <v/>
      </c>
      <c r="AD64" s="16" t="e">
        <f>IF($A$3=FALSE,IF($C64&lt;16,M64/($D64^0.70558407859294)*'Hintergrund Berechnung'!$I$941,M64/($D64^0.70558407859294)*'Hintergrund Berechnung'!$I$942),IF($C64&lt;13,(M64/($D64^0.70558407859294)*'Hintergrund Berechnung'!$I$941)*0.5,IF($C64&lt;16,(M64/($D64^0.70558407859294)*'Hintergrund Berechnung'!$I$941)*0.67,M64/($D64^0.70558407859294)*'Hintergrund Berechnung'!$I$942)))</f>
        <v>#DIV/0!</v>
      </c>
      <c r="AE64" s="16" t="str">
        <f t="shared" si="5"/>
        <v/>
      </c>
      <c r="AF64" s="16" t="e">
        <f>IF($A$3=FALSE,IF($C64&lt;16,O64/($D64^0.70558407859294)*'Hintergrund Berechnung'!$I$941,O64/($D64^0.70558407859294)*'Hintergrund Berechnung'!$I$942),IF($C64&lt;13,(O64/($D64^0.70558407859294)*'Hintergrund Berechnung'!$I$941)*0.5,IF($C64&lt;16,(O64/($D64^0.70558407859294)*'Hintergrund Berechnung'!$I$941)*0.67,O64/($D64^0.70558407859294)*'Hintergrund Berechnung'!$I$942)))</f>
        <v>#DIV/0!</v>
      </c>
      <c r="AG64" s="16" t="str">
        <f t="shared" si="6"/>
        <v/>
      </c>
      <c r="AH64" s="16" t="e">
        <f t="shared" si="7"/>
        <v>#DIV/0!</v>
      </c>
      <c r="AI64" s="34" t="e">
        <f>ROUND(IF(C64&lt;16,$Q64/($D64^0.450818786555515)*'Hintergrund Berechnung'!$N$941,$Q64/($D64^0.450818786555515)*'Hintergrund Berechnung'!$N$942),0)</f>
        <v>#DIV/0!</v>
      </c>
      <c r="AJ64" s="34">
        <f>ROUND(IF(C64&lt;16,$R64*'Hintergrund Berechnung'!$O$941,$R64*'Hintergrund Berechnung'!$O$942),0)</f>
        <v>0</v>
      </c>
      <c r="AK64" s="34">
        <f>ROUND(IF(C64&lt;16,IF(S64&gt;0,(25-$S64)*'Hintergrund Berechnung'!$J$941,0),IF(S64&gt;0,(25-$S64)*'Hintergrund Berechnung'!$J$942,0)),0)</f>
        <v>0</v>
      </c>
      <c r="AL64" s="18" t="e">
        <f t="shared" si="8"/>
        <v>#DIV/0!</v>
      </c>
    </row>
    <row r="65" spans="21:38" x14ac:dyDescent="0.5">
      <c r="U65" s="16">
        <f t="shared" si="0"/>
        <v>0</v>
      </c>
      <c r="V65" s="16" t="e">
        <f>IF($A$3=FALSE,IF($C65&lt;16,E65/($D65^0.70558407859294)*'Hintergrund Berechnung'!$I$941,E65/($D65^0.70558407859294)*'Hintergrund Berechnung'!$I$942),IF($C65&lt;13,(E65/($D65^0.70558407859294)*'Hintergrund Berechnung'!$I$941)*0.5,IF($C65&lt;16,(E65/($D65^0.70558407859294)*'Hintergrund Berechnung'!$I$941)*0.67,E65/($D65^0.70558407859294)*'Hintergrund Berechnung'!$I$942)))</f>
        <v>#DIV/0!</v>
      </c>
      <c r="W65" s="16" t="str">
        <f t="shared" si="1"/>
        <v/>
      </c>
      <c r="X65" s="16" t="e">
        <f>IF($A$3=FALSE,IF($C65&lt;16,G65/($D65^0.70558407859294)*'Hintergrund Berechnung'!$I$941,G65/($D65^0.70558407859294)*'Hintergrund Berechnung'!$I$942),IF($C65&lt;13,(G65/($D65^0.70558407859294)*'Hintergrund Berechnung'!$I$941)*0.5,IF($C65&lt;16,(G65/($D65^0.70558407859294)*'Hintergrund Berechnung'!$I$941)*0.67,G65/($D65^0.70558407859294)*'Hintergrund Berechnung'!$I$942)))</f>
        <v>#DIV/0!</v>
      </c>
      <c r="Y65" s="16" t="str">
        <f t="shared" si="2"/>
        <v/>
      </c>
      <c r="Z65" s="16" t="e">
        <f>IF($A$3=FALSE,IF($C65&lt;16,I65/($D65^0.70558407859294)*'Hintergrund Berechnung'!$I$941,I65/($D65^0.70558407859294)*'Hintergrund Berechnung'!$I$942),IF($C65&lt;13,(I65/($D65^0.70558407859294)*'Hintergrund Berechnung'!$I$941)*0.5,IF($C65&lt;16,(I65/($D65^0.70558407859294)*'Hintergrund Berechnung'!$I$941)*0.67,I65/($D65^0.70558407859294)*'Hintergrund Berechnung'!$I$942)))</f>
        <v>#DIV/0!</v>
      </c>
      <c r="AA65" s="16" t="str">
        <f t="shared" si="3"/>
        <v/>
      </c>
      <c r="AB65" s="16" t="e">
        <f>IF($A$3=FALSE,IF($C65&lt;16,K65/($D65^0.70558407859294)*'Hintergrund Berechnung'!$I$941,K65/($D65^0.70558407859294)*'Hintergrund Berechnung'!$I$942),IF($C65&lt;13,(K65/($D65^0.70558407859294)*'Hintergrund Berechnung'!$I$941)*0.5,IF($C65&lt;16,(K65/($D65^0.70558407859294)*'Hintergrund Berechnung'!$I$941)*0.67,K65/($D65^0.70558407859294)*'Hintergrund Berechnung'!$I$942)))</f>
        <v>#DIV/0!</v>
      </c>
      <c r="AC65" s="16" t="str">
        <f t="shared" si="4"/>
        <v/>
      </c>
      <c r="AD65" s="16" t="e">
        <f>IF($A$3=FALSE,IF($C65&lt;16,M65/($D65^0.70558407859294)*'Hintergrund Berechnung'!$I$941,M65/($D65^0.70558407859294)*'Hintergrund Berechnung'!$I$942),IF($C65&lt;13,(M65/($D65^0.70558407859294)*'Hintergrund Berechnung'!$I$941)*0.5,IF($C65&lt;16,(M65/($D65^0.70558407859294)*'Hintergrund Berechnung'!$I$941)*0.67,M65/($D65^0.70558407859294)*'Hintergrund Berechnung'!$I$942)))</f>
        <v>#DIV/0!</v>
      </c>
      <c r="AE65" s="16" t="str">
        <f t="shared" si="5"/>
        <v/>
      </c>
      <c r="AF65" s="16" t="e">
        <f>IF($A$3=FALSE,IF($C65&lt;16,O65/($D65^0.70558407859294)*'Hintergrund Berechnung'!$I$941,O65/($D65^0.70558407859294)*'Hintergrund Berechnung'!$I$942),IF($C65&lt;13,(O65/($D65^0.70558407859294)*'Hintergrund Berechnung'!$I$941)*0.5,IF($C65&lt;16,(O65/($D65^0.70558407859294)*'Hintergrund Berechnung'!$I$941)*0.67,O65/($D65^0.70558407859294)*'Hintergrund Berechnung'!$I$942)))</f>
        <v>#DIV/0!</v>
      </c>
      <c r="AG65" s="16" t="str">
        <f t="shared" si="6"/>
        <v/>
      </c>
      <c r="AH65" s="16" t="e">
        <f t="shared" si="7"/>
        <v>#DIV/0!</v>
      </c>
      <c r="AI65" s="34" t="e">
        <f>ROUND(IF(C65&lt;16,$Q65/($D65^0.450818786555515)*'Hintergrund Berechnung'!$N$941,$Q65/($D65^0.450818786555515)*'Hintergrund Berechnung'!$N$942),0)</f>
        <v>#DIV/0!</v>
      </c>
      <c r="AJ65" s="34">
        <f>ROUND(IF(C65&lt;16,$R65*'Hintergrund Berechnung'!$O$941,$R65*'Hintergrund Berechnung'!$O$942),0)</f>
        <v>0</v>
      </c>
      <c r="AK65" s="34">
        <f>ROUND(IF(C65&lt;16,IF(S65&gt;0,(25-$S65)*'Hintergrund Berechnung'!$J$941,0),IF(S65&gt;0,(25-$S65)*'Hintergrund Berechnung'!$J$942,0)),0)</f>
        <v>0</v>
      </c>
      <c r="AL65" s="18" t="e">
        <f t="shared" si="8"/>
        <v>#DIV/0!</v>
      </c>
    </row>
    <row r="66" spans="21:38" x14ac:dyDescent="0.5">
      <c r="U66" s="16">
        <f t="shared" si="0"/>
        <v>0</v>
      </c>
      <c r="V66" s="16" t="e">
        <f>IF($A$3=FALSE,IF($C66&lt;16,E66/($D66^0.70558407859294)*'Hintergrund Berechnung'!$I$941,E66/($D66^0.70558407859294)*'Hintergrund Berechnung'!$I$942),IF($C66&lt;13,(E66/($D66^0.70558407859294)*'Hintergrund Berechnung'!$I$941)*0.5,IF($C66&lt;16,(E66/($D66^0.70558407859294)*'Hintergrund Berechnung'!$I$941)*0.67,E66/($D66^0.70558407859294)*'Hintergrund Berechnung'!$I$942)))</f>
        <v>#DIV/0!</v>
      </c>
      <c r="W66" s="16" t="str">
        <f t="shared" si="1"/>
        <v/>
      </c>
      <c r="X66" s="16" t="e">
        <f>IF($A$3=FALSE,IF($C66&lt;16,G66/($D66^0.70558407859294)*'Hintergrund Berechnung'!$I$941,G66/($D66^0.70558407859294)*'Hintergrund Berechnung'!$I$942),IF($C66&lt;13,(G66/($D66^0.70558407859294)*'Hintergrund Berechnung'!$I$941)*0.5,IF($C66&lt;16,(G66/($D66^0.70558407859294)*'Hintergrund Berechnung'!$I$941)*0.67,G66/($D66^0.70558407859294)*'Hintergrund Berechnung'!$I$942)))</f>
        <v>#DIV/0!</v>
      </c>
      <c r="Y66" s="16" t="str">
        <f t="shared" si="2"/>
        <v/>
      </c>
      <c r="Z66" s="16" t="e">
        <f>IF($A$3=FALSE,IF($C66&lt;16,I66/($D66^0.70558407859294)*'Hintergrund Berechnung'!$I$941,I66/($D66^0.70558407859294)*'Hintergrund Berechnung'!$I$942),IF($C66&lt;13,(I66/($D66^0.70558407859294)*'Hintergrund Berechnung'!$I$941)*0.5,IF($C66&lt;16,(I66/($D66^0.70558407859294)*'Hintergrund Berechnung'!$I$941)*0.67,I66/($D66^0.70558407859294)*'Hintergrund Berechnung'!$I$942)))</f>
        <v>#DIV/0!</v>
      </c>
      <c r="AA66" s="16" t="str">
        <f t="shared" si="3"/>
        <v/>
      </c>
      <c r="AB66" s="16" t="e">
        <f>IF($A$3=FALSE,IF($C66&lt;16,K66/($D66^0.70558407859294)*'Hintergrund Berechnung'!$I$941,K66/($D66^0.70558407859294)*'Hintergrund Berechnung'!$I$942),IF($C66&lt;13,(K66/($D66^0.70558407859294)*'Hintergrund Berechnung'!$I$941)*0.5,IF($C66&lt;16,(K66/($D66^0.70558407859294)*'Hintergrund Berechnung'!$I$941)*0.67,K66/($D66^0.70558407859294)*'Hintergrund Berechnung'!$I$942)))</f>
        <v>#DIV/0!</v>
      </c>
      <c r="AC66" s="16" t="str">
        <f t="shared" si="4"/>
        <v/>
      </c>
      <c r="AD66" s="16" t="e">
        <f>IF($A$3=FALSE,IF($C66&lt;16,M66/($D66^0.70558407859294)*'Hintergrund Berechnung'!$I$941,M66/($D66^0.70558407859294)*'Hintergrund Berechnung'!$I$942),IF($C66&lt;13,(M66/($D66^0.70558407859294)*'Hintergrund Berechnung'!$I$941)*0.5,IF($C66&lt;16,(M66/($D66^0.70558407859294)*'Hintergrund Berechnung'!$I$941)*0.67,M66/($D66^0.70558407859294)*'Hintergrund Berechnung'!$I$942)))</f>
        <v>#DIV/0!</v>
      </c>
      <c r="AE66" s="16" t="str">
        <f t="shared" si="5"/>
        <v/>
      </c>
      <c r="AF66" s="16" t="e">
        <f>IF($A$3=FALSE,IF($C66&lt;16,O66/($D66^0.70558407859294)*'Hintergrund Berechnung'!$I$941,O66/($D66^0.70558407859294)*'Hintergrund Berechnung'!$I$942),IF($C66&lt;13,(O66/($D66^0.70558407859294)*'Hintergrund Berechnung'!$I$941)*0.5,IF($C66&lt;16,(O66/($D66^0.70558407859294)*'Hintergrund Berechnung'!$I$941)*0.67,O66/($D66^0.70558407859294)*'Hintergrund Berechnung'!$I$942)))</f>
        <v>#DIV/0!</v>
      </c>
      <c r="AG66" s="16" t="str">
        <f t="shared" si="6"/>
        <v/>
      </c>
      <c r="AH66" s="16" t="e">
        <f t="shared" si="7"/>
        <v>#DIV/0!</v>
      </c>
      <c r="AI66" s="34" t="e">
        <f>ROUND(IF(C66&lt;16,$Q66/($D66^0.450818786555515)*'Hintergrund Berechnung'!$N$941,$Q66/($D66^0.450818786555515)*'Hintergrund Berechnung'!$N$942),0)</f>
        <v>#DIV/0!</v>
      </c>
      <c r="AJ66" s="34">
        <f>ROUND(IF(C66&lt;16,$R66*'Hintergrund Berechnung'!$O$941,$R66*'Hintergrund Berechnung'!$O$942),0)</f>
        <v>0</v>
      </c>
      <c r="AK66" s="34">
        <f>ROUND(IF(C66&lt;16,IF(S66&gt;0,(25-$S66)*'Hintergrund Berechnung'!$J$941,0),IF(S66&gt;0,(25-$S66)*'Hintergrund Berechnung'!$J$942,0)),0)</f>
        <v>0</v>
      </c>
      <c r="AL66" s="18" t="e">
        <f t="shared" si="8"/>
        <v>#DIV/0!</v>
      </c>
    </row>
    <row r="67" spans="21:38" x14ac:dyDescent="0.5">
      <c r="U67" s="16">
        <f t="shared" si="0"/>
        <v>0</v>
      </c>
      <c r="V67" s="16" t="e">
        <f>IF($A$3=FALSE,IF($C67&lt;16,E67/($D67^0.70558407859294)*'Hintergrund Berechnung'!$I$941,E67/($D67^0.70558407859294)*'Hintergrund Berechnung'!$I$942),IF($C67&lt;13,(E67/($D67^0.70558407859294)*'Hintergrund Berechnung'!$I$941)*0.5,IF($C67&lt;16,(E67/($D67^0.70558407859294)*'Hintergrund Berechnung'!$I$941)*0.67,E67/($D67^0.70558407859294)*'Hintergrund Berechnung'!$I$942)))</f>
        <v>#DIV/0!</v>
      </c>
      <c r="W67" s="16" t="str">
        <f t="shared" si="1"/>
        <v/>
      </c>
      <c r="X67" s="16" t="e">
        <f>IF($A$3=FALSE,IF($C67&lt;16,G67/($D67^0.70558407859294)*'Hintergrund Berechnung'!$I$941,G67/($D67^0.70558407859294)*'Hintergrund Berechnung'!$I$942),IF($C67&lt;13,(G67/($D67^0.70558407859294)*'Hintergrund Berechnung'!$I$941)*0.5,IF($C67&lt;16,(G67/($D67^0.70558407859294)*'Hintergrund Berechnung'!$I$941)*0.67,G67/($D67^0.70558407859294)*'Hintergrund Berechnung'!$I$942)))</f>
        <v>#DIV/0!</v>
      </c>
      <c r="Y67" s="16" t="str">
        <f t="shared" si="2"/>
        <v/>
      </c>
      <c r="Z67" s="16" t="e">
        <f>IF($A$3=FALSE,IF($C67&lt;16,I67/($D67^0.70558407859294)*'Hintergrund Berechnung'!$I$941,I67/($D67^0.70558407859294)*'Hintergrund Berechnung'!$I$942),IF($C67&lt;13,(I67/($D67^0.70558407859294)*'Hintergrund Berechnung'!$I$941)*0.5,IF($C67&lt;16,(I67/($D67^0.70558407859294)*'Hintergrund Berechnung'!$I$941)*0.67,I67/($D67^0.70558407859294)*'Hintergrund Berechnung'!$I$942)))</f>
        <v>#DIV/0!</v>
      </c>
      <c r="AA67" s="16" t="str">
        <f t="shared" si="3"/>
        <v/>
      </c>
      <c r="AB67" s="16" t="e">
        <f>IF($A$3=FALSE,IF($C67&lt;16,K67/($D67^0.70558407859294)*'Hintergrund Berechnung'!$I$941,K67/($D67^0.70558407859294)*'Hintergrund Berechnung'!$I$942),IF($C67&lt;13,(K67/($D67^0.70558407859294)*'Hintergrund Berechnung'!$I$941)*0.5,IF($C67&lt;16,(K67/($D67^0.70558407859294)*'Hintergrund Berechnung'!$I$941)*0.67,K67/($D67^0.70558407859294)*'Hintergrund Berechnung'!$I$942)))</f>
        <v>#DIV/0!</v>
      </c>
      <c r="AC67" s="16" t="str">
        <f t="shared" si="4"/>
        <v/>
      </c>
      <c r="AD67" s="16" t="e">
        <f>IF($A$3=FALSE,IF($C67&lt;16,M67/($D67^0.70558407859294)*'Hintergrund Berechnung'!$I$941,M67/($D67^0.70558407859294)*'Hintergrund Berechnung'!$I$942),IF($C67&lt;13,(M67/($D67^0.70558407859294)*'Hintergrund Berechnung'!$I$941)*0.5,IF($C67&lt;16,(M67/($D67^0.70558407859294)*'Hintergrund Berechnung'!$I$941)*0.67,M67/($D67^0.70558407859294)*'Hintergrund Berechnung'!$I$942)))</f>
        <v>#DIV/0!</v>
      </c>
      <c r="AE67" s="16" t="str">
        <f t="shared" si="5"/>
        <v/>
      </c>
      <c r="AF67" s="16" t="e">
        <f>IF($A$3=FALSE,IF($C67&lt;16,O67/($D67^0.70558407859294)*'Hintergrund Berechnung'!$I$941,O67/($D67^0.70558407859294)*'Hintergrund Berechnung'!$I$942),IF($C67&lt;13,(O67/($D67^0.70558407859294)*'Hintergrund Berechnung'!$I$941)*0.5,IF($C67&lt;16,(O67/($D67^0.70558407859294)*'Hintergrund Berechnung'!$I$941)*0.67,O67/($D67^0.70558407859294)*'Hintergrund Berechnung'!$I$942)))</f>
        <v>#DIV/0!</v>
      </c>
      <c r="AG67" s="16" t="str">
        <f t="shared" si="6"/>
        <v/>
      </c>
      <c r="AH67" s="16" t="e">
        <f t="shared" si="7"/>
        <v>#DIV/0!</v>
      </c>
      <c r="AI67" s="34" t="e">
        <f>ROUND(IF(C67&lt;16,$Q67/($D67^0.450818786555515)*'Hintergrund Berechnung'!$N$941,$Q67/($D67^0.450818786555515)*'Hintergrund Berechnung'!$N$942),0)</f>
        <v>#DIV/0!</v>
      </c>
      <c r="AJ67" s="34">
        <f>ROUND(IF(C67&lt;16,$R67*'Hintergrund Berechnung'!$O$941,$R67*'Hintergrund Berechnung'!$O$942),0)</f>
        <v>0</v>
      </c>
      <c r="AK67" s="34">
        <f>ROUND(IF(C67&lt;16,IF(S67&gt;0,(25-$S67)*'Hintergrund Berechnung'!$J$941,0),IF(S67&gt;0,(25-$S67)*'Hintergrund Berechnung'!$J$942,0)),0)</f>
        <v>0</v>
      </c>
      <c r="AL67" s="18" t="e">
        <f t="shared" si="8"/>
        <v>#DIV/0!</v>
      </c>
    </row>
    <row r="68" spans="21:38" x14ac:dyDescent="0.5">
      <c r="U68" s="16">
        <f t="shared" si="0"/>
        <v>0</v>
      </c>
      <c r="V68" s="16" t="e">
        <f>IF($A$3=FALSE,IF($C68&lt;16,E68/($D68^0.70558407859294)*'Hintergrund Berechnung'!$I$941,E68/($D68^0.70558407859294)*'Hintergrund Berechnung'!$I$942),IF($C68&lt;13,(E68/($D68^0.70558407859294)*'Hintergrund Berechnung'!$I$941)*0.5,IF($C68&lt;16,(E68/($D68^0.70558407859294)*'Hintergrund Berechnung'!$I$941)*0.67,E68/($D68^0.70558407859294)*'Hintergrund Berechnung'!$I$942)))</f>
        <v>#DIV/0!</v>
      </c>
      <c r="W68" s="16" t="str">
        <f t="shared" si="1"/>
        <v/>
      </c>
      <c r="X68" s="16" t="e">
        <f>IF($A$3=FALSE,IF($C68&lt;16,G68/($D68^0.70558407859294)*'Hintergrund Berechnung'!$I$941,G68/($D68^0.70558407859294)*'Hintergrund Berechnung'!$I$942),IF($C68&lt;13,(G68/($D68^0.70558407859294)*'Hintergrund Berechnung'!$I$941)*0.5,IF($C68&lt;16,(G68/($D68^0.70558407859294)*'Hintergrund Berechnung'!$I$941)*0.67,G68/($D68^0.70558407859294)*'Hintergrund Berechnung'!$I$942)))</f>
        <v>#DIV/0!</v>
      </c>
      <c r="Y68" s="16" t="str">
        <f t="shared" si="2"/>
        <v/>
      </c>
      <c r="Z68" s="16" t="e">
        <f>IF($A$3=FALSE,IF($C68&lt;16,I68/($D68^0.70558407859294)*'Hintergrund Berechnung'!$I$941,I68/($D68^0.70558407859294)*'Hintergrund Berechnung'!$I$942),IF($C68&lt;13,(I68/($D68^0.70558407859294)*'Hintergrund Berechnung'!$I$941)*0.5,IF($C68&lt;16,(I68/($D68^0.70558407859294)*'Hintergrund Berechnung'!$I$941)*0.67,I68/($D68^0.70558407859294)*'Hintergrund Berechnung'!$I$942)))</f>
        <v>#DIV/0!</v>
      </c>
      <c r="AA68" s="16" t="str">
        <f t="shared" si="3"/>
        <v/>
      </c>
      <c r="AB68" s="16" t="e">
        <f>IF($A$3=FALSE,IF($C68&lt;16,K68/($D68^0.70558407859294)*'Hintergrund Berechnung'!$I$941,K68/($D68^0.70558407859294)*'Hintergrund Berechnung'!$I$942),IF($C68&lt;13,(K68/($D68^0.70558407859294)*'Hintergrund Berechnung'!$I$941)*0.5,IF($C68&lt;16,(K68/($D68^0.70558407859294)*'Hintergrund Berechnung'!$I$941)*0.67,K68/($D68^0.70558407859294)*'Hintergrund Berechnung'!$I$942)))</f>
        <v>#DIV/0!</v>
      </c>
      <c r="AC68" s="16" t="str">
        <f t="shared" si="4"/>
        <v/>
      </c>
      <c r="AD68" s="16" t="e">
        <f>IF($A$3=FALSE,IF($C68&lt;16,M68/($D68^0.70558407859294)*'Hintergrund Berechnung'!$I$941,M68/($D68^0.70558407859294)*'Hintergrund Berechnung'!$I$942),IF($C68&lt;13,(M68/($D68^0.70558407859294)*'Hintergrund Berechnung'!$I$941)*0.5,IF($C68&lt;16,(M68/($D68^0.70558407859294)*'Hintergrund Berechnung'!$I$941)*0.67,M68/($D68^0.70558407859294)*'Hintergrund Berechnung'!$I$942)))</f>
        <v>#DIV/0!</v>
      </c>
      <c r="AE68" s="16" t="str">
        <f t="shared" si="5"/>
        <v/>
      </c>
      <c r="AF68" s="16" t="e">
        <f>IF($A$3=FALSE,IF($C68&lt;16,O68/($D68^0.70558407859294)*'Hintergrund Berechnung'!$I$941,O68/($D68^0.70558407859294)*'Hintergrund Berechnung'!$I$942),IF($C68&lt;13,(O68/($D68^0.70558407859294)*'Hintergrund Berechnung'!$I$941)*0.5,IF($C68&lt;16,(O68/($D68^0.70558407859294)*'Hintergrund Berechnung'!$I$941)*0.67,O68/($D68^0.70558407859294)*'Hintergrund Berechnung'!$I$942)))</f>
        <v>#DIV/0!</v>
      </c>
      <c r="AG68" s="16" t="str">
        <f t="shared" si="6"/>
        <v/>
      </c>
      <c r="AH68" s="16" t="e">
        <f t="shared" si="7"/>
        <v>#DIV/0!</v>
      </c>
      <c r="AI68" s="34" t="e">
        <f>ROUND(IF(C68&lt;16,$Q68/($D68^0.450818786555515)*'Hintergrund Berechnung'!$N$941,$Q68/($D68^0.450818786555515)*'Hintergrund Berechnung'!$N$942),0)</f>
        <v>#DIV/0!</v>
      </c>
      <c r="AJ68" s="34">
        <f>ROUND(IF(C68&lt;16,$R68*'Hintergrund Berechnung'!$O$941,$R68*'Hintergrund Berechnung'!$O$942),0)</f>
        <v>0</v>
      </c>
      <c r="AK68" s="34">
        <f>ROUND(IF(C68&lt;16,IF(S68&gt;0,(25-$S68)*'Hintergrund Berechnung'!$J$941,0),IF(S68&gt;0,(25-$S68)*'Hintergrund Berechnung'!$J$942,0)),0)</f>
        <v>0</v>
      </c>
      <c r="AL68" s="18" t="e">
        <f t="shared" si="8"/>
        <v>#DIV/0!</v>
      </c>
    </row>
    <row r="69" spans="21:38" x14ac:dyDescent="0.5">
      <c r="U69" s="16">
        <f t="shared" si="0"/>
        <v>0</v>
      </c>
      <c r="V69" s="16" t="e">
        <f>IF($A$3=FALSE,IF($C69&lt;16,E69/($D69^0.70558407859294)*'Hintergrund Berechnung'!$I$941,E69/($D69^0.70558407859294)*'Hintergrund Berechnung'!$I$942),IF($C69&lt;13,(E69/($D69^0.70558407859294)*'Hintergrund Berechnung'!$I$941)*0.5,IF($C69&lt;16,(E69/($D69^0.70558407859294)*'Hintergrund Berechnung'!$I$941)*0.67,E69/($D69^0.70558407859294)*'Hintergrund Berechnung'!$I$942)))</f>
        <v>#DIV/0!</v>
      </c>
      <c r="W69" s="16" t="str">
        <f t="shared" si="1"/>
        <v/>
      </c>
      <c r="X69" s="16" t="e">
        <f>IF($A$3=FALSE,IF($C69&lt;16,G69/($D69^0.70558407859294)*'Hintergrund Berechnung'!$I$941,G69/($D69^0.70558407859294)*'Hintergrund Berechnung'!$I$942),IF($C69&lt;13,(G69/($D69^0.70558407859294)*'Hintergrund Berechnung'!$I$941)*0.5,IF($C69&lt;16,(G69/($D69^0.70558407859294)*'Hintergrund Berechnung'!$I$941)*0.67,G69/($D69^0.70558407859294)*'Hintergrund Berechnung'!$I$942)))</f>
        <v>#DIV/0!</v>
      </c>
      <c r="Y69" s="16" t="str">
        <f t="shared" si="2"/>
        <v/>
      </c>
      <c r="Z69" s="16" t="e">
        <f>IF($A$3=FALSE,IF($C69&lt;16,I69/($D69^0.70558407859294)*'Hintergrund Berechnung'!$I$941,I69/($D69^0.70558407859294)*'Hintergrund Berechnung'!$I$942),IF($C69&lt;13,(I69/($D69^0.70558407859294)*'Hintergrund Berechnung'!$I$941)*0.5,IF($C69&lt;16,(I69/($D69^0.70558407859294)*'Hintergrund Berechnung'!$I$941)*0.67,I69/($D69^0.70558407859294)*'Hintergrund Berechnung'!$I$942)))</f>
        <v>#DIV/0!</v>
      </c>
      <c r="AA69" s="16" t="str">
        <f t="shared" si="3"/>
        <v/>
      </c>
      <c r="AB69" s="16" t="e">
        <f>IF($A$3=FALSE,IF($C69&lt;16,K69/($D69^0.70558407859294)*'Hintergrund Berechnung'!$I$941,K69/($D69^0.70558407859294)*'Hintergrund Berechnung'!$I$942),IF($C69&lt;13,(K69/($D69^0.70558407859294)*'Hintergrund Berechnung'!$I$941)*0.5,IF($C69&lt;16,(K69/($D69^0.70558407859294)*'Hintergrund Berechnung'!$I$941)*0.67,K69/($D69^0.70558407859294)*'Hintergrund Berechnung'!$I$942)))</f>
        <v>#DIV/0!</v>
      </c>
      <c r="AC69" s="16" t="str">
        <f t="shared" si="4"/>
        <v/>
      </c>
      <c r="AD69" s="16" t="e">
        <f>IF($A$3=FALSE,IF($C69&lt;16,M69/($D69^0.70558407859294)*'Hintergrund Berechnung'!$I$941,M69/($D69^0.70558407859294)*'Hintergrund Berechnung'!$I$942),IF($C69&lt;13,(M69/($D69^0.70558407859294)*'Hintergrund Berechnung'!$I$941)*0.5,IF($C69&lt;16,(M69/($D69^0.70558407859294)*'Hintergrund Berechnung'!$I$941)*0.67,M69/($D69^0.70558407859294)*'Hintergrund Berechnung'!$I$942)))</f>
        <v>#DIV/0!</v>
      </c>
      <c r="AE69" s="16" t="str">
        <f t="shared" si="5"/>
        <v/>
      </c>
      <c r="AF69" s="16" t="e">
        <f>IF($A$3=FALSE,IF($C69&lt;16,O69/($D69^0.70558407859294)*'Hintergrund Berechnung'!$I$941,O69/($D69^0.70558407859294)*'Hintergrund Berechnung'!$I$942),IF($C69&lt;13,(O69/($D69^0.70558407859294)*'Hintergrund Berechnung'!$I$941)*0.5,IF($C69&lt;16,(O69/($D69^0.70558407859294)*'Hintergrund Berechnung'!$I$941)*0.67,O69/($D69^0.70558407859294)*'Hintergrund Berechnung'!$I$942)))</f>
        <v>#DIV/0!</v>
      </c>
      <c r="AG69" s="16" t="str">
        <f t="shared" si="6"/>
        <v/>
      </c>
      <c r="AH69" s="16" t="e">
        <f t="shared" si="7"/>
        <v>#DIV/0!</v>
      </c>
      <c r="AI69" s="34" t="e">
        <f>ROUND(IF(C69&lt;16,$Q69/($D69^0.450818786555515)*'Hintergrund Berechnung'!$N$941,$Q69/($D69^0.450818786555515)*'Hintergrund Berechnung'!$N$942),0)</f>
        <v>#DIV/0!</v>
      </c>
      <c r="AJ69" s="34">
        <f>ROUND(IF(C69&lt;16,$R69*'Hintergrund Berechnung'!$O$941,$R69*'Hintergrund Berechnung'!$O$942),0)</f>
        <v>0</v>
      </c>
      <c r="AK69" s="34">
        <f>ROUND(IF(C69&lt;16,IF(S69&gt;0,(25-$S69)*'Hintergrund Berechnung'!$J$941,0),IF(S69&gt;0,(25-$S69)*'Hintergrund Berechnung'!$J$942,0)),0)</f>
        <v>0</v>
      </c>
      <c r="AL69" s="18" t="e">
        <f t="shared" si="8"/>
        <v>#DIV/0!</v>
      </c>
    </row>
    <row r="70" spans="21:38" x14ac:dyDescent="0.5">
      <c r="U70" s="16">
        <f t="shared" si="0"/>
        <v>0</v>
      </c>
      <c r="V70" s="16" t="e">
        <f>IF($A$3=FALSE,IF($C70&lt;16,E70/($D70^0.70558407859294)*'Hintergrund Berechnung'!$I$941,E70/($D70^0.70558407859294)*'Hintergrund Berechnung'!$I$942),IF($C70&lt;13,(E70/($D70^0.70558407859294)*'Hintergrund Berechnung'!$I$941)*0.5,IF($C70&lt;16,(E70/($D70^0.70558407859294)*'Hintergrund Berechnung'!$I$941)*0.67,E70/($D70^0.70558407859294)*'Hintergrund Berechnung'!$I$942)))</f>
        <v>#DIV/0!</v>
      </c>
      <c r="W70" s="16" t="str">
        <f t="shared" si="1"/>
        <v/>
      </c>
      <c r="X70" s="16" t="e">
        <f>IF($A$3=FALSE,IF($C70&lt;16,G70/($D70^0.70558407859294)*'Hintergrund Berechnung'!$I$941,G70/($D70^0.70558407859294)*'Hintergrund Berechnung'!$I$942),IF($C70&lt;13,(G70/($D70^0.70558407859294)*'Hintergrund Berechnung'!$I$941)*0.5,IF($C70&lt;16,(G70/($D70^0.70558407859294)*'Hintergrund Berechnung'!$I$941)*0.67,G70/($D70^0.70558407859294)*'Hintergrund Berechnung'!$I$942)))</f>
        <v>#DIV/0!</v>
      </c>
      <c r="Y70" s="16" t="str">
        <f t="shared" si="2"/>
        <v/>
      </c>
      <c r="Z70" s="16" t="e">
        <f>IF($A$3=FALSE,IF($C70&lt;16,I70/($D70^0.70558407859294)*'Hintergrund Berechnung'!$I$941,I70/($D70^0.70558407859294)*'Hintergrund Berechnung'!$I$942),IF($C70&lt;13,(I70/($D70^0.70558407859294)*'Hintergrund Berechnung'!$I$941)*0.5,IF($C70&lt;16,(I70/($D70^0.70558407859294)*'Hintergrund Berechnung'!$I$941)*0.67,I70/($D70^0.70558407859294)*'Hintergrund Berechnung'!$I$942)))</f>
        <v>#DIV/0!</v>
      </c>
      <c r="AA70" s="16" t="str">
        <f t="shared" si="3"/>
        <v/>
      </c>
      <c r="AB70" s="16" t="e">
        <f>IF($A$3=FALSE,IF($C70&lt;16,K70/($D70^0.70558407859294)*'Hintergrund Berechnung'!$I$941,K70/($D70^0.70558407859294)*'Hintergrund Berechnung'!$I$942),IF($C70&lt;13,(K70/($D70^0.70558407859294)*'Hintergrund Berechnung'!$I$941)*0.5,IF($C70&lt;16,(K70/($D70^0.70558407859294)*'Hintergrund Berechnung'!$I$941)*0.67,K70/($D70^0.70558407859294)*'Hintergrund Berechnung'!$I$942)))</f>
        <v>#DIV/0!</v>
      </c>
      <c r="AC70" s="16" t="str">
        <f t="shared" si="4"/>
        <v/>
      </c>
      <c r="AD70" s="16" t="e">
        <f>IF($A$3=FALSE,IF($C70&lt;16,M70/($D70^0.70558407859294)*'Hintergrund Berechnung'!$I$941,M70/($D70^0.70558407859294)*'Hintergrund Berechnung'!$I$942),IF($C70&lt;13,(M70/($D70^0.70558407859294)*'Hintergrund Berechnung'!$I$941)*0.5,IF($C70&lt;16,(M70/($D70^0.70558407859294)*'Hintergrund Berechnung'!$I$941)*0.67,M70/($D70^0.70558407859294)*'Hintergrund Berechnung'!$I$942)))</f>
        <v>#DIV/0!</v>
      </c>
      <c r="AE70" s="16" t="str">
        <f t="shared" si="5"/>
        <v/>
      </c>
      <c r="AF70" s="16" t="e">
        <f>IF($A$3=FALSE,IF($C70&lt;16,O70/($D70^0.70558407859294)*'Hintergrund Berechnung'!$I$941,O70/($D70^0.70558407859294)*'Hintergrund Berechnung'!$I$942),IF($C70&lt;13,(O70/($D70^0.70558407859294)*'Hintergrund Berechnung'!$I$941)*0.5,IF($C70&lt;16,(O70/($D70^0.70558407859294)*'Hintergrund Berechnung'!$I$941)*0.67,O70/($D70^0.70558407859294)*'Hintergrund Berechnung'!$I$942)))</f>
        <v>#DIV/0!</v>
      </c>
      <c r="AG70" s="16" t="str">
        <f t="shared" si="6"/>
        <v/>
      </c>
      <c r="AH70" s="16" t="e">
        <f t="shared" si="7"/>
        <v>#DIV/0!</v>
      </c>
      <c r="AI70" s="34" t="e">
        <f>ROUND(IF(C70&lt;16,$Q70/($D70^0.450818786555515)*'Hintergrund Berechnung'!$N$941,$Q70/($D70^0.450818786555515)*'Hintergrund Berechnung'!$N$942),0)</f>
        <v>#DIV/0!</v>
      </c>
      <c r="AJ70" s="34">
        <f>ROUND(IF(C70&lt;16,$R70*'Hintergrund Berechnung'!$O$941,$R70*'Hintergrund Berechnung'!$O$942),0)</f>
        <v>0</v>
      </c>
      <c r="AK70" s="34">
        <f>ROUND(IF(C70&lt;16,IF(S70&gt;0,(25-$S70)*'Hintergrund Berechnung'!$J$941,0),IF(S70&gt;0,(25-$S70)*'Hintergrund Berechnung'!$J$942,0)),0)</f>
        <v>0</v>
      </c>
      <c r="AL70" s="18" t="e">
        <f t="shared" si="8"/>
        <v>#DIV/0!</v>
      </c>
    </row>
    <row r="71" spans="21:38" x14ac:dyDescent="0.5">
      <c r="U71" s="16">
        <f t="shared" ref="U71:U134" si="9">MAX(E71,G71,I71)+MAX(K71,M71,O71)</f>
        <v>0</v>
      </c>
      <c r="V71" s="16" t="e">
        <f>IF($A$3=FALSE,IF($C71&lt;16,E71/($D71^0.70558407859294)*'Hintergrund Berechnung'!$I$941,E71/($D71^0.70558407859294)*'Hintergrund Berechnung'!$I$942),IF($C71&lt;13,(E71/($D71^0.70558407859294)*'Hintergrund Berechnung'!$I$941)*0.5,IF($C71&lt;16,(E71/($D71^0.70558407859294)*'Hintergrund Berechnung'!$I$941)*0.67,E71/($D71^0.70558407859294)*'Hintergrund Berechnung'!$I$942)))</f>
        <v>#DIV/0!</v>
      </c>
      <c r="W71" s="16" t="str">
        <f t="shared" ref="W71:W134" si="10">IF(AND($A$3=TRUE,$C71&lt;13),F71,IF(AND($A$3=TRUE,$C71&lt;16),F71*0.67,""))</f>
        <v/>
      </c>
      <c r="X71" s="16" t="e">
        <f>IF($A$3=FALSE,IF($C71&lt;16,G71/($D71^0.70558407859294)*'Hintergrund Berechnung'!$I$941,G71/($D71^0.70558407859294)*'Hintergrund Berechnung'!$I$942),IF($C71&lt;13,(G71/($D71^0.70558407859294)*'Hintergrund Berechnung'!$I$941)*0.5,IF($C71&lt;16,(G71/($D71^0.70558407859294)*'Hintergrund Berechnung'!$I$941)*0.67,G71/($D71^0.70558407859294)*'Hintergrund Berechnung'!$I$942)))</f>
        <v>#DIV/0!</v>
      </c>
      <c r="Y71" s="16" t="str">
        <f t="shared" ref="Y71:Y134" si="11">IF(AND($A$3=TRUE,$C71&lt;13),H71,IF(AND($A$3=TRUE,$C71&lt;16),H71*0.67,""))</f>
        <v/>
      </c>
      <c r="Z71" s="16" t="e">
        <f>IF($A$3=FALSE,IF($C71&lt;16,I71/($D71^0.70558407859294)*'Hintergrund Berechnung'!$I$941,I71/($D71^0.70558407859294)*'Hintergrund Berechnung'!$I$942),IF($C71&lt;13,(I71/($D71^0.70558407859294)*'Hintergrund Berechnung'!$I$941)*0.5,IF($C71&lt;16,(I71/($D71^0.70558407859294)*'Hintergrund Berechnung'!$I$941)*0.67,I71/($D71^0.70558407859294)*'Hintergrund Berechnung'!$I$942)))</f>
        <v>#DIV/0!</v>
      </c>
      <c r="AA71" s="16" t="str">
        <f t="shared" ref="AA71:AA134" si="12">IF(AND($A$3=TRUE,$C71&lt;13),J71,IF(AND($A$3=TRUE,$C71&lt;16),J71*0.67,""))</f>
        <v/>
      </c>
      <c r="AB71" s="16" t="e">
        <f>IF($A$3=FALSE,IF($C71&lt;16,K71/($D71^0.70558407859294)*'Hintergrund Berechnung'!$I$941,K71/($D71^0.70558407859294)*'Hintergrund Berechnung'!$I$942),IF($C71&lt;13,(K71/($D71^0.70558407859294)*'Hintergrund Berechnung'!$I$941)*0.5,IF($C71&lt;16,(K71/($D71^0.70558407859294)*'Hintergrund Berechnung'!$I$941)*0.67,K71/($D71^0.70558407859294)*'Hintergrund Berechnung'!$I$942)))</f>
        <v>#DIV/0!</v>
      </c>
      <c r="AC71" s="16" t="str">
        <f t="shared" ref="AC71:AC134" si="13">IF(AND($A$3=TRUE,$C71&lt;13),L71,IF(AND($A$3=TRUE,$C71&lt;16),L71*0.67,""))</f>
        <v/>
      </c>
      <c r="AD71" s="16" t="e">
        <f>IF($A$3=FALSE,IF($C71&lt;16,M71/($D71^0.70558407859294)*'Hintergrund Berechnung'!$I$941,M71/($D71^0.70558407859294)*'Hintergrund Berechnung'!$I$942),IF($C71&lt;13,(M71/($D71^0.70558407859294)*'Hintergrund Berechnung'!$I$941)*0.5,IF($C71&lt;16,(M71/($D71^0.70558407859294)*'Hintergrund Berechnung'!$I$941)*0.67,M71/($D71^0.70558407859294)*'Hintergrund Berechnung'!$I$942)))</f>
        <v>#DIV/0!</v>
      </c>
      <c r="AE71" s="16" t="str">
        <f t="shared" ref="AE71:AE134" si="14">IF(AND($A$3=TRUE,$C71&lt;13),N71,IF(AND($A$3=TRUE,$C71&lt;16),N71*0.67,""))</f>
        <v/>
      </c>
      <c r="AF71" s="16" t="e">
        <f>IF($A$3=FALSE,IF($C71&lt;16,O71/($D71^0.70558407859294)*'Hintergrund Berechnung'!$I$941,O71/($D71^0.70558407859294)*'Hintergrund Berechnung'!$I$942),IF($C71&lt;13,(O71/($D71^0.70558407859294)*'Hintergrund Berechnung'!$I$941)*0.5,IF($C71&lt;16,(O71/($D71^0.70558407859294)*'Hintergrund Berechnung'!$I$941)*0.67,O71/($D71^0.70558407859294)*'Hintergrund Berechnung'!$I$942)))</f>
        <v>#DIV/0!</v>
      </c>
      <c r="AG71" s="16" t="str">
        <f t="shared" ref="AG71:AG134" si="15">IF(AND($A$3=TRUE,$C71&lt;13),P71,IF(AND($A$3=TRUE,$C71&lt;16),P71*0.67,""))</f>
        <v/>
      </c>
      <c r="AH71" s="16" t="e">
        <f t="shared" ref="AH71:AH134" si="16">MAX(SUM(V71:W71),SUM(X71:Y71),SUM(Z71:AA71))+MAX(SUM(AB71:AC71),SUM(AD71:AE71),SUM(AF71:AG71))</f>
        <v>#DIV/0!</v>
      </c>
      <c r="AI71" s="34" t="e">
        <f>ROUND(IF(C71&lt;16,$Q71/($D71^0.450818786555515)*'Hintergrund Berechnung'!$N$941,$Q71/($D71^0.450818786555515)*'Hintergrund Berechnung'!$N$942),0)</f>
        <v>#DIV/0!</v>
      </c>
      <c r="AJ71" s="34">
        <f>ROUND(IF(C71&lt;16,$R71*'Hintergrund Berechnung'!$O$941,$R71*'Hintergrund Berechnung'!$O$942),0)</f>
        <v>0</v>
      </c>
      <c r="AK71" s="34">
        <f>ROUND(IF(C71&lt;16,IF(S71&gt;0,(25-$S71)*'Hintergrund Berechnung'!$J$941,0),IF(S71&gt;0,(25-$S71)*'Hintergrund Berechnung'!$J$942,0)),0)</f>
        <v>0</v>
      </c>
      <c r="AL71" s="18" t="e">
        <f t="shared" ref="AL71:AL134" si="17">ROUND(SUM(AH71:AK71),0)</f>
        <v>#DIV/0!</v>
      </c>
    </row>
    <row r="72" spans="21:38" x14ac:dyDescent="0.5">
      <c r="U72" s="16">
        <f t="shared" si="9"/>
        <v>0</v>
      </c>
      <c r="V72" s="16" t="e">
        <f>IF($A$3=FALSE,IF($C72&lt;16,E72/($D72^0.70558407859294)*'Hintergrund Berechnung'!$I$941,E72/($D72^0.70558407859294)*'Hintergrund Berechnung'!$I$942),IF($C72&lt;13,(E72/($D72^0.70558407859294)*'Hintergrund Berechnung'!$I$941)*0.5,IF($C72&lt;16,(E72/($D72^0.70558407859294)*'Hintergrund Berechnung'!$I$941)*0.67,E72/($D72^0.70558407859294)*'Hintergrund Berechnung'!$I$942)))</f>
        <v>#DIV/0!</v>
      </c>
      <c r="W72" s="16" t="str">
        <f t="shared" si="10"/>
        <v/>
      </c>
      <c r="X72" s="16" t="e">
        <f>IF($A$3=FALSE,IF($C72&lt;16,G72/($D72^0.70558407859294)*'Hintergrund Berechnung'!$I$941,G72/($D72^0.70558407859294)*'Hintergrund Berechnung'!$I$942),IF($C72&lt;13,(G72/($D72^0.70558407859294)*'Hintergrund Berechnung'!$I$941)*0.5,IF($C72&lt;16,(G72/($D72^0.70558407859294)*'Hintergrund Berechnung'!$I$941)*0.67,G72/($D72^0.70558407859294)*'Hintergrund Berechnung'!$I$942)))</f>
        <v>#DIV/0!</v>
      </c>
      <c r="Y72" s="16" t="str">
        <f t="shared" si="11"/>
        <v/>
      </c>
      <c r="Z72" s="16" t="e">
        <f>IF($A$3=FALSE,IF($C72&lt;16,I72/($D72^0.70558407859294)*'Hintergrund Berechnung'!$I$941,I72/($D72^0.70558407859294)*'Hintergrund Berechnung'!$I$942),IF($C72&lt;13,(I72/($D72^0.70558407859294)*'Hintergrund Berechnung'!$I$941)*0.5,IF($C72&lt;16,(I72/($D72^0.70558407859294)*'Hintergrund Berechnung'!$I$941)*0.67,I72/($D72^0.70558407859294)*'Hintergrund Berechnung'!$I$942)))</f>
        <v>#DIV/0!</v>
      </c>
      <c r="AA72" s="16" t="str">
        <f t="shared" si="12"/>
        <v/>
      </c>
      <c r="AB72" s="16" t="e">
        <f>IF($A$3=FALSE,IF($C72&lt;16,K72/($D72^0.70558407859294)*'Hintergrund Berechnung'!$I$941,K72/($D72^0.70558407859294)*'Hintergrund Berechnung'!$I$942),IF($C72&lt;13,(K72/($D72^0.70558407859294)*'Hintergrund Berechnung'!$I$941)*0.5,IF($C72&lt;16,(K72/($D72^0.70558407859294)*'Hintergrund Berechnung'!$I$941)*0.67,K72/($D72^0.70558407859294)*'Hintergrund Berechnung'!$I$942)))</f>
        <v>#DIV/0!</v>
      </c>
      <c r="AC72" s="16" t="str">
        <f t="shared" si="13"/>
        <v/>
      </c>
      <c r="AD72" s="16" t="e">
        <f>IF($A$3=FALSE,IF($C72&lt;16,M72/($D72^0.70558407859294)*'Hintergrund Berechnung'!$I$941,M72/($D72^0.70558407859294)*'Hintergrund Berechnung'!$I$942),IF($C72&lt;13,(M72/($D72^0.70558407859294)*'Hintergrund Berechnung'!$I$941)*0.5,IF($C72&lt;16,(M72/($D72^0.70558407859294)*'Hintergrund Berechnung'!$I$941)*0.67,M72/($D72^0.70558407859294)*'Hintergrund Berechnung'!$I$942)))</f>
        <v>#DIV/0!</v>
      </c>
      <c r="AE72" s="16" t="str">
        <f t="shared" si="14"/>
        <v/>
      </c>
      <c r="AF72" s="16" t="e">
        <f>IF($A$3=FALSE,IF($C72&lt;16,O72/($D72^0.70558407859294)*'Hintergrund Berechnung'!$I$941,O72/($D72^0.70558407859294)*'Hintergrund Berechnung'!$I$942),IF($C72&lt;13,(O72/($D72^0.70558407859294)*'Hintergrund Berechnung'!$I$941)*0.5,IF($C72&lt;16,(O72/($D72^0.70558407859294)*'Hintergrund Berechnung'!$I$941)*0.67,O72/($D72^0.70558407859294)*'Hintergrund Berechnung'!$I$942)))</f>
        <v>#DIV/0!</v>
      </c>
      <c r="AG72" s="16" t="str">
        <f t="shared" si="15"/>
        <v/>
      </c>
      <c r="AH72" s="16" t="e">
        <f t="shared" si="16"/>
        <v>#DIV/0!</v>
      </c>
      <c r="AI72" s="34" t="e">
        <f>ROUND(IF(C72&lt;16,$Q72/($D72^0.450818786555515)*'Hintergrund Berechnung'!$N$941,$Q72/($D72^0.450818786555515)*'Hintergrund Berechnung'!$N$942),0)</f>
        <v>#DIV/0!</v>
      </c>
      <c r="AJ72" s="34">
        <f>ROUND(IF(C72&lt;16,$R72*'Hintergrund Berechnung'!$O$941,$R72*'Hintergrund Berechnung'!$O$942),0)</f>
        <v>0</v>
      </c>
      <c r="AK72" s="34">
        <f>ROUND(IF(C72&lt;16,IF(S72&gt;0,(25-$S72)*'Hintergrund Berechnung'!$J$941,0),IF(S72&gt;0,(25-$S72)*'Hintergrund Berechnung'!$J$942,0)),0)</f>
        <v>0</v>
      </c>
      <c r="AL72" s="18" t="e">
        <f t="shared" si="17"/>
        <v>#DIV/0!</v>
      </c>
    </row>
    <row r="73" spans="21:38" x14ac:dyDescent="0.5">
      <c r="U73" s="16">
        <f t="shared" si="9"/>
        <v>0</v>
      </c>
      <c r="V73" s="16" t="e">
        <f>IF($A$3=FALSE,IF($C73&lt;16,E73/($D73^0.70558407859294)*'Hintergrund Berechnung'!$I$941,E73/($D73^0.70558407859294)*'Hintergrund Berechnung'!$I$942),IF($C73&lt;13,(E73/($D73^0.70558407859294)*'Hintergrund Berechnung'!$I$941)*0.5,IF($C73&lt;16,(E73/($D73^0.70558407859294)*'Hintergrund Berechnung'!$I$941)*0.67,E73/($D73^0.70558407859294)*'Hintergrund Berechnung'!$I$942)))</f>
        <v>#DIV/0!</v>
      </c>
      <c r="W73" s="16" t="str">
        <f t="shared" si="10"/>
        <v/>
      </c>
      <c r="X73" s="16" t="e">
        <f>IF($A$3=FALSE,IF($C73&lt;16,G73/($D73^0.70558407859294)*'Hintergrund Berechnung'!$I$941,G73/($D73^0.70558407859294)*'Hintergrund Berechnung'!$I$942),IF($C73&lt;13,(G73/($D73^0.70558407859294)*'Hintergrund Berechnung'!$I$941)*0.5,IF($C73&lt;16,(G73/($D73^0.70558407859294)*'Hintergrund Berechnung'!$I$941)*0.67,G73/($D73^0.70558407859294)*'Hintergrund Berechnung'!$I$942)))</f>
        <v>#DIV/0!</v>
      </c>
      <c r="Y73" s="16" t="str">
        <f t="shared" si="11"/>
        <v/>
      </c>
      <c r="Z73" s="16" t="e">
        <f>IF($A$3=FALSE,IF($C73&lt;16,I73/($D73^0.70558407859294)*'Hintergrund Berechnung'!$I$941,I73/($D73^0.70558407859294)*'Hintergrund Berechnung'!$I$942),IF($C73&lt;13,(I73/($D73^0.70558407859294)*'Hintergrund Berechnung'!$I$941)*0.5,IF($C73&lt;16,(I73/($D73^0.70558407859294)*'Hintergrund Berechnung'!$I$941)*0.67,I73/($D73^0.70558407859294)*'Hintergrund Berechnung'!$I$942)))</f>
        <v>#DIV/0!</v>
      </c>
      <c r="AA73" s="16" t="str">
        <f t="shared" si="12"/>
        <v/>
      </c>
      <c r="AB73" s="16" t="e">
        <f>IF($A$3=FALSE,IF($C73&lt;16,K73/($D73^0.70558407859294)*'Hintergrund Berechnung'!$I$941,K73/($D73^0.70558407859294)*'Hintergrund Berechnung'!$I$942),IF($C73&lt;13,(K73/($D73^0.70558407859294)*'Hintergrund Berechnung'!$I$941)*0.5,IF($C73&lt;16,(K73/($D73^0.70558407859294)*'Hintergrund Berechnung'!$I$941)*0.67,K73/($D73^0.70558407859294)*'Hintergrund Berechnung'!$I$942)))</f>
        <v>#DIV/0!</v>
      </c>
      <c r="AC73" s="16" t="str">
        <f t="shared" si="13"/>
        <v/>
      </c>
      <c r="AD73" s="16" t="e">
        <f>IF($A$3=FALSE,IF($C73&lt;16,M73/($D73^0.70558407859294)*'Hintergrund Berechnung'!$I$941,M73/($D73^0.70558407859294)*'Hintergrund Berechnung'!$I$942),IF($C73&lt;13,(M73/($D73^0.70558407859294)*'Hintergrund Berechnung'!$I$941)*0.5,IF($C73&lt;16,(M73/($D73^0.70558407859294)*'Hintergrund Berechnung'!$I$941)*0.67,M73/($D73^0.70558407859294)*'Hintergrund Berechnung'!$I$942)))</f>
        <v>#DIV/0!</v>
      </c>
      <c r="AE73" s="16" t="str">
        <f t="shared" si="14"/>
        <v/>
      </c>
      <c r="AF73" s="16" t="e">
        <f>IF($A$3=FALSE,IF($C73&lt;16,O73/($D73^0.70558407859294)*'Hintergrund Berechnung'!$I$941,O73/($D73^0.70558407859294)*'Hintergrund Berechnung'!$I$942),IF($C73&lt;13,(O73/($D73^0.70558407859294)*'Hintergrund Berechnung'!$I$941)*0.5,IF($C73&lt;16,(O73/($D73^0.70558407859294)*'Hintergrund Berechnung'!$I$941)*0.67,O73/($D73^0.70558407859294)*'Hintergrund Berechnung'!$I$942)))</f>
        <v>#DIV/0!</v>
      </c>
      <c r="AG73" s="16" t="str">
        <f t="shared" si="15"/>
        <v/>
      </c>
      <c r="AH73" s="16" t="e">
        <f t="shared" si="16"/>
        <v>#DIV/0!</v>
      </c>
      <c r="AI73" s="34" t="e">
        <f>ROUND(IF(C73&lt;16,$Q73/($D73^0.450818786555515)*'Hintergrund Berechnung'!$N$941,$Q73/($D73^0.450818786555515)*'Hintergrund Berechnung'!$N$942),0)</f>
        <v>#DIV/0!</v>
      </c>
      <c r="AJ73" s="34">
        <f>ROUND(IF(C73&lt;16,$R73*'Hintergrund Berechnung'!$O$941,$R73*'Hintergrund Berechnung'!$O$942),0)</f>
        <v>0</v>
      </c>
      <c r="AK73" s="34">
        <f>ROUND(IF(C73&lt;16,IF(S73&gt;0,(25-$S73)*'Hintergrund Berechnung'!$J$941,0),IF(S73&gt;0,(25-$S73)*'Hintergrund Berechnung'!$J$942,0)),0)</f>
        <v>0</v>
      </c>
      <c r="AL73" s="18" t="e">
        <f t="shared" si="17"/>
        <v>#DIV/0!</v>
      </c>
    </row>
    <row r="74" spans="21:38" x14ac:dyDescent="0.5">
      <c r="U74" s="16">
        <f t="shared" si="9"/>
        <v>0</v>
      </c>
      <c r="V74" s="16" t="e">
        <f>IF($A$3=FALSE,IF($C74&lt;16,E74/($D74^0.70558407859294)*'Hintergrund Berechnung'!$I$941,E74/($D74^0.70558407859294)*'Hintergrund Berechnung'!$I$942),IF($C74&lt;13,(E74/($D74^0.70558407859294)*'Hintergrund Berechnung'!$I$941)*0.5,IF($C74&lt;16,(E74/($D74^0.70558407859294)*'Hintergrund Berechnung'!$I$941)*0.67,E74/($D74^0.70558407859294)*'Hintergrund Berechnung'!$I$942)))</f>
        <v>#DIV/0!</v>
      </c>
      <c r="W74" s="16" t="str">
        <f t="shared" si="10"/>
        <v/>
      </c>
      <c r="X74" s="16" t="e">
        <f>IF($A$3=FALSE,IF($C74&lt;16,G74/($D74^0.70558407859294)*'Hintergrund Berechnung'!$I$941,G74/($D74^0.70558407859294)*'Hintergrund Berechnung'!$I$942),IF($C74&lt;13,(G74/($D74^0.70558407859294)*'Hintergrund Berechnung'!$I$941)*0.5,IF($C74&lt;16,(G74/($D74^0.70558407859294)*'Hintergrund Berechnung'!$I$941)*0.67,G74/($D74^0.70558407859294)*'Hintergrund Berechnung'!$I$942)))</f>
        <v>#DIV/0!</v>
      </c>
      <c r="Y74" s="16" t="str">
        <f t="shared" si="11"/>
        <v/>
      </c>
      <c r="Z74" s="16" t="e">
        <f>IF($A$3=FALSE,IF($C74&lt;16,I74/($D74^0.70558407859294)*'Hintergrund Berechnung'!$I$941,I74/($D74^0.70558407859294)*'Hintergrund Berechnung'!$I$942),IF($C74&lt;13,(I74/($D74^0.70558407859294)*'Hintergrund Berechnung'!$I$941)*0.5,IF($C74&lt;16,(I74/($D74^0.70558407859294)*'Hintergrund Berechnung'!$I$941)*0.67,I74/($D74^0.70558407859294)*'Hintergrund Berechnung'!$I$942)))</f>
        <v>#DIV/0!</v>
      </c>
      <c r="AA74" s="16" t="str">
        <f t="shared" si="12"/>
        <v/>
      </c>
      <c r="AB74" s="16" t="e">
        <f>IF($A$3=FALSE,IF($C74&lt;16,K74/($D74^0.70558407859294)*'Hintergrund Berechnung'!$I$941,K74/($D74^0.70558407859294)*'Hintergrund Berechnung'!$I$942),IF($C74&lt;13,(K74/($D74^0.70558407859294)*'Hintergrund Berechnung'!$I$941)*0.5,IF($C74&lt;16,(K74/($D74^0.70558407859294)*'Hintergrund Berechnung'!$I$941)*0.67,K74/($D74^0.70558407859294)*'Hintergrund Berechnung'!$I$942)))</f>
        <v>#DIV/0!</v>
      </c>
      <c r="AC74" s="16" t="str">
        <f t="shared" si="13"/>
        <v/>
      </c>
      <c r="AD74" s="16" t="e">
        <f>IF($A$3=FALSE,IF($C74&lt;16,M74/($D74^0.70558407859294)*'Hintergrund Berechnung'!$I$941,M74/($D74^0.70558407859294)*'Hintergrund Berechnung'!$I$942),IF($C74&lt;13,(M74/($D74^0.70558407859294)*'Hintergrund Berechnung'!$I$941)*0.5,IF($C74&lt;16,(M74/($D74^0.70558407859294)*'Hintergrund Berechnung'!$I$941)*0.67,M74/($D74^0.70558407859294)*'Hintergrund Berechnung'!$I$942)))</f>
        <v>#DIV/0!</v>
      </c>
      <c r="AE74" s="16" t="str">
        <f t="shared" si="14"/>
        <v/>
      </c>
      <c r="AF74" s="16" t="e">
        <f>IF($A$3=FALSE,IF($C74&lt;16,O74/($D74^0.70558407859294)*'Hintergrund Berechnung'!$I$941,O74/($D74^0.70558407859294)*'Hintergrund Berechnung'!$I$942),IF($C74&lt;13,(O74/($D74^0.70558407859294)*'Hintergrund Berechnung'!$I$941)*0.5,IF($C74&lt;16,(O74/($D74^0.70558407859294)*'Hintergrund Berechnung'!$I$941)*0.67,O74/($D74^0.70558407859294)*'Hintergrund Berechnung'!$I$942)))</f>
        <v>#DIV/0!</v>
      </c>
      <c r="AG74" s="16" t="str">
        <f t="shared" si="15"/>
        <v/>
      </c>
      <c r="AH74" s="16" t="e">
        <f t="shared" si="16"/>
        <v>#DIV/0!</v>
      </c>
      <c r="AI74" s="34" t="e">
        <f>ROUND(IF(C74&lt;16,$Q74/($D74^0.450818786555515)*'Hintergrund Berechnung'!$N$941,$Q74/($D74^0.450818786555515)*'Hintergrund Berechnung'!$N$942),0)</f>
        <v>#DIV/0!</v>
      </c>
      <c r="AJ74" s="34">
        <f>ROUND(IF(C74&lt;16,$R74*'Hintergrund Berechnung'!$O$941,$R74*'Hintergrund Berechnung'!$O$942),0)</f>
        <v>0</v>
      </c>
      <c r="AK74" s="34">
        <f>ROUND(IF(C74&lt;16,IF(S74&gt;0,(25-$S74)*'Hintergrund Berechnung'!$J$941,0),IF(S74&gt;0,(25-$S74)*'Hintergrund Berechnung'!$J$942,0)),0)</f>
        <v>0</v>
      </c>
      <c r="AL74" s="18" t="e">
        <f t="shared" si="17"/>
        <v>#DIV/0!</v>
      </c>
    </row>
    <row r="75" spans="21:38" x14ac:dyDescent="0.5">
      <c r="U75" s="16">
        <f t="shared" si="9"/>
        <v>0</v>
      </c>
      <c r="V75" s="16" t="e">
        <f>IF($A$3=FALSE,IF($C75&lt;16,E75/($D75^0.70558407859294)*'Hintergrund Berechnung'!$I$941,E75/($D75^0.70558407859294)*'Hintergrund Berechnung'!$I$942),IF($C75&lt;13,(E75/($D75^0.70558407859294)*'Hintergrund Berechnung'!$I$941)*0.5,IF($C75&lt;16,(E75/($D75^0.70558407859294)*'Hintergrund Berechnung'!$I$941)*0.67,E75/($D75^0.70558407859294)*'Hintergrund Berechnung'!$I$942)))</f>
        <v>#DIV/0!</v>
      </c>
      <c r="W75" s="16" t="str">
        <f t="shared" si="10"/>
        <v/>
      </c>
      <c r="X75" s="16" t="e">
        <f>IF($A$3=FALSE,IF($C75&lt;16,G75/($D75^0.70558407859294)*'Hintergrund Berechnung'!$I$941,G75/($D75^0.70558407859294)*'Hintergrund Berechnung'!$I$942),IF($C75&lt;13,(G75/($D75^0.70558407859294)*'Hintergrund Berechnung'!$I$941)*0.5,IF($C75&lt;16,(G75/($D75^0.70558407859294)*'Hintergrund Berechnung'!$I$941)*0.67,G75/($D75^0.70558407859294)*'Hintergrund Berechnung'!$I$942)))</f>
        <v>#DIV/0!</v>
      </c>
      <c r="Y75" s="16" t="str">
        <f t="shared" si="11"/>
        <v/>
      </c>
      <c r="Z75" s="16" t="e">
        <f>IF($A$3=FALSE,IF($C75&lt;16,I75/($D75^0.70558407859294)*'Hintergrund Berechnung'!$I$941,I75/($D75^0.70558407859294)*'Hintergrund Berechnung'!$I$942),IF($C75&lt;13,(I75/($D75^0.70558407859294)*'Hintergrund Berechnung'!$I$941)*0.5,IF($C75&lt;16,(I75/($D75^0.70558407859294)*'Hintergrund Berechnung'!$I$941)*0.67,I75/($D75^0.70558407859294)*'Hintergrund Berechnung'!$I$942)))</f>
        <v>#DIV/0!</v>
      </c>
      <c r="AA75" s="16" t="str">
        <f t="shared" si="12"/>
        <v/>
      </c>
      <c r="AB75" s="16" t="e">
        <f>IF($A$3=FALSE,IF($C75&lt;16,K75/($D75^0.70558407859294)*'Hintergrund Berechnung'!$I$941,K75/($D75^0.70558407859294)*'Hintergrund Berechnung'!$I$942),IF($C75&lt;13,(K75/($D75^0.70558407859294)*'Hintergrund Berechnung'!$I$941)*0.5,IF($C75&lt;16,(K75/($D75^0.70558407859294)*'Hintergrund Berechnung'!$I$941)*0.67,K75/($D75^0.70558407859294)*'Hintergrund Berechnung'!$I$942)))</f>
        <v>#DIV/0!</v>
      </c>
      <c r="AC75" s="16" t="str">
        <f t="shared" si="13"/>
        <v/>
      </c>
      <c r="AD75" s="16" t="e">
        <f>IF($A$3=FALSE,IF($C75&lt;16,M75/($D75^0.70558407859294)*'Hintergrund Berechnung'!$I$941,M75/($D75^0.70558407859294)*'Hintergrund Berechnung'!$I$942),IF($C75&lt;13,(M75/($D75^0.70558407859294)*'Hintergrund Berechnung'!$I$941)*0.5,IF($C75&lt;16,(M75/($D75^0.70558407859294)*'Hintergrund Berechnung'!$I$941)*0.67,M75/($D75^0.70558407859294)*'Hintergrund Berechnung'!$I$942)))</f>
        <v>#DIV/0!</v>
      </c>
      <c r="AE75" s="16" t="str">
        <f t="shared" si="14"/>
        <v/>
      </c>
      <c r="AF75" s="16" t="e">
        <f>IF($A$3=FALSE,IF($C75&lt;16,O75/($D75^0.70558407859294)*'Hintergrund Berechnung'!$I$941,O75/($D75^0.70558407859294)*'Hintergrund Berechnung'!$I$942),IF($C75&lt;13,(O75/($D75^0.70558407859294)*'Hintergrund Berechnung'!$I$941)*0.5,IF($C75&lt;16,(O75/($D75^0.70558407859294)*'Hintergrund Berechnung'!$I$941)*0.67,O75/($D75^0.70558407859294)*'Hintergrund Berechnung'!$I$942)))</f>
        <v>#DIV/0!</v>
      </c>
      <c r="AG75" s="16" t="str">
        <f t="shared" si="15"/>
        <v/>
      </c>
      <c r="AH75" s="16" t="e">
        <f t="shared" si="16"/>
        <v>#DIV/0!</v>
      </c>
      <c r="AI75" s="34" t="e">
        <f>ROUND(IF(C75&lt;16,$Q75/($D75^0.450818786555515)*'Hintergrund Berechnung'!$N$941,$Q75/($D75^0.450818786555515)*'Hintergrund Berechnung'!$N$942),0)</f>
        <v>#DIV/0!</v>
      </c>
      <c r="AJ75" s="34">
        <f>ROUND(IF(C75&lt;16,$R75*'Hintergrund Berechnung'!$O$941,$R75*'Hintergrund Berechnung'!$O$942),0)</f>
        <v>0</v>
      </c>
      <c r="AK75" s="34">
        <f>ROUND(IF(C75&lt;16,IF(S75&gt;0,(25-$S75)*'Hintergrund Berechnung'!$J$941,0),IF(S75&gt;0,(25-$S75)*'Hintergrund Berechnung'!$J$942,0)),0)</f>
        <v>0</v>
      </c>
      <c r="AL75" s="18" t="e">
        <f t="shared" si="17"/>
        <v>#DIV/0!</v>
      </c>
    </row>
    <row r="76" spans="21:38" x14ac:dyDescent="0.5">
      <c r="U76" s="16">
        <f t="shared" si="9"/>
        <v>0</v>
      </c>
      <c r="V76" s="16" t="e">
        <f>IF($A$3=FALSE,IF($C76&lt;16,E76/($D76^0.70558407859294)*'Hintergrund Berechnung'!$I$941,E76/($D76^0.70558407859294)*'Hintergrund Berechnung'!$I$942),IF($C76&lt;13,(E76/($D76^0.70558407859294)*'Hintergrund Berechnung'!$I$941)*0.5,IF($C76&lt;16,(E76/($D76^0.70558407859294)*'Hintergrund Berechnung'!$I$941)*0.67,E76/($D76^0.70558407859294)*'Hintergrund Berechnung'!$I$942)))</f>
        <v>#DIV/0!</v>
      </c>
      <c r="W76" s="16" t="str">
        <f t="shared" si="10"/>
        <v/>
      </c>
      <c r="X76" s="16" t="e">
        <f>IF($A$3=FALSE,IF($C76&lt;16,G76/($D76^0.70558407859294)*'Hintergrund Berechnung'!$I$941,G76/($D76^0.70558407859294)*'Hintergrund Berechnung'!$I$942),IF($C76&lt;13,(G76/($D76^0.70558407859294)*'Hintergrund Berechnung'!$I$941)*0.5,IF($C76&lt;16,(G76/($D76^0.70558407859294)*'Hintergrund Berechnung'!$I$941)*0.67,G76/($D76^0.70558407859294)*'Hintergrund Berechnung'!$I$942)))</f>
        <v>#DIV/0!</v>
      </c>
      <c r="Y76" s="16" t="str">
        <f t="shared" si="11"/>
        <v/>
      </c>
      <c r="Z76" s="16" t="e">
        <f>IF($A$3=FALSE,IF($C76&lt;16,I76/($D76^0.70558407859294)*'Hintergrund Berechnung'!$I$941,I76/($D76^0.70558407859294)*'Hintergrund Berechnung'!$I$942),IF($C76&lt;13,(I76/($D76^0.70558407859294)*'Hintergrund Berechnung'!$I$941)*0.5,IF($C76&lt;16,(I76/($D76^0.70558407859294)*'Hintergrund Berechnung'!$I$941)*0.67,I76/($D76^0.70558407859294)*'Hintergrund Berechnung'!$I$942)))</f>
        <v>#DIV/0!</v>
      </c>
      <c r="AA76" s="16" t="str">
        <f t="shared" si="12"/>
        <v/>
      </c>
      <c r="AB76" s="16" t="e">
        <f>IF($A$3=FALSE,IF($C76&lt;16,K76/($D76^0.70558407859294)*'Hintergrund Berechnung'!$I$941,K76/($D76^0.70558407859294)*'Hintergrund Berechnung'!$I$942),IF($C76&lt;13,(K76/($D76^0.70558407859294)*'Hintergrund Berechnung'!$I$941)*0.5,IF($C76&lt;16,(K76/($D76^0.70558407859294)*'Hintergrund Berechnung'!$I$941)*0.67,K76/($D76^0.70558407859294)*'Hintergrund Berechnung'!$I$942)))</f>
        <v>#DIV/0!</v>
      </c>
      <c r="AC76" s="16" t="str">
        <f t="shared" si="13"/>
        <v/>
      </c>
      <c r="AD76" s="16" t="e">
        <f>IF($A$3=FALSE,IF($C76&lt;16,M76/($D76^0.70558407859294)*'Hintergrund Berechnung'!$I$941,M76/($D76^0.70558407859294)*'Hintergrund Berechnung'!$I$942),IF($C76&lt;13,(M76/($D76^0.70558407859294)*'Hintergrund Berechnung'!$I$941)*0.5,IF($C76&lt;16,(M76/($D76^0.70558407859294)*'Hintergrund Berechnung'!$I$941)*0.67,M76/($D76^0.70558407859294)*'Hintergrund Berechnung'!$I$942)))</f>
        <v>#DIV/0!</v>
      </c>
      <c r="AE76" s="16" t="str">
        <f t="shared" si="14"/>
        <v/>
      </c>
      <c r="AF76" s="16" t="e">
        <f>IF($A$3=FALSE,IF($C76&lt;16,O76/($D76^0.70558407859294)*'Hintergrund Berechnung'!$I$941,O76/($D76^0.70558407859294)*'Hintergrund Berechnung'!$I$942),IF($C76&lt;13,(O76/($D76^0.70558407859294)*'Hintergrund Berechnung'!$I$941)*0.5,IF($C76&lt;16,(O76/($D76^0.70558407859294)*'Hintergrund Berechnung'!$I$941)*0.67,O76/($D76^0.70558407859294)*'Hintergrund Berechnung'!$I$942)))</f>
        <v>#DIV/0!</v>
      </c>
      <c r="AG76" s="16" t="str">
        <f t="shared" si="15"/>
        <v/>
      </c>
      <c r="AH76" s="16" t="e">
        <f t="shared" si="16"/>
        <v>#DIV/0!</v>
      </c>
      <c r="AI76" s="34" t="e">
        <f>ROUND(IF(C76&lt;16,$Q76/($D76^0.450818786555515)*'Hintergrund Berechnung'!$N$941,$Q76/($D76^0.450818786555515)*'Hintergrund Berechnung'!$N$942),0)</f>
        <v>#DIV/0!</v>
      </c>
      <c r="AJ76" s="34">
        <f>ROUND(IF(C76&lt;16,$R76*'Hintergrund Berechnung'!$O$941,$R76*'Hintergrund Berechnung'!$O$942),0)</f>
        <v>0</v>
      </c>
      <c r="AK76" s="34">
        <f>ROUND(IF(C76&lt;16,IF(S76&gt;0,(25-$S76)*'Hintergrund Berechnung'!$J$941,0),IF(S76&gt;0,(25-$S76)*'Hintergrund Berechnung'!$J$942,0)),0)</f>
        <v>0</v>
      </c>
      <c r="AL76" s="18" t="e">
        <f t="shared" si="17"/>
        <v>#DIV/0!</v>
      </c>
    </row>
    <row r="77" spans="21:38" x14ac:dyDescent="0.5">
      <c r="U77" s="16">
        <f t="shared" si="9"/>
        <v>0</v>
      </c>
      <c r="V77" s="16" t="e">
        <f>IF($A$3=FALSE,IF($C77&lt;16,E77/($D77^0.70558407859294)*'Hintergrund Berechnung'!$I$941,E77/($D77^0.70558407859294)*'Hintergrund Berechnung'!$I$942),IF($C77&lt;13,(E77/($D77^0.70558407859294)*'Hintergrund Berechnung'!$I$941)*0.5,IF($C77&lt;16,(E77/($D77^0.70558407859294)*'Hintergrund Berechnung'!$I$941)*0.67,E77/($D77^0.70558407859294)*'Hintergrund Berechnung'!$I$942)))</f>
        <v>#DIV/0!</v>
      </c>
      <c r="W77" s="16" t="str">
        <f t="shared" si="10"/>
        <v/>
      </c>
      <c r="X77" s="16" t="e">
        <f>IF($A$3=FALSE,IF($C77&lt;16,G77/($D77^0.70558407859294)*'Hintergrund Berechnung'!$I$941,G77/($D77^0.70558407859294)*'Hintergrund Berechnung'!$I$942),IF($C77&lt;13,(G77/($D77^0.70558407859294)*'Hintergrund Berechnung'!$I$941)*0.5,IF($C77&lt;16,(G77/($D77^0.70558407859294)*'Hintergrund Berechnung'!$I$941)*0.67,G77/($D77^0.70558407859294)*'Hintergrund Berechnung'!$I$942)))</f>
        <v>#DIV/0!</v>
      </c>
      <c r="Y77" s="16" t="str">
        <f t="shared" si="11"/>
        <v/>
      </c>
      <c r="Z77" s="16" t="e">
        <f>IF($A$3=FALSE,IF($C77&lt;16,I77/($D77^0.70558407859294)*'Hintergrund Berechnung'!$I$941,I77/($D77^0.70558407859294)*'Hintergrund Berechnung'!$I$942),IF($C77&lt;13,(I77/($D77^0.70558407859294)*'Hintergrund Berechnung'!$I$941)*0.5,IF($C77&lt;16,(I77/($D77^0.70558407859294)*'Hintergrund Berechnung'!$I$941)*0.67,I77/($D77^0.70558407859294)*'Hintergrund Berechnung'!$I$942)))</f>
        <v>#DIV/0!</v>
      </c>
      <c r="AA77" s="16" t="str">
        <f t="shared" si="12"/>
        <v/>
      </c>
      <c r="AB77" s="16" t="e">
        <f>IF($A$3=FALSE,IF($C77&lt;16,K77/($D77^0.70558407859294)*'Hintergrund Berechnung'!$I$941,K77/($D77^0.70558407859294)*'Hintergrund Berechnung'!$I$942),IF($C77&lt;13,(K77/($D77^0.70558407859294)*'Hintergrund Berechnung'!$I$941)*0.5,IF($C77&lt;16,(K77/($D77^0.70558407859294)*'Hintergrund Berechnung'!$I$941)*0.67,K77/($D77^0.70558407859294)*'Hintergrund Berechnung'!$I$942)))</f>
        <v>#DIV/0!</v>
      </c>
      <c r="AC77" s="16" t="str">
        <f t="shared" si="13"/>
        <v/>
      </c>
      <c r="AD77" s="16" t="e">
        <f>IF($A$3=FALSE,IF($C77&lt;16,M77/($D77^0.70558407859294)*'Hintergrund Berechnung'!$I$941,M77/($D77^0.70558407859294)*'Hintergrund Berechnung'!$I$942),IF($C77&lt;13,(M77/($D77^0.70558407859294)*'Hintergrund Berechnung'!$I$941)*0.5,IF($C77&lt;16,(M77/($D77^0.70558407859294)*'Hintergrund Berechnung'!$I$941)*0.67,M77/($D77^0.70558407859294)*'Hintergrund Berechnung'!$I$942)))</f>
        <v>#DIV/0!</v>
      </c>
      <c r="AE77" s="16" t="str">
        <f t="shared" si="14"/>
        <v/>
      </c>
      <c r="AF77" s="16" t="e">
        <f>IF($A$3=FALSE,IF($C77&lt;16,O77/($D77^0.70558407859294)*'Hintergrund Berechnung'!$I$941,O77/($D77^0.70558407859294)*'Hintergrund Berechnung'!$I$942),IF($C77&lt;13,(O77/($D77^0.70558407859294)*'Hintergrund Berechnung'!$I$941)*0.5,IF($C77&lt;16,(O77/($D77^0.70558407859294)*'Hintergrund Berechnung'!$I$941)*0.67,O77/($D77^0.70558407859294)*'Hintergrund Berechnung'!$I$942)))</f>
        <v>#DIV/0!</v>
      </c>
      <c r="AG77" s="16" t="str">
        <f t="shared" si="15"/>
        <v/>
      </c>
      <c r="AH77" s="16" t="e">
        <f t="shared" si="16"/>
        <v>#DIV/0!</v>
      </c>
      <c r="AI77" s="34" t="e">
        <f>ROUND(IF(C77&lt;16,$Q77/($D77^0.450818786555515)*'Hintergrund Berechnung'!$N$941,$Q77/($D77^0.450818786555515)*'Hintergrund Berechnung'!$N$942),0)</f>
        <v>#DIV/0!</v>
      </c>
      <c r="AJ77" s="34">
        <f>ROUND(IF(C77&lt;16,$R77*'Hintergrund Berechnung'!$O$941,$R77*'Hintergrund Berechnung'!$O$942),0)</f>
        <v>0</v>
      </c>
      <c r="AK77" s="34">
        <f>ROUND(IF(C77&lt;16,IF(S77&gt;0,(25-$S77)*'Hintergrund Berechnung'!$J$941,0),IF(S77&gt;0,(25-$S77)*'Hintergrund Berechnung'!$J$942,0)),0)</f>
        <v>0</v>
      </c>
      <c r="AL77" s="18" t="e">
        <f t="shared" si="17"/>
        <v>#DIV/0!</v>
      </c>
    </row>
    <row r="78" spans="21:38" x14ac:dyDescent="0.5">
      <c r="U78" s="16">
        <f t="shared" si="9"/>
        <v>0</v>
      </c>
      <c r="V78" s="16" t="e">
        <f>IF($A$3=FALSE,IF($C78&lt;16,E78/($D78^0.70558407859294)*'Hintergrund Berechnung'!$I$941,E78/($D78^0.70558407859294)*'Hintergrund Berechnung'!$I$942),IF($C78&lt;13,(E78/($D78^0.70558407859294)*'Hintergrund Berechnung'!$I$941)*0.5,IF($C78&lt;16,(E78/($D78^0.70558407859294)*'Hintergrund Berechnung'!$I$941)*0.67,E78/($D78^0.70558407859294)*'Hintergrund Berechnung'!$I$942)))</f>
        <v>#DIV/0!</v>
      </c>
      <c r="W78" s="16" t="str">
        <f t="shared" si="10"/>
        <v/>
      </c>
      <c r="X78" s="16" t="e">
        <f>IF($A$3=FALSE,IF($C78&lt;16,G78/($D78^0.70558407859294)*'Hintergrund Berechnung'!$I$941,G78/($D78^0.70558407859294)*'Hintergrund Berechnung'!$I$942),IF($C78&lt;13,(G78/($D78^0.70558407859294)*'Hintergrund Berechnung'!$I$941)*0.5,IF($C78&lt;16,(G78/($D78^0.70558407859294)*'Hintergrund Berechnung'!$I$941)*0.67,G78/($D78^0.70558407859294)*'Hintergrund Berechnung'!$I$942)))</f>
        <v>#DIV/0!</v>
      </c>
      <c r="Y78" s="16" t="str">
        <f t="shared" si="11"/>
        <v/>
      </c>
      <c r="Z78" s="16" t="e">
        <f>IF($A$3=FALSE,IF($C78&lt;16,I78/($D78^0.70558407859294)*'Hintergrund Berechnung'!$I$941,I78/($D78^0.70558407859294)*'Hintergrund Berechnung'!$I$942),IF($C78&lt;13,(I78/($D78^0.70558407859294)*'Hintergrund Berechnung'!$I$941)*0.5,IF($C78&lt;16,(I78/($D78^0.70558407859294)*'Hintergrund Berechnung'!$I$941)*0.67,I78/($D78^0.70558407859294)*'Hintergrund Berechnung'!$I$942)))</f>
        <v>#DIV/0!</v>
      </c>
      <c r="AA78" s="16" t="str">
        <f t="shared" si="12"/>
        <v/>
      </c>
      <c r="AB78" s="16" t="e">
        <f>IF($A$3=FALSE,IF($C78&lt;16,K78/($D78^0.70558407859294)*'Hintergrund Berechnung'!$I$941,K78/($D78^0.70558407859294)*'Hintergrund Berechnung'!$I$942),IF($C78&lt;13,(K78/($D78^0.70558407859294)*'Hintergrund Berechnung'!$I$941)*0.5,IF($C78&lt;16,(K78/($D78^0.70558407859294)*'Hintergrund Berechnung'!$I$941)*0.67,K78/($D78^0.70558407859294)*'Hintergrund Berechnung'!$I$942)))</f>
        <v>#DIV/0!</v>
      </c>
      <c r="AC78" s="16" t="str">
        <f t="shared" si="13"/>
        <v/>
      </c>
      <c r="AD78" s="16" t="e">
        <f>IF($A$3=FALSE,IF($C78&lt;16,M78/($D78^0.70558407859294)*'Hintergrund Berechnung'!$I$941,M78/($D78^0.70558407859294)*'Hintergrund Berechnung'!$I$942),IF($C78&lt;13,(M78/($D78^0.70558407859294)*'Hintergrund Berechnung'!$I$941)*0.5,IF($C78&lt;16,(M78/($D78^0.70558407859294)*'Hintergrund Berechnung'!$I$941)*0.67,M78/($D78^0.70558407859294)*'Hintergrund Berechnung'!$I$942)))</f>
        <v>#DIV/0!</v>
      </c>
      <c r="AE78" s="16" t="str">
        <f t="shared" si="14"/>
        <v/>
      </c>
      <c r="AF78" s="16" t="e">
        <f>IF($A$3=FALSE,IF($C78&lt;16,O78/($D78^0.70558407859294)*'Hintergrund Berechnung'!$I$941,O78/($D78^0.70558407859294)*'Hintergrund Berechnung'!$I$942),IF($C78&lt;13,(O78/($D78^0.70558407859294)*'Hintergrund Berechnung'!$I$941)*0.5,IF($C78&lt;16,(O78/($D78^0.70558407859294)*'Hintergrund Berechnung'!$I$941)*0.67,O78/($D78^0.70558407859294)*'Hintergrund Berechnung'!$I$942)))</f>
        <v>#DIV/0!</v>
      </c>
      <c r="AG78" s="16" t="str">
        <f t="shared" si="15"/>
        <v/>
      </c>
      <c r="AH78" s="16" t="e">
        <f t="shared" si="16"/>
        <v>#DIV/0!</v>
      </c>
      <c r="AI78" s="34" t="e">
        <f>ROUND(IF(C78&lt;16,$Q78/($D78^0.450818786555515)*'Hintergrund Berechnung'!$N$941,$Q78/($D78^0.450818786555515)*'Hintergrund Berechnung'!$N$942),0)</f>
        <v>#DIV/0!</v>
      </c>
      <c r="AJ78" s="34">
        <f>ROUND(IF(C78&lt;16,$R78*'Hintergrund Berechnung'!$O$941,$R78*'Hintergrund Berechnung'!$O$942),0)</f>
        <v>0</v>
      </c>
      <c r="AK78" s="34">
        <f>ROUND(IF(C78&lt;16,IF(S78&gt;0,(25-$S78)*'Hintergrund Berechnung'!$J$941,0),IF(S78&gt;0,(25-$S78)*'Hintergrund Berechnung'!$J$942,0)),0)</f>
        <v>0</v>
      </c>
      <c r="AL78" s="18" t="e">
        <f t="shared" si="17"/>
        <v>#DIV/0!</v>
      </c>
    </row>
    <row r="79" spans="21:38" x14ac:dyDescent="0.5">
      <c r="U79" s="16">
        <f t="shared" si="9"/>
        <v>0</v>
      </c>
      <c r="V79" s="16" t="e">
        <f>IF($A$3=FALSE,IF($C79&lt;16,E79/($D79^0.70558407859294)*'Hintergrund Berechnung'!$I$941,E79/($D79^0.70558407859294)*'Hintergrund Berechnung'!$I$942),IF($C79&lt;13,(E79/($D79^0.70558407859294)*'Hintergrund Berechnung'!$I$941)*0.5,IF($C79&lt;16,(E79/($D79^0.70558407859294)*'Hintergrund Berechnung'!$I$941)*0.67,E79/($D79^0.70558407859294)*'Hintergrund Berechnung'!$I$942)))</f>
        <v>#DIV/0!</v>
      </c>
      <c r="W79" s="16" t="str">
        <f t="shared" si="10"/>
        <v/>
      </c>
      <c r="X79" s="16" t="e">
        <f>IF($A$3=FALSE,IF($C79&lt;16,G79/($D79^0.70558407859294)*'Hintergrund Berechnung'!$I$941,G79/($D79^0.70558407859294)*'Hintergrund Berechnung'!$I$942),IF($C79&lt;13,(G79/($D79^0.70558407859294)*'Hintergrund Berechnung'!$I$941)*0.5,IF($C79&lt;16,(G79/($D79^0.70558407859294)*'Hintergrund Berechnung'!$I$941)*0.67,G79/($D79^0.70558407859294)*'Hintergrund Berechnung'!$I$942)))</f>
        <v>#DIV/0!</v>
      </c>
      <c r="Y79" s="16" t="str">
        <f t="shared" si="11"/>
        <v/>
      </c>
      <c r="Z79" s="16" t="e">
        <f>IF($A$3=FALSE,IF($C79&lt;16,I79/($D79^0.70558407859294)*'Hintergrund Berechnung'!$I$941,I79/($D79^0.70558407859294)*'Hintergrund Berechnung'!$I$942),IF($C79&lt;13,(I79/($D79^0.70558407859294)*'Hintergrund Berechnung'!$I$941)*0.5,IF($C79&lt;16,(I79/($D79^0.70558407859294)*'Hintergrund Berechnung'!$I$941)*0.67,I79/($D79^0.70558407859294)*'Hintergrund Berechnung'!$I$942)))</f>
        <v>#DIV/0!</v>
      </c>
      <c r="AA79" s="16" t="str">
        <f t="shared" si="12"/>
        <v/>
      </c>
      <c r="AB79" s="16" t="e">
        <f>IF($A$3=FALSE,IF($C79&lt;16,K79/($D79^0.70558407859294)*'Hintergrund Berechnung'!$I$941,K79/($D79^0.70558407859294)*'Hintergrund Berechnung'!$I$942),IF($C79&lt;13,(K79/($D79^0.70558407859294)*'Hintergrund Berechnung'!$I$941)*0.5,IF($C79&lt;16,(K79/($D79^0.70558407859294)*'Hintergrund Berechnung'!$I$941)*0.67,K79/($D79^0.70558407859294)*'Hintergrund Berechnung'!$I$942)))</f>
        <v>#DIV/0!</v>
      </c>
      <c r="AC79" s="16" t="str">
        <f t="shared" si="13"/>
        <v/>
      </c>
      <c r="AD79" s="16" t="e">
        <f>IF($A$3=FALSE,IF($C79&lt;16,M79/($D79^0.70558407859294)*'Hintergrund Berechnung'!$I$941,M79/($D79^0.70558407859294)*'Hintergrund Berechnung'!$I$942),IF($C79&lt;13,(M79/($D79^0.70558407859294)*'Hintergrund Berechnung'!$I$941)*0.5,IF($C79&lt;16,(M79/($D79^0.70558407859294)*'Hintergrund Berechnung'!$I$941)*0.67,M79/($D79^0.70558407859294)*'Hintergrund Berechnung'!$I$942)))</f>
        <v>#DIV/0!</v>
      </c>
      <c r="AE79" s="16" t="str">
        <f t="shared" si="14"/>
        <v/>
      </c>
      <c r="AF79" s="16" t="e">
        <f>IF($A$3=FALSE,IF($C79&lt;16,O79/($D79^0.70558407859294)*'Hintergrund Berechnung'!$I$941,O79/($D79^0.70558407859294)*'Hintergrund Berechnung'!$I$942),IF($C79&lt;13,(O79/($D79^0.70558407859294)*'Hintergrund Berechnung'!$I$941)*0.5,IF($C79&lt;16,(O79/($D79^0.70558407859294)*'Hintergrund Berechnung'!$I$941)*0.67,O79/($D79^0.70558407859294)*'Hintergrund Berechnung'!$I$942)))</f>
        <v>#DIV/0!</v>
      </c>
      <c r="AG79" s="16" t="str">
        <f t="shared" si="15"/>
        <v/>
      </c>
      <c r="AH79" s="16" t="e">
        <f t="shared" si="16"/>
        <v>#DIV/0!</v>
      </c>
      <c r="AI79" s="34" t="e">
        <f>ROUND(IF(C79&lt;16,$Q79/($D79^0.450818786555515)*'Hintergrund Berechnung'!$N$941,$Q79/($D79^0.450818786555515)*'Hintergrund Berechnung'!$N$942),0)</f>
        <v>#DIV/0!</v>
      </c>
      <c r="AJ79" s="34">
        <f>ROUND(IF(C79&lt;16,$R79*'Hintergrund Berechnung'!$O$941,$R79*'Hintergrund Berechnung'!$O$942),0)</f>
        <v>0</v>
      </c>
      <c r="AK79" s="34">
        <f>ROUND(IF(C79&lt;16,IF(S79&gt;0,(25-$S79)*'Hintergrund Berechnung'!$J$941,0),IF(S79&gt;0,(25-$S79)*'Hintergrund Berechnung'!$J$942,0)),0)</f>
        <v>0</v>
      </c>
      <c r="AL79" s="18" t="e">
        <f t="shared" si="17"/>
        <v>#DIV/0!</v>
      </c>
    </row>
    <row r="80" spans="21:38" x14ac:dyDescent="0.5">
      <c r="U80" s="16">
        <f t="shared" si="9"/>
        <v>0</v>
      </c>
      <c r="V80" s="16" t="e">
        <f>IF($A$3=FALSE,IF($C80&lt;16,E80/($D80^0.70558407859294)*'Hintergrund Berechnung'!$I$941,E80/($D80^0.70558407859294)*'Hintergrund Berechnung'!$I$942),IF($C80&lt;13,(E80/($D80^0.70558407859294)*'Hintergrund Berechnung'!$I$941)*0.5,IF($C80&lt;16,(E80/($D80^0.70558407859294)*'Hintergrund Berechnung'!$I$941)*0.67,E80/($D80^0.70558407859294)*'Hintergrund Berechnung'!$I$942)))</f>
        <v>#DIV/0!</v>
      </c>
      <c r="W80" s="16" t="str">
        <f t="shared" si="10"/>
        <v/>
      </c>
      <c r="X80" s="16" t="e">
        <f>IF($A$3=FALSE,IF($C80&lt;16,G80/($D80^0.70558407859294)*'Hintergrund Berechnung'!$I$941,G80/($D80^0.70558407859294)*'Hintergrund Berechnung'!$I$942),IF($C80&lt;13,(G80/($D80^0.70558407859294)*'Hintergrund Berechnung'!$I$941)*0.5,IF($C80&lt;16,(G80/($D80^0.70558407859294)*'Hintergrund Berechnung'!$I$941)*0.67,G80/($D80^0.70558407859294)*'Hintergrund Berechnung'!$I$942)))</f>
        <v>#DIV/0!</v>
      </c>
      <c r="Y80" s="16" t="str">
        <f t="shared" si="11"/>
        <v/>
      </c>
      <c r="Z80" s="16" t="e">
        <f>IF($A$3=FALSE,IF($C80&lt;16,I80/($D80^0.70558407859294)*'Hintergrund Berechnung'!$I$941,I80/($D80^0.70558407859294)*'Hintergrund Berechnung'!$I$942),IF($C80&lt;13,(I80/($D80^0.70558407859294)*'Hintergrund Berechnung'!$I$941)*0.5,IF($C80&lt;16,(I80/($D80^0.70558407859294)*'Hintergrund Berechnung'!$I$941)*0.67,I80/($D80^0.70558407859294)*'Hintergrund Berechnung'!$I$942)))</f>
        <v>#DIV/0!</v>
      </c>
      <c r="AA80" s="16" t="str">
        <f t="shared" si="12"/>
        <v/>
      </c>
      <c r="AB80" s="16" t="e">
        <f>IF($A$3=FALSE,IF($C80&lt;16,K80/($D80^0.70558407859294)*'Hintergrund Berechnung'!$I$941,K80/($D80^0.70558407859294)*'Hintergrund Berechnung'!$I$942),IF($C80&lt;13,(K80/($D80^0.70558407859294)*'Hintergrund Berechnung'!$I$941)*0.5,IF($C80&lt;16,(K80/($D80^0.70558407859294)*'Hintergrund Berechnung'!$I$941)*0.67,K80/($D80^0.70558407859294)*'Hintergrund Berechnung'!$I$942)))</f>
        <v>#DIV/0!</v>
      </c>
      <c r="AC80" s="16" t="str">
        <f t="shared" si="13"/>
        <v/>
      </c>
      <c r="AD80" s="16" t="e">
        <f>IF($A$3=FALSE,IF($C80&lt;16,M80/($D80^0.70558407859294)*'Hintergrund Berechnung'!$I$941,M80/($D80^0.70558407859294)*'Hintergrund Berechnung'!$I$942),IF($C80&lt;13,(M80/($D80^0.70558407859294)*'Hintergrund Berechnung'!$I$941)*0.5,IF($C80&lt;16,(M80/($D80^0.70558407859294)*'Hintergrund Berechnung'!$I$941)*0.67,M80/($D80^0.70558407859294)*'Hintergrund Berechnung'!$I$942)))</f>
        <v>#DIV/0!</v>
      </c>
      <c r="AE80" s="16" t="str">
        <f t="shared" si="14"/>
        <v/>
      </c>
      <c r="AF80" s="16" t="e">
        <f>IF($A$3=FALSE,IF($C80&lt;16,O80/($D80^0.70558407859294)*'Hintergrund Berechnung'!$I$941,O80/($D80^0.70558407859294)*'Hintergrund Berechnung'!$I$942),IF($C80&lt;13,(O80/($D80^0.70558407859294)*'Hintergrund Berechnung'!$I$941)*0.5,IF($C80&lt;16,(O80/($D80^0.70558407859294)*'Hintergrund Berechnung'!$I$941)*0.67,O80/($D80^0.70558407859294)*'Hintergrund Berechnung'!$I$942)))</f>
        <v>#DIV/0!</v>
      </c>
      <c r="AG80" s="16" t="str">
        <f t="shared" si="15"/>
        <v/>
      </c>
      <c r="AH80" s="16" t="e">
        <f t="shared" si="16"/>
        <v>#DIV/0!</v>
      </c>
      <c r="AI80" s="34" t="e">
        <f>ROUND(IF(C80&lt;16,$Q80/($D80^0.450818786555515)*'Hintergrund Berechnung'!$N$941,$Q80/($D80^0.450818786555515)*'Hintergrund Berechnung'!$N$942),0)</f>
        <v>#DIV/0!</v>
      </c>
      <c r="AJ80" s="34">
        <f>ROUND(IF(C80&lt;16,$R80*'Hintergrund Berechnung'!$O$941,$R80*'Hintergrund Berechnung'!$O$942),0)</f>
        <v>0</v>
      </c>
      <c r="AK80" s="34">
        <f>ROUND(IF(C80&lt;16,IF(S80&gt;0,(25-$S80)*'Hintergrund Berechnung'!$J$941,0),IF(S80&gt;0,(25-$S80)*'Hintergrund Berechnung'!$J$942,0)),0)</f>
        <v>0</v>
      </c>
      <c r="AL80" s="18" t="e">
        <f t="shared" si="17"/>
        <v>#DIV/0!</v>
      </c>
    </row>
    <row r="81" spans="21:38" x14ac:dyDescent="0.5">
      <c r="U81" s="16">
        <f t="shared" si="9"/>
        <v>0</v>
      </c>
      <c r="V81" s="16" t="e">
        <f>IF($A$3=FALSE,IF($C81&lt;16,E81/($D81^0.70558407859294)*'Hintergrund Berechnung'!$I$941,E81/($D81^0.70558407859294)*'Hintergrund Berechnung'!$I$942),IF($C81&lt;13,(E81/($D81^0.70558407859294)*'Hintergrund Berechnung'!$I$941)*0.5,IF($C81&lt;16,(E81/($D81^0.70558407859294)*'Hintergrund Berechnung'!$I$941)*0.67,E81/($D81^0.70558407859294)*'Hintergrund Berechnung'!$I$942)))</f>
        <v>#DIV/0!</v>
      </c>
      <c r="W81" s="16" t="str">
        <f t="shared" si="10"/>
        <v/>
      </c>
      <c r="X81" s="16" t="e">
        <f>IF($A$3=FALSE,IF($C81&lt;16,G81/($D81^0.70558407859294)*'Hintergrund Berechnung'!$I$941,G81/($D81^0.70558407859294)*'Hintergrund Berechnung'!$I$942),IF($C81&lt;13,(G81/($D81^0.70558407859294)*'Hintergrund Berechnung'!$I$941)*0.5,IF($C81&lt;16,(G81/($D81^0.70558407859294)*'Hintergrund Berechnung'!$I$941)*0.67,G81/($D81^0.70558407859294)*'Hintergrund Berechnung'!$I$942)))</f>
        <v>#DIV/0!</v>
      </c>
      <c r="Y81" s="16" t="str">
        <f t="shared" si="11"/>
        <v/>
      </c>
      <c r="Z81" s="16" t="e">
        <f>IF($A$3=FALSE,IF($C81&lt;16,I81/($D81^0.70558407859294)*'Hintergrund Berechnung'!$I$941,I81/($D81^0.70558407859294)*'Hintergrund Berechnung'!$I$942),IF($C81&lt;13,(I81/($D81^0.70558407859294)*'Hintergrund Berechnung'!$I$941)*0.5,IF($C81&lt;16,(I81/($D81^0.70558407859294)*'Hintergrund Berechnung'!$I$941)*0.67,I81/($D81^0.70558407859294)*'Hintergrund Berechnung'!$I$942)))</f>
        <v>#DIV/0!</v>
      </c>
      <c r="AA81" s="16" t="str">
        <f t="shared" si="12"/>
        <v/>
      </c>
      <c r="AB81" s="16" t="e">
        <f>IF($A$3=FALSE,IF($C81&lt;16,K81/($D81^0.70558407859294)*'Hintergrund Berechnung'!$I$941,K81/($D81^0.70558407859294)*'Hintergrund Berechnung'!$I$942),IF($C81&lt;13,(K81/($D81^0.70558407859294)*'Hintergrund Berechnung'!$I$941)*0.5,IF($C81&lt;16,(K81/($D81^0.70558407859294)*'Hintergrund Berechnung'!$I$941)*0.67,K81/($D81^0.70558407859294)*'Hintergrund Berechnung'!$I$942)))</f>
        <v>#DIV/0!</v>
      </c>
      <c r="AC81" s="16" t="str">
        <f t="shared" si="13"/>
        <v/>
      </c>
      <c r="AD81" s="16" t="e">
        <f>IF($A$3=FALSE,IF($C81&lt;16,M81/($D81^0.70558407859294)*'Hintergrund Berechnung'!$I$941,M81/($D81^0.70558407859294)*'Hintergrund Berechnung'!$I$942),IF($C81&lt;13,(M81/($D81^0.70558407859294)*'Hintergrund Berechnung'!$I$941)*0.5,IF($C81&lt;16,(M81/($D81^0.70558407859294)*'Hintergrund Berechnung'!$I$941)*0.67,M81/($D81^0.70558407859294)*'Hintergrund Berechnung'!$I$942)))</f>
        <v>#DIV/0!</v>
      </c>
      <c r="AE81" s="16" t="str">
        <f t="shared" si="14"/>
        <v/>
      </c>
      <c r="AF81" s="16" t="e">
        <f>IF($A$3=FALSE,IF($C81&lt;16,O81/($D81^0.70558407859294)*'Hintergrund Berechnung'!$I$941,O81/($D81^0.70558407859294)*'Hintergrund Berechnung'!$I$942),IF($C81&lt;13,(O81/($D81^0.70558407859294)*'Hintergrund Berechnung'!$I$941)*0.5,IF($C81&lt;16,(O81/($D81^0.70558407859294)*'Hintergrund Berechnung'!$I$941)*0.67,O81/($D81^0.70558407859294)*'Hintergrund Berechnung'!$I$942)))</f>
        <v>#DIV/0!</v>
      </c>
      <c r="AG81" s="16" t="str">
        <f t="shared" si="15"/>
        <v/>
      </c>
      <c r="AH81" s="16" t="e">
        <f t="shared" si="16"/>
        <v>#DIV/0!</v>
      </c>
      <c r="AI81" s="34" t="e">
        <f>ROUND(IF(C81&lt;16,$Q81/($D81^0.450818786555515)*'Hintergrund Berechnung'!$N$941,$Q81/($D81^0.450818786555515)*'Hintergrund Berechnung'!$N$942),0)</f>
        <v>#DIV/0!</v>
      </c>
      <c r="AJ81" s="34">
        <f>ROUND(IF(C81&lt;16,$R81*'Hintergrund Berechnung'!$O$941,$R81*'Hintergrund Berechnung'!$O$942),0)</f>
        <v>0</v>
      </c>
      <c r="AK81" s="34">
        <f>ROUND(IF(C81&lt;16,IF(S81&gt;0,(25-$S81)*'Hintergrund Berechnung'!$J$941,0),IF(S81&gt;0,(25-$S81)*'Hintergrund Berechnung'!$J$942,0)),0)</f>
        <v>0</v>
      </c>
      <c r="AL81" s="18" t="e">
        <f t="shared" si="17"/>
        <v>#DIV/0!</v>
      </c>
    </row>
    <row r="82" spans="21:38" x14ac:dyDescent="0.5">
      <c r="U82" s="16">
        <f t="shared" si="9"/>
        <v>0</v>
      </c>
      <c r="V82" s="16" t="e">
        <f>IF($A$3=FALSE,IF($C82&lt;16,E82/($D82^0.70558407859294)*'Hintergrund Berechnung'!$I$941,E82/($D82^0.70558407859294)*'Hintergrund Berechnung'!$I$942),IF($C82&lt;13,(E82/($D82^0.70558407859294)*'Hintergrund Berechnung'!$I$941)*0.5,IF($C82&lt;16,(E82/($D82^0.70558407859294)*'Hintergrund Berechnung'!$I$941)*0.67,E82/($D82^0.70558407859294)*'Hintergrund Berechnung'!$I$942)))</f>
        <v>#DIV/0!</v>
      </c>
      <c r="W82" s="16" t="str">
        <f t="shared" si="10"/>
        <v/>
      </c>
      <c r="X82" s="16" t="e">
        <f>IF($A$3=FALSE,IF($C82&lt;16,G82/($D82^0.70558407859294)*'Hintergrund Berechnung'!$I$941,G82/($D82^0.70558407859294)*'Hintergrund Berechnung'!$I$942),IF($C82&lt;13,(G82/($D82^0.70558407859294)*'Hintergrund Berechnung'!$I$941)*0.5,IF($C82&lt;16,(G82/($D82^0.70558407859294)*'Hintergrund Berechnung'!$I$941)*0.67,G82/($D82^0.70558407859294)*'Hintergrund Berechnung'!$I$942)))</f>
        <v>#DIV/0!</v>
      </c>
      <c r="Y82" s="16" t="str">
        <f t="shared" si="11"/>
        <v/>
      </c>
      <c r="Z82" s="16" t="e">
        <f>IF($A$3=FALSE,IF($C82&lt;16,I82/($D82^0.70558407859294)*'Hintergrund Berechnung'!$I$941,I82/($D82^0.70558407859294)*'Hintergrund Berechnung'!$I$942),IF($C82&lt;13,(I82/($D82^0.70558407859294)*'Hintergrund Berechnung'!$I$941)*0.5,IF($C82&lt;16,(I82/($D82^0.70558407859294)*'Hintergrund Berechnung'!$I$941)*0.67,I82/($D82^0.70558407859294)*'Hintergrund Berechnung'!$I$942)))</f>
        <v>#DIV/0!</v>
      </c>
      <c r="AA82" s="16" t="str">
        <f t="shared" si="12"/>
        <v/>
      </c>
      <c r="AB82" s="16" t="e">
        <f>IF($A$3=FALSE,IF($C82&lt;16,K82/($D82^0.70558407859294)*'Hintergrund Berechnung'!$I$941,K82/($D82^0.70558407859294)*'Hintergrund Berechnung'!$I$942),IF($C82&lt;13,(K82/($D82^0.70558407859294)*'Hintergrund Berechnung'!$I$941)*0.5,IF($C82&lt;16,(K82/($D82^0.70558407859294)*'Hintergrund Berechnung'!$I$941)*0.67,K82/($D82^0.70558407859294)*'Hintergrund Berechnung'!$I$942)))</f>
        <v>#DIV/0!</v>
      </c>
      <c r="AC82" s="16" t="str">
        <f t="shared" si="13"/>
        <v/>
      </c>
      <c r="AD82" s="16" t="e">
        <f>IF($A$3=FALSE,IF($C82&lt;16,M82/($D82^0.70558407859294)*'Hintergrund Berechnung'!$I$941,M82/($D82^0.70558407859294)*'Hintergrund Berechnung'!$I$942),IF($C82&lt;13,(M82/($D82^0.70558407859294)*'Hintergrund Berechnung'!$I$941)*0.5,IF($C82&lt;16,(M82/($D82^0.70558407859294)*'Hintergrund Berechnung'!$I$941)*0.67,M82/($D82^0.70558407859294)*'Hintergrund Berechnung'!$I$942)))</f>
        <v>#DIV/0!</v>
      </c>
      <c r="AE82" s="16" t="str">
        <f t="shared" si="14"/>
        <v/>
      </c>
      <c r="AF82" s="16" t="e">
        <f>IF($A$3=FALSE,IF($C82&lt;16,O82/($D82^0.70558407859294)*'Hintergrund Berechnung'!$I$941,O82/($D82^0.70558407859294)*'Hintergrund Berechnung'!$I$942),IF($C82&lt;13,(O82/($D82^0.70558407859294)*'Hintergrund Berechnung'!$I$941)*0.5,IF($C82&lt;16,(O82/($D82^0.70558407859294)*'Hintergrund Berechnung'!$I$941)*0.67,O82/($D82^0.70558407859294)*'Hintergrund Berechnung'!$I$942)))</f>
        <v>#DIV/0!</v>
      </c>
      <c r="AG82" s="16" t="str">
        <f t="shared" si="15"/>
        <v/>
      </c>
      <c r="AH82" s="16" t="e">
        <f t="shared" si="16"/>
        <v>#DIV/0!</v>
      </c>
      <c r="AI82" s="34" t="e">
        <f>ROUND(IF(C82&lt;16,$Q82/($D82^0.450818786555515)*'Hintergrund Berechnung'!$N$941,$Q82/($D82^0.450818786555515)*'Hintergrund Berechnung'!$N$942),0)</f>
        <v>#DIV/0!</v>
      </c>
      <c r="AJ82" s="34">
        <f>ROUND(IF(C82&lt;16,$R82*'Hintergrund Berechnung'!$O$941,$R82*'Hintergrund Berechnung'!$O$942),0)</f>
        <v>0</v>
      </c>
      <c r="AK82" s="34">
        <f>ROUND(IF(C82&lt;16,IF(S82&gt;0,(25-$S82)*'Hintergrund Berechnung'!$J$941,0),IF(S82&gt;0,(25-$S82)*'Hintergrund Berechnung'!$J$942,0)),0)</f>
        <v>0</v>
      </c>
      <c r="AL82" s="18" t="e">
        <f t="shared" si="17"/>
        <v>#DIV/0!</v>
      </c>
    </row>
    <row r="83" spans="21:38" x14ac:dyDescent="0.5">
      <c r="U83" s="16">
        <f t="shared" si="9"/>
        <v>0</v>
      </c>
      <c r="V83" s="16" t="e">
        <f>IF($A$3=FALSE,IF($C83&lt;16,E83/($D83^0.70558407859294)*'Hintergrund Berechnung'!$I$941,E83/($D83^0.70558407859294)*'Hintergrund Berechnung'!$I$942),IF($C83&lt;13,(E83/($D83^0.70558407859294)*'Hintergrund Berechnung'!$I$941)*0.5,IF($C83&lt;16,(E83/($D83^0.70558407859294)*'Hintergrund Berechnung'!$I$941)*0.67,E83/($D83^0.70558407859294)*'Hintergrund Berechnung'!$I$942)))</f>
        <v>#DIV/0!</v>
      </c>
      <c r="W83" s="16" t="str">
        <f t="shared" si="10"/>
        <v/>
      </c>
      <c r="X83" s="16" t="e">
        <f>IF($A$3=FALSE,IF($C83&lt;16,G83/($D83^0.70558407859294)*'Hintergrund Berechnung'!$I$941,G83/($D83^0.70558407859294)*'Hintergrund Berechnung'!$I$942),IF($C83&lt;13,(G83/($D83^0.70558407859294)*'Hintergrund Berechnung'!$I$941)*0.5,IF($C83&lt;16,(G83/($D83^0.70558407859294)*'Hintergrund Berechnung'!$I$941)*0.67,G83/($D83^0.70558407859294)*'Hintergrund Berechnung'!$I$942)))</f>
        <v>#DIV/0!</v>
      </c>
      <c r="Y83" s="16" t="str">
        <f t="shared" si="11"/>
        <v/>
      </c>
      <c r="Z83" s="16" t="e">
        <f>IF($A$3=FALSE,IF($C83&lt;16,I83/($D83^0.70558407859294)*'Hintergrund Berechnung'!$I$941,I83/($D83^0.70558407859294)*'Hintergrund Berechnung'!$I$942),IF($C83&lt;13,(I83/($D83^0.70558407859294)*'Hintergrund Berechnung'!$I$941)*0.5,IF($C83&lt;16,(I83/($D83^0.70558407859294)*'Hintergrund Berechnung'!$I$941)*0.67,I83/($D83^0.70558407859294)*'Hintergrund Berechnung'!$I$942)))</f>
        <v>#DIV/0!</v>
      </c>
      <c r="AA83" s="16" t="str">
        <f t="shared" si="12"/>
        <v/>
      </c>
      <c r="AB83" s="16" t="e">
        <f>IF($A$3=FALSE,IF($C83&lt;16,K83/($D83^0.70558407859294)*'Hintergrund Berechnung'!$I$941,K83/($D83^0.70558407859294)*'Hintergrund Berechnung'!$I$942),IF($C83&lt;13,(K83/($D83^0.70558407859294)*'Hintergrund Berechnung'!$I$941)*0.5,IF($C83&lt;16,(K83/($D83^0.70558407859294)*'Hintergrund Berechnung'!$I$941)*0.67,K83/($D83^0.70558407859294)*'Hintergrund Berechnung'!$I$942)))</f>
        <v>#DIV/0!</v>
      </c>
      <c r="AC83" s="16" t="str">
        <f t="shared" si="13"/>
        <v/>
      </c>
      <c r="AD83" s="16" t="e">
        <f>IF($A$3=FALSE,IF($C83&lt;16,M83/($D83^0.70558407859294)*'Hintergrund Berechnung'!$I$941,M83/($D83^0.70558407859294)*'Hintergrund Berechnung'!$I$942),IF($C83&lt;13,(M83/($D83^0.70558407859294)*'Hintergrund Berechnung'!$I$941)*0.5,IF($C83&lt;16,(M83/($D83^0.70558407859294)*'Hintergrund Berechnung'!$I$941)*0.67,M83/($D83^0.70558407859294)*'Hintergrund Berechnung'!$I$942)))</f>
        <v>#DIV/0!</v>
      </c>
      <c r="AE83" s="16" t="str">
        <f t="shared" si="14"/>
        <v/>
      </c>
      <c r="AF83" s="16" t="e">
        <f>IF($A$3=FALSE,IF($C83&lt;16,O83/($D83^0.70558407859294)*'Hintergrund Berechnung'!$I$941,O83/($D83^0.70558407859294)*'Hintergrund Berechnung'!$I$942),IF($C83&lt;13,(O83/($D83^0.70558407859294)*'Hintergrund Berechnung'!$I$941)*0.5,IF($C83&lt;16,(O83/($D83^0.70558407859294)*'Hintergrund Berechnung'!$I$941)*0.67,O83/($D83^0.70558407859294)*'Hintergrund Berechnung'!$I$942)))</f>
        <v>#DIV/0!</v>
      </c>
      <c r="AG83" s="16" t="str">
        <f t="shared" si="15"/>
        <v/>
      </c>
      <c r="AH83" s="16" t="e">
        <f t="shared" si="16"/>
        <v>#DIV/0!</v>
      </c>
      <c r="AI83" s="34" t="e">
        <f>ROUND(IF(C83&lt;16,$Q83/($D83^0.450818786555515)*'Hintergrund Berechnung'!$N$941,$Q83/($D83^0.450818786555515)*'Hintergrund Berechnung'!$N$942),0)</f>
        <v>#DIV/0!</v>
      </c>
      <c r="AJ83" s="34">
        <f>ROUND(IF(C83&lt;16,$R83*'Hintergrund Berechnung'!$O$941,$R83*'Hintergrund Berechnung'!$O$942),0)</f>
        <v>0</v>
      </c>
      <c r="AK83" s="34">
        <f>ROUND(IF(C83&lt;16,IF(S83&gt;0,(25-$S83)*'Hintergrund Berechnung'!$J$941,0),IF(S83&gt;0,(25-$S83)*'Hintergrund Berechnung'!$J$942,0)),0)</f>
        <v>0</v>
      </c>
      <c r="AL83" s="18" t="e">
        <f t="shared" si="17"/>
        <v>#DIV/0!</v>
      </c>
    </row>
    <row r="84" spans="21:38" x14ac:dyDescent="0.5">
      <c r="U84" s="16">
        <f t="shared" si="9"/>
        <v>0</v>
      </c>
      <c r="V84" s="16" t="e">
        <f>IF($A$3=FALSE,IF($C84&lt;16,E84/($D84^0.70558407859294)*'Hintergrund Berechnung'!$I$941,E84/($D84^0.70558407859294)*'Hintergrund Berechnung'!$I$942),IF($C84&lt;13,(E84/($D84^0.70558407859294)*'Hintergrund Berechnung'!$I$941)*0.5,IF($C84&lt;16,(E84/($D84^0.70558407859294)*'Hintergrund Berechnung'!$I$941)*0.67,E84/($D84^0.70558407859294)*'Hintergrund Berechnung'!$I$942)))</f>
        <v>#DIV/0!</v>
      </c>
      <c r="W84" s="16" t="str">
        <f t="shared" si="10"/>
        <v/>
      </c>
      <c r="X84" s="16" t="e">
        <f>IF($A$3=FALSE,IF($C84&lt;16,G84/($D84^0.70558407859294)*'Hintergrund Berechnung'!$I$941,G84/($D84^0.70558407859294)*'Hintergrund Berechnung'!$I$942),IF($C84&lt;13,(G84/($D84^0.70558407859294)*'Hintergrund Berechnung'!$I$941)*0.5,IF($C84&lt;16,(G84/($D84^0.70558407859294)*'Hintergrund Berechnung'!$I$941)*0.67,G84/($D84^0.70558407859294)*'Hintergrund Berechnung'!$I$942)))</f>
        <v>#DIV/0!</v>
      </c>
      <c r="Y84" s="16" t="str">
        <f t="shared" si="11"/>
        <v/>
      </c>
      <c r="Z84" s="16" t="e">
        <f>IF($A$3=FALSE,IF($C84&lt;16,I84/($D84^0.70558407859294)*'Hintergrund Berechnung'!$I$941,I84/($D84^0.70558407859294)*'Hintergrund Berechnung'!$I$942),IF($C84&lt;13,(I84/($D84^0.70558407859294)*'Hintergrund Berechnung'!$I$941)*0.5,IF($C84&lt;16,(I84/($D84^0.70558407859294)*'Hintergrund Berechnung'!$I$941)*0.67,I84/($D84^0.70558407859294)*'Hintergrund Berechnung'!$I$942)))</f>
        <v>#DIV/0!</v>
      </c>
      <c r="AA84" s="16" t="str">
        <f t="shared" si="12"/>
        <v/>
      </c>
      <c r="AB84" s="16" t="e">
        <f>IF($A$3=FALSE,IF($C84&lt;16,K84/($D84^0.70558407859294)*'Hintergrund Berechnung'!$I$941,K84/($D84^0.70558407859294)*'Hintergrund Berechnung'!$I$942),IF($C84&lt;13,(K84/($D84^0.70558407859294)*'Hintergrund Berechnung'!$I$941)*0.5,IF($C84&lt;16,(K84/($D84^0.70558407859294)*'Hintergrund Berechnung'!$I$941)*0.67,K84/($D84^0.70558407859294)*'Hintergrund Berechnung'!$I$942)))</f>
        <v>#DIV/0!</v>
      </c>
      <c r="AC84" s="16" t="str">
        <f t="shared" si="13"/>
        <v/>
      </c>
      <c r="AD84" s="16" t="e">
        <f>IF($A$3=FALSE,IF($C84&lt;16,M84/($D84^0.70558407859294)*'Hintergrund Berechnung'!$I$941,M84/($D84^0.70558407859294)*'Hintergrund Berechnung'!$I$942),IF($C84&lt;13,(M84/($D84^0.70558407859294)*'Hintergrund Berechnung'!$I$941)*0.5,IF($C84&lt;16,(M84/($D84^0.70558407859294)*'Hintergrund Berechnung'!$I$941)*0.67,M84/($D84^0.70558407859294)*'Hintergrund Berechnung'!$I$942)))</f>
        <v>#DIV/0!</v>
      </c>
      <c r="AE84" s="16" t="str">
        <f t="shared" si="14"/>
        <v/>
      </c>
      <c r="AF84" s="16" t="e">
        <f>IF($A$3=FALSE,IF($C84&lt;16,O84/($D84^0.70558407859294)*'Hintergrund Berechnung'!$I$941,O84/($D84^0.70558407859294)*'Hintergrund Berechnung'!$I$942),IF($C84&lt;13,(O84/($D84^0.70558407859294)*'Hintergrund Berechnung'!$I$941)*0.5,IF($C84&lt;16,(O84/($D84^0.70558407859294)*'Hintergrund Berechnung'!$I$941)*0.67,O84/($D84^0.70558407859294)*'Hintergrund Berechnung'!$I$942)))</f>
        <v>#DIV/0!</v>
      </c>
      <c r="AG84" s="16" t="str">
        <f t="shared" si="15"/>
        <v/>
      </c>
      <c r="AH84" s="16" t="e">
        <f t="shared" si="16"/>
        <v>#DIV/0!</v>
      </c>
      <c r="AI84" s="34" t="e">
        <f>ROUND(IF(C84&lt;16,$Q84/($D84^0.450818786555515)*'Hintergrund Berechnung'!$N$941,$Q84/($D84^0.450818786555515)*'Hintergrund Berechnung'!$N$942),0)</f>
        <v>#DIV/0!</v>
      </c>
      <c r="AJ84" s="34">
        <f>ROUND(IF(C84&lt;16,$R84*'Hintergrund Berechnung'!$O$941,$R84*'Hintergrund Berechnung'!$O$942),0)</f>
        <v>0</v>
      </c>
      <c r="AK84" s="34">
        <f>ROUND(IF(C84&lt;16,IF(S84&gt;0,(25-$S84)*'Hintergrund Berechnung'!$J$941,0),IF(S84&gt;0,(25-$S84)*'Hintergrund Berechnung'!$J$942,0)),0)</f>
        <v>0</v>
      </c>
      <c r="AL84" s="18" t="e">
        <f t="shared" si="17"/>
        <v>#DIV/0!</v>
      </c>
    </row>
    <row r="85" spans="21:38" x14ac:dyDescent="0.5">
      <c r="U85" s="16">
        <f t="shared" si="9"/>
        <v>0</v>
      </c>
      <c r="V85" s="16" t="e">
        <f>IF($A$3=FALSE,IF($C85&lt;16,E85/($D85^0.70558407859294)*'Hintergrund Berechnung'!$I$941,E85/($D85^0.70558407859294)*'Hintergrund Berechnung'!$I$942),IF($C85&lt;13,(E85/($D85^0.70558407859294)*'Hintergrund Berechnung'!$I$941)*0.5,IF($C85&lt;16,(E85/($D85^0.70558407859294)*'Hintergrund Berechnung'!$I$941)*0.67,E85/($D85^0.70558407859294)*'Hintergrund Berechnung'!$I$942)))</f>
        <v>#DIV/0!</v>
      </c>
      <c r="W85" s="16" t="str">
        <f t="shared" si="10"/>
        <v/>
      </c>
      <c r="X85" s="16" t="e">
        <f>IF($A$3=FALSE,IF($C85&lt;16,G85/($D85^0.70558407859294)*'Hintergrund Berechnung'!$I$941,G85/($D85^0.70558407859294)*'Hintergrund Berechnung'!$I$942),IF($C85&lt;13,(G85/($D85^0.70558407859294)*'Hintergrund Berechnung'!$I$941)*0.5,IF($C85&lt;16,(G85/($D85^0.70558407859294)*'Hintergrund Berechnung'!$I$941)*0.67,G85/($D85^0.70558407859294)*'Hintergrund Berechnung'!$I$942)))</f>
        <v>#DIV/0!</v>
      </c>
      <c r="Y85" s="16" t="str">
        <f t="shared" si="11"/>
        <v/>
      </c>
      <c r="Z85" s="16" t="e">
        <f>IF($A$3=FALSE,IF($C85&lt;16,I85/($D85^0.70558407859294)*'Hintergrund Berechnung'!$I$941,I85/($D85^0.70558407859294)*'Hintergrund Berechnung'!$I$942),IF($C85&lt;13,(I85/($D85^0.70558407859294)*'Hintergrund Berechnung'!$I$941)*0.5,IF($C85&lt;16,(I85/($D85^0.70558407859294)*'Hintergrund Berechnung'!$I$941)*0.67,I85/($D85^0.70558407859294)*'Hintergrund Berechnung'!$I$942)))</f>
        <v>#DIV/0!</v>
      </c>
      <c r="AA85" s="16" t="str">
        <f t="shared" si="12"/>
        <v/>
      </c>
      <c r="AB85" s="16" t="e">
        <f>IF($A$3=FALSE,IF($C85&lt;16,K85/($D85^0.70558407859294)*'Hintergrund Berechnung'!$I$941,K85/($D85^0.70558407859294)*'Hintergrund Berechnung'!$I$942),IF($C85&lt;13,(K85/($D85^0.70558407859294)*'Hintergrund Berechnung'!$I$941)*0.5,IF($C85&lt;16,(K85/($D85^0.70558407859294)*'Hintergrund Berechnung'!$I$941)*0.67,K85/($D85^0.70558407859294)*'Hintergrund Berechnung'!$I$942)))</f>
        <v>#DIV/0!</v>
      </c>
      <c r="AC85" s="16" t="str">
        <f t="shared" si="13"/>
        <v/>
      </c>
      <c r="AD85" s="16" t="e">
        <f>IF($A$3=FALSE,IF($C85&lt;16,M85/($D85^0.70558407859294)*'Hintergrund Berechnung'!$I$941,M85/($D85^0.70558407859294)*'Hintergrund Berechnung'!$I$942),IF($C85&lt;13,(M85/($D85^0.70558407859294)*'Hintergrund Berechnung'!$I$941)*0.5,IF($C85&lt;16,(M85/($D85^0.70558407859294)*'Hintergrund Berechnung'!$I$941)*0.67,M85/($D85^0.70558407859294)*'Hintergrund Berechnung'!$I$942)))</f>
        <v>#DIV/0!</v>
      </c>
      <c r="AE85" s="16" t="str">
        <f t="shared" si="14"/>
        <v/>
      </c>
      <c r="AF85" s="16" t="e">
        <f>IF($A$3=FALSE,IF($C85&lt;16,O85/($D85^0.70558407859294)*'Hintergrund Berechnung'!$I$941,O85/($D85^0.70558407859294)*'Hintergrund Berechnung'!$I$942),IF($C85&lt;13,(O85/($D85^0.70558407859294)*'Hintergrund Berechnung'!$I$941)*0.5,IF($C85&lt;16,(O85/($D85^0.70558407859294)*'Hintergrund Berechnung'!$I$941)*0.67,O85/($D85^0.70558407859294)*'Hintergrund Berechnung'!$I$942)))</f>
        <v>#DIV/0!</v>
      </c>
      <c r="AG85" s="16" t="str">
        <f t="shared" si="15"/>
        <v/>
      </c>
      <c r="AH85" s="16" t="e">
        <f t="shared" si="16"/>
        <v>#DIV/0!</v>
      </c>
      <c r="AI85" s="34" t="e">
        <f>ROUND(IF(C85&lt;16,$Q85/($D85^0.450818786555515)*'Hintergrund Berechnung'!$N$941,$Q85/($D85^0.450818786555515)*'Hintergrund Berechnung'!$N$942),0)</f>
        <v>#DIV/0!</v>
      </c>
      <c r="AJ85" s="34">
        <f>ROUND(IF(C85&lt;16,$R85*'Hintergrund Berechnung'!$O$941,$R85*'Hintergrund Berechnung'!$O$942),0)</f>
        <v>0</v>
      </c>
      <c r="AK85" s="34">
        <f>ROUND(IF(C85&lt;16,IF(S85&gt;0,(25-$S85)*'Hintergrund Berechnung'!$J$941,0),IF(S85&gt;0,(25-$S85)*'Hintergrund Berechnung'!$J$942,0)),0)</f>
        <v>0</v>
      </c>
      <c r="AL85" s="18" t="e">
        <f t="shared" si="17"/>
        <v>#DIV/0!</v>
      </c>
    </row>
    <row r="86" spans="21:38" x14ac:dyDescent="0.5">
      <c r="U86" s="16">
        <f t="shared" si="9"/>
        <v>0</v>
      </c>
      <c r="V86" s="16" t="e">
        <f>IF($A$3=FALSE,IF($C86&lt;16,E86/($D86^0.70558407859294)*'Hintergrund Berechnung'!$I$941,E86/($D86^0.70558407859294)*'Hintergrund Berechnung'!$I$942),IF($C86&lt;13,(E86/($D86^0.70558407859294)*'Hintergrund Berechnung'!$I$941)*0.5,IF($C86&lt;16,(E86/($D86^0.70558407859294)*'Hintergrund Berechnung'!$I$941)*0.67,E86/($D86^0.70558407859294)*'Hintergrund Berechnung'!$I$942)))</f>
        <v>#DIV/0!</v>
      </c>
      <c r="W86" s="16" t="str">
        <f t="shared" si="10"/>
        <v/>
      </c>
      <c r="X86" s="16" t="e">
        <f>IF($A$3=FALSE,IF($C86&lt;16,G86/($D86^0.70558407859294)*'Hintergrund Berechnung'!$I$941,G86/($D86^0.70558407859294)*'Hintergrund Berechnung'!$I$942),IF($C86&lt;13,(G86/($D86^0.70558407859294)*'Hintergrund Berechnung'!$I$941)*0.5,IF($C86&lt;16,(G86/($D86^0.70558407859294)*'Hintergrund Berechnung'!$I$941)*0.67,G86/($D86^0.70558407859294)*'Hintergrund Berechnung'!$I$942)))</f>
        <v>#DIV/0!</v>
      </c>
      <c r="Y86" s="16" t="str">
        <f t="shared" si="11"/>
        <v/>
      </c>
      <c r="Z86" s="16" t="e">
        <f>IF($A$3=FALSE,IF($C86&lt;16,I86/($D86^0.70558407859294)*'Hintergrund Berechnung'!$I$941,I86/($D86^0.70558407859294)*'Hintergrund Berechnung'!$I$942),IF($C86&lt;13,(I86/($D86^0.70558407859294)*'Hintergrund Berechnung'!$I$941)*0.5,IF($C86&lt;16,(I86/($D86^0.70558407859294)*'Hintergrund Berechnung'!$I$941)*0.67,I86/($D86^0.70558407859294)*'Hintergrund Berechnung'!$I$942)))</f>
        <v>#DIV/0!</v>
      </c>
      <c r="AA86" s="16" t="str">
        <f t="shared" si="12"/>
        <v/>
      </c>
      <c r="AB86" s="16" t="e">
        <f>IF($A$3=FALSE,IF($C86&lt;16,K86/($D86^0.70558407859294)*'Hintergrund Berechnung'!$I$941,K86/($D86^0.70558407859294)*'Hintergrund Berechnung'!$I$942),IF($C86&lt;13,(K86/($D86^0.70558407859294)*'Hintergrund Berechnung'!$I$941)*0.5,IF($C86&lt;16,(K86/($D86^0.70558407859294)*'Hintergrund Berechnung'!$I$941)*0.67,K86/($D86^0.70558407859294)*'Hintergrund Berechnung'!$I$942)))</f>
        <v>#DIV/0!</v>
      </c>
      <c r="AC86" s="16" t="str">
        <f t="shared" si="13"/>
        <v/>
      </c>
      <c r="AD86" s="16" t="e">
        <f>IF($A$3=FALSE,IF($C86&lt;16,M86/($D86^0.70558407859294)*'Hintergrund Berechnung'!$I$941,M86/($D86^0.70558407859294)*'Hintergrund Berechnung'!$I$942),IF($C86&lt;13,(M86/($D86^0.70558407859294)*'Hintergrund Berechnung'!$I$941)*0.5,IF($C86&lt;16,(M86/($D86^0.70558407859294)*'Hintergrund Berechnung'!$I$941)*0.67,M86/($D86^0.70558407859294)*'Hintergrund Berechnung'!$I$942)))</f>
        <v>#DIV/0!</v>
      </c>
      <c r="AE86" s="16" t="str">
        <f t="shared" si="14"/>
        <v/>
      </c>
      <c r="AF86" s="16" t="e">
        <f>IF($A$3=FALSE,IF($C86&lt;16,O86/($D86^0.70558407859294)*'Hintergrund Berechnung'!$I$941,O86/($D86^0.70558407859294)*'Hintergrund Berechnung'!$I$942),IF($C86&lt;13,(O86/($D86^0.70558407859294)*'Hintergrund Berechnung'!$I$941)*0.5,IF($C86&lt;16,(O86/($D86^0.70558407859294)*'Hintergrund Berechnung'!$I$941)*0.67,O86/($D86^0.70558407859294)*'Hintergrund Berechnung'!$I$942)))</f>
        <v>#DIV/0!</v>
      </c>
      <c r="AG86" s="16" t="str">
        <f t="shared" si="15"/>
        <v/>
      </c>
      <c r="AH86" s="16" t="e">
        <f t="shared" si="16"/>
        <v>#DIV/0!</v>
      </c>
      <c r="AI86" s="34" t="e">
        <f>ROUND(IF(C86&lt;16,$Q86/($D86^0.450818786555515)*'Hintergrund Berechnung'!$N$941,$Q86/($D86^0.450818786555515)*'Hintergrund Berechnung'!$N$942),0)</f>
        <v>#DIV/0!</v>
      </c>
      <c r="AJ86" s="34">
        <f>ROUND(IF(C86&lt;16,$R86*'Hintergrund Berechnung'!$O$941,$R86*'Hintergrund Berechnung'!$O$942),0)</f>
        <v>0</v>
      </c>
      <c r="AK86" s="34">
        <f>ROUND(IF(C86&lt;16,IF(S86&gt;0,(25-$S86)*'Hintergrund Berechnung'!$J$941,0),IF(S86&gt;0,(25-$S86)*'Hintergrund Berechnung'!$J$942,0)),0)</f>
        <v>0</v>
      </c>
      <c r="AL86" s="18" t="e">
        <f t="shared" si="17"/>
        <v>#DIV/0!</v>
      </c>
    </row>
    <row r="87" spans="21:38" x14ac:dyDescent="0.5">
      <c r="U87" s="16">
        <f t="shared" si="9"/>
        <v>0</v>
      </c>
      <c r="V87" s="16" t="e">
        <f>IF($A$3=FALSE,IF($C87&lt;16,E87/($D87^0.70558407859294)*'Hintergrund Berechnung'!$I$941,E87/($D87^0.70558407859294)*'Hintergrund Berechnung'!$I$942),IF($C87&lt;13,(E87/($D87^0.70558407859294)*'Hintergrund Berechnung'!$I$941)*0.5,IF($C87&lt;16,(E87/($D87^0.70558407859294)*'Hintergrund Berechnung'!$I$941)*0.67,E87/($D87^0.70558407859294)*'Hintergrund Berechnung'!$I$942)))</f>
        <v>#DIV/0!</v>
      </c>
      <c r="W87" s="16" t="str">
        <f t="shared" si="10"/>
        <v/>
      </c>
      <c r="X87" s="16" t="e">
        <f>IF($A$3=FALSE,IF($C87&lt;16,G87/($D87^0.70558407859294)*'Hintergrund Berechnung'!$I$941,G87/($D87^0.70558407859294)*'Hintergrund Berechnung'!$I$942),IF($C87&lt;13,(G87/($D87^0.70558407859294)*'Hintergrund Berechnung'!$I$941)*0.5,IF($C87&lt;16,(G87/($D87^0.70558407859294)*'Hintergrund Berechnung'!$I$941)*0.67,G87/($D87^0.70558407859294)*'Hintergrund Berechnung'!$I$942)))</f>
        <v>#DIV/0!</v>
      </c>
      <c r="Y87" s="16" t="str">
        <f t="shared" si="11"/>
        <v/>
      </c>
      <c r="Z87" s="16" t="e">
        <f>IF($A$3=FALSE,IF($C87&lt;16,I87/($D87^0.70558407859294)*'Hintergrund Berechnung'!$I$941,I87/($D87^0.70558407859294)*'Hintergrund Berechnung'!$I$942),IF($C87&lt;13,(I87/($D87^0.70558407859294)*'Hintergrund Berechnung'!$I$941)*0.5,IF($C87&lt;16,(I87/($D87^0.70558407859294)*'Hintergrund Berechnung'!$I$941)*0.67,I87/($D87^0.70558407859294)*'Hintergrund Berechnung'!$I$942)))</f>
        <v>#DIV/0!</v>
      </c>
      <c r="AA87" s="16" t="str">
        <f t="shared" si="12"/>
        <v/>
      </c>
      <c r="AB87" s="16" t="e">
        <f>IF($A$3=FALSE,IF($C87&lt;16,K87/($D87^0.70558407859294)*'Hintergrund Berechnung'!$I$941,K87/($D87^0.70558407859294)*'Hintergrund Berechnung'!$I$942),IF($C87&lt;13,(K87/($D87^0.70558407859294)*'Hintergrund Berechnung'!$I$941)*0.5,IF($C87&lt;16,(K87/($D87^0.70558407859294)*'Hintergrund Berechnung'!$I$941)*0.67,K87/($D87^0.70558407859294)*'Hintergrund Berechnung'!$I$942)))</f>
        <v>#DIV/0!</v>
      </c>
      <c r="AC87" s="16" t="str">
        <f t="shared" si="13"/>
        <v/>
      </c>
      <c r="AD87" s="16" t="e">
        <f>IF($A$3=FALSE,IF($C87&lt;16,M87/($D87^0.70558407859294)*'Hintergrund Berechnung'!$I$941,M87/($D87^0.70558407859294)*'Hintergrund Berechnung'!$I$942),IF($C87&lt;13,(M87/($D87^0.70558407859294)*'Hintergrund Berechnung'!$I$941)*0.5,IF($C87&lt;16,(M87/($D87^0.70558407859294)*'Hintergrund Berechnung'!$I$941)*0.67,M87/($D87^0.70558407859294)*'Hintergrund Berechnung'!$I$942)))</f>
        <v>#DIV/0!</v>
      </c>
      <c r="AE87" s="16" t="str">
        <f t="shared" si="14"/>
        <v/>
      </c>
      <c r="AF87" s="16" t="e">
        <f>IF($A$3=FALSE,IF($C87&lt;16,O87/($D87^0.70558407859294)*'Hintergrund Berechnung'!$I$941,O87/($D87^0.70558407859294)*'Hintergrund Berechnung'!$I$942),IF($C87&lt;13,(O87/($D87^0.70558407859294)*'Hintergrund Berechnung'!$I$941)*0.5,IF($C87&lt;16,(O87/($D87^0.70558407859294)*'Hintergrund Berechnung'!$I$941)*0.67,O87/($D87^0.70558407859294)*'Hintergrund Berechnung'!$I$942)))</f>
        <v>#DIV/0!</v>
      </c>
      <c r="AG87" s="16" t="str">
        <f t="shared" si="15"/>
        <v/>
      </c>
      <c r="AH87" s="16" t="e">
        <f t="shared" si="16"/>
        <v>#DIV/0!</v>
      </c>
      <c r="AI87" s="34" t="e">
        <f>ROUND(IF(C87&lt;16,$Q87/($D87^0.450818786555515)*'Hintergrund Berechnung'!$N$941,$Q87/($D87^0.450818786555515)*'Hintergrund Berechnung'!$N$942),0)</f>
        <v>#DIV/0!</v>
      </c>
      <c r="AJ87" s="34">
        <f>ROUND(IF(C87&lt;16,$R87*'Hintergrund Berechnung'!$O$941,$R87*'Hintergrund Berechnung'!$O$942),0)</f>
        <v>0</v>
      </c>
      <c r="AK87" s="34">
        <f>ROUND(IF(C87&lt;16,IF(S87&gt;0,(25-$S87)*'Hintergrund Berechnung'!$J$941,0),IF(S87&gt;0,(25-$S87)*'Hintergrund Berechnung'!$J$942,0)),0)</f>
        <v>0</v>
      </c>
      <c r="AL87" s="18" t="e">
        <f t="shared" si="17"/>
        <v>#DIV/0!</v>
      </c>
    </row>
    <row r="88" spans="21:38" x14ac:dyDescent="0.5">
      <c r="U88" s="16">
        <f t="shared" si="9"/>
        <v>0</v>
      </c>
      <c r="V88" s="16" t="e">
        <f>IF($A$3=FALSE,IF($C88&lt;16,E88/($D88^0.70558407859294)*'Hintergrund Berechnung'!$I$941,E88/($D88^0.70558407859294)*'Hintergrund Berechnung'!$I$942),IF($C88&lt;13,(E88/($D88^0.70558407859294)*'Hintergrund Berechnung'!$I$941)*0.5,IF($C88&lt;16,(E88/($D88^0.70558407859294)*'Hintergrund Berechnung'!$I$941)*0.67,E88/($D88^0.70558407859294)*'Hintergrund Berechnung'!$I$942)))</f>
        <v>#DIV/0!</v>
      </c>
      <c r="W88" s="16" t="str">
        <f t="shared" si="10"/>
        <v/>
      </c>
      <c r="X88" s="16" t="e">
        <f>IF($A$3=FALSE,IF($C88&lt;16,G88/($D88^0.70558407859294)*'Hintergrund Berechnung'!$I$941,G88/($D88^0.70558407859294)*'Hintergrund Berechnung'!$I$942),IF($C88&lt;13,(G88/($D88^0.70558407859294)*'Hintergrund Berechnung'!$I$941)*0.5,IF($C88&lt;16,(G88/($D88^0.70558407859294)*'Hintergrund Berechnung'!$I$941)*0.67,G88/($D88^0.70558407859294)*'Hintergrund Berechnung'!$I$942)))</f>
        <v>#DIV/0!</v>
      </c>
      <c r="Y88" s="16" t="str">
        <f t="shared" si="11"/>
        <v/>
      </c>
      <c r="Z88" s="16" t="e">
        <f>IF($A$3=FALSE,IF($C88&lt;16,I88/($D88^0.70558407859294)*'Hintergrund Berechnung'!$I$941,I88/($D88^0.70558407859294)*'Hintergrund Berechnung'!$I$942),IF($C88&lt;13,(I88/($D88^0.70558407859294)*'Hintergrund Berechnung'!$I$941)*0.5,IF($C88&lt;16,(I88/($D88^0.70558407859294)*'Hintergrund Berechnung'!$I$941)*0.67,I88/($D88^0.70558407859294)*'Hintergrund Berechnung'!$I$942)))</f>
        <v>#DIV/0!</v>
      </c>
      <c r="AA88" s="16" t="str">
        <f t="shared" si="12"/>
        <v/>
      </c>
      <c r="AB88" s="16" t="e">
        <f>IF($A$3=FALSE,IF($C88&lt;16,K88/($D88^0.70558407859294)*'Hintergrund Berechnung'!$I$941,K88/($D88^0.70558407859294)*'Hintergrund Berechnung'!$I$942),IF($C88&lt;13,(K88/($D88^0.70558407859294)*'Hintergrund Berechnung'!$I$941)*0.5,IF($C88&lt;16,(K88/($D88^0.70558407859294)*'Hintergrund Berechnung'!$I$941)*0.67,K88/($D88^0.70558407859294)*'Hintergrund Berechnung'!$I$942)))</f>
        <v>#DIV/0!</v>
      </c>
      <c r="AC88" s="16" t="str">
        <f t="shared" si="13"/>
        <v/>
      </c>
      <c r="AD88" s="16" t="e">
        <f>IF($A$3=FALSE,IF($C88&lt;16,M88/($D88^0.70558407859294)*'Hintergrund Berechnung'!$I$941,M88/($D88^0.70558407859294)*'Hintergrund Berechnung'!$I$942),IF($C88&lt;13,(M88/($D88^0.70558407859294)*'Hintergrund Berechnung'!$I$941)*0.5,IF($C88&lt;16,(M88/($D88^0.70558407859294)*'Hintergrund Berechnung'!$I$941)*0.67,M88/($D88^0.70558407859294)*'Hintergrund Berechnung'!$I$942)))</f>
        <v>#DIV/0!</v>
      </c>
      <c r="AE88" s="16" t="str">
        <f t="shared" si="14"/>
        <v/>
      </c>
      <c r="AF88" s="16" t="e">
        <f>IF($A$3=FALSE,IF($C88&lt;16,O88/($D88^0.70558407859294)*'Hintergrund Berechnung'!$I$941,O88/($D88^0.70558407859294)*'Hintergrund Berechnung'!$I$942),IF($C88&lt;13,(O88/($D88^0.70558407859294)*'Hintergrund Berechnung'!$I$941)*0.5,IF($C88&lt;16,(O88/($D88^0.70558407859294)*'Hintergrund Berechnung'!$I$941)*0.67,O88/($D88^0.70558407859294)*'Hintergrund Berechnung'!$I$942)))</f>
        <v>#DIV/0!</v>
      </c>
      <c r="AG88" s="16" t="str">
        <f t="shared" si="15"/>
        <v/>
      </c>
      <c r="AH88" s="16" t="e">
        <f t="shared" si="16"/>
        <v>#DIV/0!</v>
      </c>
      <c r="AI88" s="34" t="e">
        <f>ROUND(IF(C88&lt;16,$Q88/($D88^0.450818786555515)*'Hintergrund Berechnung'!$N$941,$Q88/($D88^0.450818786555515)*'Hintergrund Berechnung'!$N$942),0)</f>
        <v>#DIV/0!</v>
      </c>
      <c r="AJ88" s="34">
        <f>ROUND(IF(C88&lt;16,$R88*'Hintergrund Berechnung'!$O$941,$R88*'Hintergrund Berechnung'!$O$942),0)</f>
        <v>0</v>
      </c>
      <c r="AK88" s="34">
        <f>ROUND(IF(C88&lt;16,IF(S88&gt;0,(25-$S88)*'Hintergrund Berechnung'!$J$941,0),IF(S88&gt;0,(25-$S88)*'Hintergrund Berechnung'!$J$942,0)),0)</f>
        <v>0</v>
      </c>
      <c r="AL88" s="18" t="e">
        <f t="shared" si="17"/>
        <v>#DIV/0!</v>
      </c>
    </row>
    <row r="89" spans="21:38" x14ac:dyDescent="0.5">
      <c r="U89" s="16">
        <f t="shared" si="9"/>
        <v>0</v>
      </c>
      <c r="V89" s="16" t="e">
        <f>IF($A$3=FALSE,IF($C89&lt;16,E89/($D89^0.70558407859294)*'Hintergrund Berechnung'!$I$941,E89/($D89^0.70558407859294)*'Hintergrund Berechnung'!$I$942),IF($C89&lt;13,(E89/($D89^0.70558407859294)*'Hintergrund Berechnung'!$I$941)*0.5,IF($C89&lt;16,(E89/($D89^0.70558407859294)*'Hintergrund Berechnung'!$I$941)*0.67,E89/($D89^0.70558407859294)*'Hintergrund Berechnung'!$I$942)))</f>
        <v>#DIV/0!</v>
      </c>
      <c r="W89" s="16" t="str">
        <f t="shared" si="10"/>
        <v/>
      </c>
      <c r="X89" s="16" t="e">
        <f>IF($A$3=FALSE,IF($C89&lt;16,G89/($D89^0.70558407859294)*'Hintergrund Berechnung'!$I$941,G89/($D89^0.70558407859294)*'Hintergrund Berechnung'!$I$942),IF($C89&lt;13,(G89/($D89^0.70558407859294)*'Hintergrund Berechnung'!$I$941)*0.5,IF($C89&lt;16,(G89/($D89^0.70558407859294)*'Hintergrund Berechnung'!$I$941)*0.67,G89/($D89^0.70558407859294)*'Hintergrund Berechnung'!$I$942)))</f>
        <v>#DIV/0!</v>
      </c>
      <c r="Y89" s="16" t="str">
        <f t="shared" si="11"/>
        <v/>
      </c>
      <c r="Z89" s="16" t="e">
        <f>IF($A$3=FALSE,IF($C89&lt;16,I89/($D89^0.70558407859294)*'Hintergrund Berechnung'!$I$941,I89/($D89^0.70558407859294)*'Hintergrund Berechnung'!$I$942),IF($C89&lt;13,(I89/($D89^0.70558407859294)*'Hintergrund Berechnung'!$I$941)*0.5,IF($C89&lt;16,(I89/($D89^0.70558407859294)*'Hintergrund Berechnung'!$I$941)*0.67,I89/($D89^0.70558407859294)*'Hintergrund Berechnung'!$I$942)))</f>
        <v>#DIV/0!</v>
      </c>
      <c r="AA89" s="16" t="str">
        <f t="shared" si="12"/>
        <v/>
      </c>
      <c r="AB89" s="16" t="e">
        <f>IF($A$3=FALSE,IF($C89&lt;16,K89/($D89^0.70558407859294)*'Hintergrund Berechnung'!$I$941,K89/($D89^0.70558407859294)*'Hintergrund Berechnung'!$I$942),IF($C89&lt;13,(K89/($D89^0.70558407859294)*'Hintergrund Berechnung'!$I$941)*0.5,IF($C89&lt;16,(K89/($D89^0.70558407859294)*'Hintergrund Berechnung'!$I$941)*0.67,K89/($D89^0.70558407859294)*'Hintergrund Berechnung'!$I$942)))</f>
        <v>#DIV/0!</v>
      </c>
      <c r="AC89" s="16" t="str">
        <f t="shared" si="13"/>
        <v/>
      </c>
      <c r="AD89" s="16" t="e">
        <f>IF($A$3=FALSE,IF($C89&lt;16,M89/($D89^0.70558407859294)*'Hintergrund Berechnung'!$I$941,M89/($D89^0.70558407859294)*'Hintergrund Berechnung'!$I$942),IF($C89&lt;13,(M89/($D89^0.70558407859294)*'Hintergrund Berechnung'!$I$941)*0.5,IF($C89&lt;16,(M89/($D89^0.70558407859294)*'Hintergrund Berechnung'!$I$941)*0.67,M89/($D89^0.70558407859294)*'Hintergrund Berechnung'!$I$942)))</f>
        <v>#DIV/0!</v>
      </c>
      <c r="AE89" s="16" t="str">
        <f t="shared" si="14"/>
        <v/>
      </c>
      <c r="AF89" s="16" t="e">
        <f>IF($A$3=FALSE,IF($C89&lt;16,O89/($D89^0.70558407859294)*'Hintergrund Berechnung'!$I$941,O89/($D89^0.70558407859294)*'Hintergrund Berechnung'!$I$942),IF($C89&lt;13,(O89/($D89^0.70558407859294)*'Hintergrund Berechnung'!$I$941)*0.5,IF($C89&lt;16,(O89/($D89^0.70558407859294)*'Hintergrund Berechnung'!$I$941)*0.67,O89/($D89^0.70558407859294)*'Hintergrund Berechnung'!$I$942)))</f>
        <v>#DIV/0!</v>
      </c>
      <c r="AG89" s="16" t="str">
        <f t="shared" si="15"/>
        <v/>
      </c>
      <c r="AH89" s="16" t="e">
        <f t="shared" si="16"/>
        <v>#DIV/0!</v>
      </c>
      <c r="AI89" s="34" t="e">
        <f>ROUND(IF(C89&lt;16,$Q89/($D89^0.450818786555515)*'Hintergrund Berechnung'!$N$941,$Q89/($D89^0.450818786555515)*'Hintergrund Berechnung'!$N$942),0)</f>
        <v>#DIV/0!</v>
      </c>
      <c r="AJ89" s="34">
        <f>ROUND(IF(C89&lt;16,$R89*'Hintergrund Berechnung'!$O$941,$R89*'Hintergrund Berechnung'!$O$942),0)</f>
        <v>0</v>
      </c>
      <c r="AK89" s="34">
        <f>ROUND(IF(C89&lt;16,IF(S89&gt;0,(25-$S89)*'Hintergrund Berechnung'!$J$941,0),IF(S89&gt;0,(25-$S89)*'Hintergrund Berechnung'!$J$942,0)),0)</f>
        <v>0</v>
      </c>
      <c r="AL89" s="18" t="e">
        <f t="shared" si="17"/>
        <v>#DIV/0!</v>
      </c>
    </row>
    <row r="90" spans="21:38" x14ac:dyDescent="0.5">
      <c r="U90" s="16">
        <f t="shared" si="9"/>
        <v>0</v>
      </c>
      <c r="V90" s="16" t="e">
        <f>IF($A$3=FALSE,IF($C90&lt;16,E90/($D90^0.70558407859294)*'Hintergrund Berechnung'!$I$941,E90/($D90^0.70558407859294)*'Hintergrund Berechnung'!$I$942),IF($C90&lt;13,(E90/($D90^0.70558407859294)*'Hintergrund Berechnung'!$I$941)*0.5,IF($C90&lt;16,(E90/($D90^0.70558407859294)*'Hintergrund Berechnung'!$I$941)*0.67,E90/($D90^0.70558407859294)*'Hintergrund Berechnung'!$I$942)))</f>
        <v>#DIV/0!</v>
      </c>
      <c r="W90" s="16" t="str">
        <f t="shared" si="10"/>
        <v/>
      </c>
      <c r="X90" s="16" t="e">
        <f>IF($A$3=FALSE,IF($C90&lt;16,G90/($D90^0.70558407859294)*'Hintergrund Berechnung'!$I$941,G90/($D90^0.70558407859294)*'Hintergrund Berechnung'!$I$942),IF($C90&lt;13,(G90/($D90^0.70558407859294)*'Hintergrund Berechnung'!$I$941)*0.5,IF($C90&lt;16,(G90/($D90^0.70558407859294)*'Hintergrund Berechnung'!$I$941)*0.67,G90/($D90^0.70558407859294)*'Hintergrund Berechnung'!$I$942)))</f>
        <v>#DIV/0!</v>
      </c>
      <c r="Y90" s="16" t="str">
        <f t="shared" si="11"/>
        <v/>
      </c>
      <c r="Z90" s="16" t="e">
        <f>IF($A$3=FALSE,IF($C90&lt;16,I90/($D90^0.70558407859294)*'Hintergrund Berechnung'!$I$941,I90/($D90^0.70558407859294)*'Hintergrund Berechnung'!$I$942),IF($C90&lt;13,(I90/($D90^0.70558407859294)*'Hintergrund Berechnung'!$I$941)*0.5,IF($C90&lt;16,(I90/($D90^0.70558407859294)*'Hintergrund Berechnung'!$I$941)*0.67,I90/($D90^0.70558407859294)*'Hintergrund Berechnung'!$I$942)))</f>
        <v>#DIV/0!</v>
      </c>
      <c r="AA90" s="16" t="str">
        <f t="shared" si="12"/>
        <v/>
      </c>
      <c r="AB90" s="16" t="e">
        <f>IF($A$3=FALSE,IF($C90&lt;16,K90/($D90^0.70558407859294)*'Hintergrund Berechnung'!$I$941,K90/($D90^0.70558407859294)*'Hintergrund Berechnung'!$I$942),IF($C90&lt;13,(K90/($D90^0.70558407859294)*'Hintergrund Berechnung'!$I$941)*0.5,IF($C90&lt;16,(K90/($D90^0.70558407859294)*'Hintergrund Berechnung'!$I$941)*0.67,K90/($D90^0.70558407859294)*'Hintergrund Berechnung'!$I$942)))</f>
        <v>#DIV/0!</v>
      </c>
      <c r="AC90" s="16" t="str">
        <f t="shared" si="13"/>
        <v/>
      </c>
      <c r="AD90" s="16" t="e">
        <f>IF($A$3=FALSE,IF($C90&lt;16,M90/($D90^0.70558407859294)*'Hintergrund Berechnung'!$I$941,M90/($D90^0.70558407859294)*'Hintergrund Berechnung'!$I$942),IF($C90&lt;13,(M90/($D90^0.70558407859294)*'Hintergrund Berechnung'!$I$941)*0.5,IF($C90&lt;16,(M90/($D90^0.70558407859294)*'Hintergrund Berechnung'!$I$941)*0.67,M90/($D90^0.70558407859294)*'Hintergrund Berechnung'!$I$942)))</f>
        <v>#DIV/0!</v>
      </c>
      <c r="AE90" s="16" t="str">
        <f t="shared" si="14"/>
        <v/>
      </c>
      <c r="AF90" s="16" t="e">
        <f>IF($A$3=FALSE,IF($C90&lt;16,O90/($D90^0.70558407859294)*'Hintergrund Berechnung'!$I$941,O90/($D90^0.70558407859294)*'Hintergrund Berechnung'!$I$942),IF($C90&lt;13,(O90/($D90^0.70558407859294)*'Hintergrund Berechnung'!$I$941)*0.5,IF($C90&lt;16,(O90/($D90^0.70558407859294)*'Hintergrund Berechnung'!$I$941)*0.67,O90/($D90^0.70558407859294)*'Hintergrund Berechnung'!$I$942)))</f>
        <v>#DIV/0!</v>
      </c>
      <c r="AG90" s="16" t="str">
        <f t="shared" si="15"/>
        <v/>
      </c>
      <c r="AH90" s="16" t="e">
        <f t="shared" si="16"/>
        <v>#DIV/0!</v>
      </c>
      <c r="AI90" s="34" t="e">
        <f>ROUND(IF(C90&lt;16,$Q90/($D90^0.450818786555515)*'Hintergrund Berechnung'!$N$941,$Q90/($D90^0.450818786555515)*'Hintergrund Berechnung'!$N$942),0)</f>
        <v>#DIV/0!</v>
      </c>
      <c r="AJ90" s="34">
        <f>ROUND(IF(C90&lt;16,$R90*'Hintergrund Berechnung'!$O$941,$R90*'Hintergrund Berechnung'!$O$942),0)</f>
        <v>0</v>
      </c>
      <c r="AK90" s="34">
        <f>ROUND(IF(C90&lt;16,IF(S90&gt;0,(25-$S90)*'Hintergrund Berechnung'!$J$941,0),IF(S90&gt;0,(25-$S90)*'Hintergrund Berechnung'!$J$942,0)),0)</f>
        <v>0</v>
      </c>
      <c r="AL90" s="18" t="e">
        <f t="shared" si="17"/>
        <v>#DIV/0!</v>
      </c>
    </row>
    <row r="91" spans="21:38" x14ac:dyDescent="0.5">
      <c r="U91" s="16">
        <f t="shared" si="9"/>
        <v>0</v>
      </c>
      <c r="V91" s="16" t="e">
        <f>IF($A$3=FALSE,IF($C91&lt;16,E91/($D91^0.70558407859294)*'Hintergrund Berechnung'!$I$941,E91/($D91^0.70558407859294)*'Hintergrund Berechnung'!$I$942),IF($C91&lt;13,(E91/($D91^0.70558407859294)*'Hintergrund Berechnung'!$I$941)*0.5,IF($C91&lt;16,(E91/($D91^0.70558407859294)*'Hintergrund Berechnung'!$I$941)*0.67,E91/($D91^0.70558407859294)*'Hintergrund Berechnung'!$I$942)))</f>
        <v>#DIV/0!</v>
      </c>
      <c r="W91" s="16" t="str">
        <f t="shared" si="10"/>
        <v/>
      </c>
      <c r="X91" s="16" t="e">
        <f>IF($A$3=FALSE,IF($C91&lt;16,G91/($D91^0.70558407859294)*'Hintergrund Berechnung'!$I$941,G91/($D91^0.70558407859294)*'Hintergrund Berechnung'!$I$942),IF($C91&lt;13,(G91/($D91^0.70558407859294)*'Hintergrund Berechnung'!$I$941)*0.5,IF($C91&lt;16,(G91/($D91^0.70558407859294)*'Hintergrund Berechnung'!$I$941)*0.67,G91/($D91^0.70558407859294)*'Hintergrund Berechnung'!$I$942)))</f>
        <v>#DIV/0!</v>
      </c>
      <c r="Y91" s="16" t="str">
        <f t="shared" si="11"/>
        <v/>
      </c>
      <c r="Z91" s="16" t="e">
        <f>IF($A$3=FALSE,IF($C91&lt;16,I91/($D91^0.70558407859294)*'Hintergrund Berechnung'!$I$941,I91/($D91^0.70558407859294)*'Hintergrund Berechnung'!$I$942),IF($C91&lt;13,(I91/($D91^0.70558407859294)*'Hintergrund Berechnung'!$I$941)*0.5,IF($C91&lt;16,(I91/($D91^0.70558407859294)*'Hintergrund Berechnung'!$I$941)*0.67,I91/($D91^0.70558407859294)*'Hintergrund Berechnung'!$I$942)))</f>
        <v>#DIV/0!</v>
      </c>
      <c r="AA91" s="16" t="str">
        <f t="shared" si="12"/>
        <v/>
      </c>
      <c r="AB91" s="16" t="e">
        <f>IF($A$3=FALSE,IF($C91&lt;16,K91/($D91^0.70558407859294)*'Hintergrund Berechnung'!$I$941,K91/($D91^0.70558407859294)*'Hintergrund Berechnung'!$I$942),IF($C91&lt;13,(K91/($D91^0.70558407859294)*'Hintergrund Berechnung'!$I$941)*0.5,IF($C91&lt;16,(K91/($D91^0.70558407859294)*'Hintergrund Berechnung'!$I$941)*0.67,K91/($D91^0.70558407859294)*'Hintergrund Berechnung'!$I$942)))</f>
        <v>#DIV/0!</v>
      </c>
      <c r="AC91" s="16" t="str">
        <f t="shared" si="13"/>
        <v/>
      </c>
      <c r="AD91" s="16" t="e">
        <f>IF($A$3=FALSE,IF($C91&lt;16,M91/($D91^0.70558407859294)*'Hintergrund Berechnung'!$I$941,M91/($D91^0.70558407859294)*'Hintergrund Berechnung'!$I$942),IF($C91&lt;13,(M91/($D91^0.70558407859294)*'Hintergrund Berechnung'!$I$941)*0.5,IF($C91&lt;16,(M91/($D91^0.70558407859294)*'Hintergrund Berechnung'!$I$941)*0.67,M91/($D91^0.70558407859294)*'Hintergrund Berechnung'!$I$942)))</f>
        <v>#DIV/0!</v>
      </c>
      <c r="AE91" s="16" t="str">
        <f t="shared" si="14"/>
        <v/>
      </c>
      <c r="AF91" s="16" t="e">
        <f>IF($A$3=FALSE,IF($C91&lt;16,O91/($D91^0.70558407859294)*'Hintergrund Berechnung'!$I$941,O91/($D91^0.70558407859294)*'Hintergrund Berechnung'!$I$942),IF($C91&lt;13,(O91/($D91^0.70558407859294)*'Hintergrund Berechnung'!$I$941)*0.5,IF($C91&lt;16,(O91/($D91^0.70558407859294)*'Hintergrund Berechnung'!$I$941)*0.67,O91/($D91^0.70558407859294)*'Hintergrund Berechnung'!$I$942)))</f>
        <v>#DIV/0!</v>
      </c>
      <c r="AG91" s="16" t="str">
        <f t="shared" si="15"/>
        <v/>
      </c>
      <c r="AH91" s="16" t="e">
        <f t="shared" si="16"/>
        <v>#DIV/0!</v>
      </c>
      <c r="AI91" s="34" t="e">
        <f>ROUND(IF(C91&lt;16,$Q91/($D91^0.450818786555515)*'Hintergrund Berechnung'!$N$941,$Q91/($D91^0.450818786555515)*'Hintergrund Berechnung'!$N$942),0)</f>
        <v>#DIV/0!</v>
      </c>
      <c r="AJ91" s="34">
        <f>ROUND(IF(C91&lt;16,$R91*'Hintergrund Berechnung'!$O$941,$R91*'Hintergrund Berechnung'!$O$942),0)</f>
        <v>0</v>
      </c>
      <c r="AK91" s="34">
        <f>ROUND(IF(C91&lt;16,IF(S91&gt;0,(25-$S91)*'Hintergrund Berechnung'!$J$941,0),IF(S91&gt;0,(25-$S91)*'Hintergrund Berechnung'!$J$942,0)),0)</f>
        <v>0</v>
      </c>
      <c r="AL91" s="18" t="e">
        <f t="shared" si="17"/>
        <v>#DIV/0!</v>
      </c>
    </row>
    <row r="92" spans="21:38" x14ac:dyDescent="0.5">
      <c r="U92" s="16">
        <f t="shared" si="9"/>
        <v>0</v>
      </c>
      <c r="V92" s="16" t="e">
        <f>IF($A$3=FALSE,IF($C92&lt;16,E92/($D92^0.70558407859294)*'Hintergrund Berechnung'!$I$941,E92/($D92^0.70558407859294)*'Hintergrund Berechnung'!$I$942),IF($C92&lt;13,(E92/($D92^0.70558407859294)*'Hintergrund Berechnung'!$I$941)*0.5,IF($C92&lt;16,(E92/($D92^0.70558407859294)*'Hintergrund Berechnung'!$I$941)*0.67,E92/($D92^0.70558407859294)*'Hintergrund Berechnung'!$I$942)))</f>
        <v>#DIV/0!</v>
      </c>
      <c r="W92" s="16" t="str">
        <f t="shared" si="10"/>
        <v/>
      </c>
      <c r="X92" s="16" t="e">
        <f>IF($A$3=FALSE,IF($C92&lt;16,G92/($D92^0.70558407859294)*'Hintergrund Berechnung'!$I$941,G92/($D92^0.70558407859294)*'Hintergrund Berechnung'!$I$942),IF($C92&lt;13,(G92/($D92^0.70558407859294)*'Hintergrund Berechnung'!$I$941)*0.5,IF($C92&lt;16,(G92/($D92^0.70558407859294)*'Hintergrund Berechnung'!$I$941)*0.67,G92/($D92^0.70558407859294)*'Hintergrund Berechnung'!$I$942)))</f>
        <v>#DIV/0!</v>
      </c>
      <c r="Y92" s="16" t="str">
        <f t="shared" si="11"/>
        <v/>
      </c>
      <c r="Z92" s="16" t="e">
        <f>IF($A$3=FALSE,IF($C92&lt;16,I92/($D92^0.70558407859294)*'Hintergrund Berechnung'!$I$941,I92/($D92^0.70558407859294)*'Hintergrund Berechnung'!$I$942),IF($C92&lt;13,(I92/($D92^0.70558407859294)*'Hintergrund Berechnung'!$I$941)*0.5,IF($C92&lt;16,(I92/($D92^0.70558407859294)*'Hintergrund Berechnung'!$I$941)*0.67,I92/($D92^0.70558407859294)*'Hintergrund Berechnung'!$I$942)))</f>
        <v>#DIV/0!</v>
      </c>
      <c r="AA92" s="16" t="str">
        <f t="shared" si="12"/>
        <v/>
      </c>
      <c r="AB92" s="16" t="e">
        <f>IF($A$3=FALSE,IF($C92&lt;16,K92/($D92^0.70558407859294)*'Hintergrund Berechnung'!$I$941,K92/($D92^0.70558407859294)*'Hintergrund Berechnung'!$I$942),IF($C92&lt;13,(K92/($D92^0.70558407859294)*'Hintergrund Berechnung'!$I$941)*0.5,IF($C92&lt;16,(K92/($D92^0.70558407859294)*'Hintergrund Berechnung'!$I$941)*0.67,K92/($D92^0.70558407859294)*'Hintergrund Berechnung'!$I$942)))</f>
        <v>#DIV/0!</v>
      </c>
      <c r="AC92" s="16" t="str">
        <f t="shared" si="13"/>
        <v/>
      </c>
      <c r="AD92" s="16" t="e">
        <f>IF($A$3=FALSE,IF($C92&lt;16,M92/($D92^0.70558407859294)*'Hintergrund Berechnung'!$I$941,M92/($D92^0.70558407859294)*'Hintergrund Berechnung'!$I$942),IF($C92&lt;13,(M92/($D92^0.70558407859294)*'Hintergrund Berechnung'!$I$941)*0.5,IF($C92&lt;16,(M92/($D92^0.70558407859294)*'Hintergrund Berechnung'!$I$941)*0.67,M92/($D92^0.70558407859294)*'Hintergrund Berechnung'!$I$942)))</f>
        <v>#DIV/0!</v>
      </c>
      <c r="AE92" s="16" t="str">
        <f t="shared" si="14"/>
        <v/>
      </c>
      <c r="AF92" s="16" t="e">
        <f>IF($A$3=FALSE,IF($C92&lt;16,O92/($D92^0.70558407859294)*'Hintergrund Berechnung'!$I$941,O92/($D92^0.70558407859294)*'Hintergrund Berechnung'!$I$942),IF($C92&lt;13,(O92/($D92^0.70558407859294)*'Hintergrund Berechnung'!$I$941)*0.5,IF($C92&lt;16,(O92/($D92^0.70558407859294)*'Hintergrund Berechnung'!$I$941)*0.67,O92/($D92^0.70558407859294)*'Hintergrund Berechnung'!$I$942)))</f>
        <v>#DIV/0!</v>
      </c>
      <c r="AG92" s="16" t="str">
        <f t="shared" si="15"/>
        <v/>
      </c>
      <c r="AH92" s="16" t="e">
        <f t="shared" si="16"/>
        <v>#DIV/0!</v>
      </c>
      <c r="AI92" s="34" t="e">
        <f>ROUND(IF(C92&lt;16,$Q92/($D92^0.450818786555515)*'Hintergrund Berechnung'!$N$941,$Q92/($D92^0.450818786555515)*'Hintergrund Berechnung'!$N$942),0)</f>
        <v>#DIV/0!</v>
      </c>
      <c r="AJ92" s="34">
        <f>ROUND(IF(C92&lt;16,$R92*'Hintergrund Berechnung'!$O$941,$R92*'Hintergrund Berechnung'!$O$942),0)</f>
        <v>0</v>
      </c>
      <c r="AK92" s="34">
        <f>ROUND(IF(C92&lt;16,IF(S92&gt;0,(25-$S92)*'Hintergrund Berechnung'!$J$941,0),IF(S92&gt;0,(25-$S92)*'Hintergrund Berechnung'!$J$942,0)),0)</f>
        <v>0</v>
      </c>
      <c r="AL92" s="18" t="e">
        <f t="shared" si="17"/>
        <v>#DIV/0!</v>
      </c>
    </row>
    <row r="93" spans="21:38" x14ac:dyDescent="0.5">
      <c r="U93" s="16">
        <f t="shared" si="9"/>
        <v>0</v>
      </c>
      <c r="V93" s="16" t="e">
        <f>IF($A$3=FALSE,IF($C93&lt;16,E93/($D93^0.70558407859294)*'Hintergrund Berechnung'!$I$941,E93/($D93^0.70558407859294)*'Hintergrund Berechnung'!$I$942),IF($C93&lt;13,(E93/($D93^0.70558407859294)*'Hintergrund Berechnung'!$I$941)*0.5,IF($C93&lt;16,(E93/($D93^0.70558407859294)*'Hintergrund Berechnung'!$I$941)*0.67,E93/($D93^0.70558407859294)*'Hintergrund Berechnung'!$I$942)))</f>
        <v>#DIV/0!</v>
      </c>
      <c r="W93" s="16" t="str">
        <f t="shared" si="10"/>
        <v/>
      </c>
      <c r="X93" s="16" t="e">
        <f>IF($A$3=FALSE,IF($C93&lt;16,G93/($D93^0.70558407859294)*'Hintergrund Berechnung'!$I$941,G93/($D93^0.70558407859294)*'Hintergrund Berechnung'!$I$942),IF($C93&lt;13,(G93/($D93^0.70558407859294)*'Hintergrund Berechnung'!$I$941)*0.5,IF($C93&lt;16,(G93/($D93^0.70558407859294)*'Hintergrund Berechnung'!$I$941)*0.67,G93/($D93^0.70558407859294)*'Hintergrund Berechnung'!$I$942)))</f>
        <v>#DIV/0!</v>
      </c>
      <c r="Y93" s="16" t="str">
        <f t="shared" si="11"/>
        <v/>
      </c>
      <c r="Z93" s="16" t="e">
        <f>IF($A$3=FALSE,IF($C93&lt;16,I93/($D93^0.70558407859294)*'Hintergrund Berechnung'!$I$941,I93/($D93^0.70558407859294)*'Hintergrund Berechnung'!$I$942),IF($C93&lt;13,(I93/($D93^0.70558407859294)*'Hintergrund Berechnung'!$I$941)*0.5,IF($C93&lt;16,(I93/($D93^0.70558407859294)*'Hintergrund Berechnung'!$I$941)*0.67,I93/($D93^0.70558407859294)*'Hintergrund Berechnung'!$I$942)))</f>
        <v>#DIV/0!</v>
      </c>
      <c r="AA93" s="16" t="str">
        <f t="shared" si="12"/>
        <v/>
      </c>
      <c r="AB93" s="16" t="e">
        <f>IF($A$3=FALSE,IF($C93&lt;16,K93/($D93^0.70558407859294)*'Hintergrund Berechnung'!$I$941,K93/($D93^0.70558407859294)*'Hintergrund Berechnung'!$I$942),IF($C93&lt;13,(K93/($D93^0.70558407859294)*'Hintergrund Berechnung'!$I$941)*0.5,IF($C93&lt;16,(K93/($D93^0.70558407859294)*'Hintergrund Berechnung'!$I$941)*0.67,K93/($D93^0.70558407859294)*'Hintergrund Berechnung'!$I$942)))</f>
        <v>#DIV/0!</v>
      </c>
      <c r="AC93" s="16" t="str">
        <f t="shared" si="13"/>
        <v/>
      </c>
      <c r="AD93" s="16" t="e">
        <f>IF($A$3=FALSE,IF($C93&lt;16,M93/($D93^0.70558407859294)*'Hintergrund Berechnung'!$I$941,M93/($D93^0.70558407859294)*'Hintergrund Berechnung'!$I$942),IF($C93&lt;13,(M93/($D93^0.70558407859294)*'Hintergrund Berechnung'!$I$941)*0.5,IF($C93&lt;16,(M93/($D93^0.70558407859294)*'Hintergrund Berechnung'!$I$941)*0.67,M93/($D93^0.70558407859294)*'Hintergrund Berechnung'!$I$942)))</f>
        <v>#DIV/0!</v>
      </c>
      <c r="AE93" s="16" t="str">
        <f t="shared" si="14"/>
        <v/>
      </c>
      <c r="AF93" s="16" t="e">
        <f>IF($A$3=FALSE,IF($C93&lt;16,O93/($D93^0.70558407859294)*'Hintergrund Berechnung'!$I$941,O93/($D93^0.70558407859294)*'Hintergrund Berechnung'!$I$942),IF($C93&lt;13,(O93/($D93^0.70558407859294)*'Hintergrund Berechnung'!$I$941)*0.5,IF($C93&lt;16,(O93/($D93^0.70558407859294)*'Hintergrund Berechnung'!$I$941)*0.67,O93/($D93^0.70558407859294)*'Hintergrund Berechnung'!$I$942)))</f>
        <v>#DIV/0!</v>
      </c>
      <c r="AG93" s="16" t="str">
        <f t="shared" si="15"/>
        <v/>
      </c>
      <c r="AH93" s="16" t="e">
        <f t="shared" si="16"/>
        <v>#DIV/0!</v>
      </c>
      <c r="AI93" s="34" t="e">
        <f>ROUND(IF(C93&lt;16,$Q93/($D93^0.450818786555515)*'Hintergrund Berechnung'!$N$941,$Q93/($D93^0.450818786555515)*'Hintergrund Berechnung'!$N$942),0)</f>
        <v>#DIV/0!</v>
      </c>
      <c r="AJ93" s="34">
        <f>ROUND(IF(C93&lt;16,$R93*'Hintergrund Berechnung'!$O$941,$R93*'Hintergrund Berechnung'!$O$942),0)</f>
        <v>0</v>
      </c>
      <c r="AK93" s="34">
        <f>ROUND(IF(C93&lt;16,IF(S93&gt;0,(25-$S93)*'Hintergrund Berechnung'!$J$941,0),IF(S93&gt;0,(25-$S93)*'Hintergrund Berechnung'!$J$942,0)),0)</f>
        <v>0</v>
      </c>
      <c r="AL93" s="18" t="e">
        <f t="shared" si="17"/>
        <v>#DIV/0!</v>
      </c>
    </row>
    <row r="94" spans="21:38" x14ac:dyDescent="0.5">
      <c r="U94" s="16">
        <f t="shared" si="9"/>
        <v>0</v>
      </c>
      <c r="V94" s="16" t="e">
        <f>IF($A$3=FALSE,IF($C94&lt;16,E94/($D94^0.70558407859294)*'Hintergrund Berechnung'!$I$941,E94/($D94^0.70558407859294)*'Hintergrund Berechnung'!$I$942),IF($C94&lt;13,(E94/($D94^0.70558407859294)*'Hintergrund Berechnung'!$I$941)*0.5,IF($C94&lt;16,(E94/($D94^0.70558407859294)*'Hintergrund Berechnung'!$I$941)*0.67,E94/($D94^0.70558407859294)*'Hintergrund Berechnung'!$I$942)))</f>
        <v>#DIV/0!</v>
      </c>
      <c r="W94" s="16" t="str">
        <f t="shared" si="10"/>
        <v/>
      </c>
      <c r="X94" s="16" t="e">
        <f>IF($A$3=FALSE,IF($C94&lt;16,G94/($D94^0.70558407859294)*'Hintergrund Berechnung'!$I$941,G94/($D94^0.70558407859294)*'Hintergrund Berechnung'!$I$942),IF($C94&lt;13,(G94/($D94^0.70558407859294)*'Hintergrund Berechnung'!$I$941)*0.5,IF($C94&lt;16,(G94/($D94^0.70558407859294)*'Hintergrund Berechnung'!$I$941)*0.67,G94/($D94^0.70558407859294)*'Hintergrund Berechnung'!$I$942)))</f>
        <v>#DIV/0!</v>
      </c>
      <c r="Y94" s="16" t="str">
        <f t="shared" si="11"/>
        <v/>
      </c>
      <c r="Z94" s="16" t="e">
        <f>IF($A$3=FALSE,IF($C94&lt;16,I94/($D94^0.70558407859294)*'Hintergrund Berechnung'!$I$941,I94/($D94^0.70558407859294)*'Hintergrund Berechnung'!$I$942),IF($C94&lt;13,(I94/($D94^0.70558407859294)*'Hintergrund Berechnung'!$I$941)*0.5,IF($C94&lt;16,(I94/($D94^0.70558407859294)*'Hintergrund Berechnung'!$I$941)*0.67,I94/($D94^0.70558407859294)*'Hintergrund Berechnung'!$I$942)))</f>
        <v>#DIV/0!</v>
      </c>
      <c r="AA94" s="16" t="str">
        <f t="shared" si="12"/>
        <v/>
      </c>
      <c r="AB94" s="16" t="e">
        <f>IF($A$3=FALSE,IF($C94&lt;16,K94/($D94^0.70558407859294)*'Hintergrund Berechnung'!$I$941,K94/($D94^0.70558407859294)*'Hintergrund Berechnung'!$I$942),IF($C94&lt;13,(K94/($D94^0.70558407859294)*'Hintergrund Berechnung'!$I$941)*0.5,IF($C94&lt;16,(K94/($D94^0.70558407859294)*'Hintergrund Berechnung'!$I$941)*0.67,K94/($D94^0.70558407859294)*'Hintergrund Berechnung'!$I$942)))</f>
        <v>#DIV/0!</v>
      </c>
      <c r="AC94" s="16" t="str">
        <f t="shared" si="13"/>
        <v/>
      </c>
      <c r="AD94" s="16" t="e">
        <f>IF($A$3=FALSE,IF($C94&lt;16,M94/($D94^0.70558407859294)*'Hintergrund Berechnung'!$I$941,M94/($D94^0.70558407859294)*'Hintergrund Berechnung'!$I$942),IF($C94&lt;13,(M94/($D94^0.70558407859294)*'Hintergrund Berechnung'!$I$941)*0.5,IF($C94&lt;16,(M94/($D94^0.70558407859294)*'Hintergrund Berechnung'!$I$941)*0.67,M94/($D94^0.70558407859294)*'Hintergrund Berechnung'!$I$942)))</f>
        <v>#DIV/0!</v>
      </c>
      <c r="AE94" s="16" t="str">
        <f t="shared" si="14"/>
        <v/>
      </c>
      <c r="AF94" s="16" t="e">
        <f>IF($A$3=FALSE,IF($C94&lt;16,O94/($D94^0.70558407859294)*'Hintergrund Berechnung'!$I$941,O94/($D94^0.70558407859294)*'Hintergrund Berechnung'!$I$942),IF($C94&lt;13,(O94/($D94^0.70558407859294)*'Hintergrund Berechnung'!$I$941)*0.5,IF($C94&lt;16,(O94/($D94^0.70558407859294)*'Hintergrund Berechnung'!$I$941)*0.67,O94/($D94^0.70558407859294)*'Hintergrund Berechnung'!$I$942)))</f>
        <v>#DIV/0!</v>
      </c>
      <c r="AG94" s="16" t="str">
        <f t="shared" si="15"/>
        <v/>
      </c>
      <c r="AH94" s="16" t="e">
        <f t="shared" si="16"/>
        <v>#DIV/0!</v>
      </c>
      <c r="AI94" s="34" t="e">
        <f>ROUND(IF(C94&lt;16,$Q94/($D94^0.450818786555515)*'Hintergrund Berechnung'!$N$941,$Q94/($D94^0.450818786555515)*'Hintergrund Berechnung'!$N$942),0)</f>
        <v>#DIV/0!</v>
      </c>
      <c r="AJ94" s="34">
        <f>ROUND(IF(C94&lt;16,$R94*'Hintergrund Berechnung'!$O$941,$R94*'Hintergrund Berechnung'!$O$942),0)</f>
        <v>0</v>
      </c>
      <c r="AK94" s="34">
        <f>ROUND(IF(C94&lt;16,IF(S94&gt;0,(25-$S94)*'Hintergrund Berechnung'!$J$941,0),IF(S94&gt;0,(25-$S94)*'Hintergrund Berechnung'!$J$942,0)),0)</f>
        <v>0</v>
      </c>
      <c r="AL94" s="18" t="e">
        <f t="shared" si="17"/>
        <v>#DIV/0!</v>
      </c>
    </row>
    <row r="95" spans="21:38" x14ac:dyDescent="0.5">
      <c r="U95" s="16">
        <f t="shared" si="9"/>
        <v>0</v>
      </c>
      <c r="V95" s="16" t="e">
        <f>IF($A$3=FALSE,IF($C95&lt;16,E95/($D95^0.70558407859294)*'Hintergrund Berechnung'!$I$941,E95/($D95^0.70558407859294)*'Hintergrund Berechnung'!$I$942),IF($C95&lt;13,(E95/($D95^0.70558407859294)*'Hintergrund Berechnung'!$I$941)*0.5,IF($C95&lt;16,(E95/($D95^0.70558407859294)*'Hintergrund Berechnung'!$I$941)*0.67,E95/($D95^0.70558407859294)*'Hintergrund Berechnung'!$I$942)))</f>
        <v>#DIV/0!</v>
      </c>
      <c r="W95" s="16" t="str">
        <f t="shared" si="10"/>
        <v/>
      </c>
      <c r="X95" s="16" t="e">
        <f>IF($A$3=FALSE,IF($C95&lt;16,G95/($D95^0.70558407859294)*'Hintergrund Berechnung'!$I$941,G95/($D95^0.70558407859294)*'Hintergrund Berechnung'!$I$942),IF($C95&lt;13,(G95/($D95^0.70558407859294)*'Hintergrund Berechnung'!$I$941)*0.5,IF($C95&lt;16,(G95/($D95^0.70558407859294)*'Hintergrund Berechnung'!$I$941)*0.67,G95/($D95^0.70558407859294)*'Hintergrund Berechnung'!$I$942)))</f>
        <v>#DIV/0!</v>
      </c>
      <c r="Y95" s="16" t="str">
        <f t="shared" si="11"/>
        <v/>
      </c>
      <c r="Z95" s="16" t="e">
        <f>IF($A$3=FALSE,IF($C95&lt;16,I95/($D95^0.70558407859294)*'Hintergrund Berechnung'!$I$941,I95/($D95^0.70558407859294)*'Hintergrund Berechnung'!$I$942),IF($C95&lt;13,(I95/($D95^0.70558407859294)*'Hintergrund Berechnung'!$I$941)*0.5,IF($C95&lt;16,(I95/($D95^0.70558407859294)*'Hintergrund Berechnung'!$I$941)*0.67,I95/($D95^0.70558407859294)*'Hintergrund Berechnung'!$I$942)))</f>
        <v>#DIV/0!</v>
      </c>
      <c r="AA95" s="16" t="str">
        <f t="shared" si="12"/>
        <v/>
      </c>
      <c r="AB95" s="16" t="e">
        <f>IF($A$3=FALSE,IF($C95&lt;16,K95/($D95^0.70558407859294)*'Hintergrund Berechnung'!$I$941,K95/($D95^0.70558407859294)*'Hintergrund Berechnung'!$I$942),IF($C95&lt;13,(K95/($D95^0.70558407859294)*'Hintergrund Berechnung'!$I$941)*0.5,IF($C95&lt;16,(K95/($D95^0.70558407859294)*'Hintergrund Berechnung'!$I$941)*0.67,K95/($D95^0.70558407859294)*'Hintergrund Berechnung'!$I$942)))</f>
        <v>#DIV/0!</v>
      </c>
      <c r="AC95" s="16" t="str">
        <f t="shared" si="13"/>
        <v/>
      </c>
      <c r="AD95" s="16" t="e">
        <f>IF($A$3=FALSE,IF($C95&lt;16,M95/($D95^0.70558407859294)*'Hintergrund Berechnung'!$I$941,M95/($D95^0.70558407859294)*'Hintergrund Berechnung'!$I$942),IF($C95&lt;13,(M95/($D95^0.70558407859294)*'Hintergrund Berechnung'!$I$941)*0.5,IF($C95&lt;16,(M95/($D95^0.70558407859294)*'Hintergrund Berechnung'!$I$941)*0.67,M95/($D95^0.70558407859294)*'Hintergrund Berechnung'!$I$942)))</f>
        <v>#DIV/0!</v>
      </c>
      <c r="AE95" s="16" t="str">
        <f t="shared" si="14"/>
        <v/>
      </c>
      <c r="AF95" s="16" t="e">
        <f>IF($A$3=FALSE,IF($C95&lt;16,O95/($D95^0.70558407859294)*'Hintergrund Berechnung'!$I$941,O95/($D95^0.70558407859294)*'Hintergrund Berechnung'!$I$942),IF($C95&lt;13,(O95/($D95^0.70558407859294)*'Hintergrund Berechnung'!$I$941)*0.5,IF($C95&lt;16,(O95/($D95^0.70558407859294)*'Hintergrund Berechnung'!$I$941)*0.67,O95/($D95^0.70558407859294)*'Hintergrund Berechnung'!$I$942)))</f>
        <v>#DIV/0!</v>
      </c>
      <c r="AG95" s="16" t="str">
        <f t="shared" si="15"/>
        <v/>
      </c>
      <c r="AH95" s="16" t="e">
        <f t="shared" si="16"/>
        <v>#DIV/0!</v>
      </c>
      <c r="AI95" s="34" t="e">
        <f>ROUND(IF(C95&lt;16,$Q95/($D95^0.450818786555515)*'Hintergrund Berechnung'!$N$941,$Q95/($D95^0.450818786555515)*'Hintergrund Berechnung'!$N$942),0)</f>
        <v>#DIV/0!</v>
      </c>
      <c r="AJ95" s="34">
        <f>ROUND(IF(C95&lt;16,$R95*'Hintergrund Berechnung'!$O$941,$R95*'Hintergrund Berechnung'!$O$942),0)</f>
        <v>0</v>
      </c>
      <c r="AK95" s="34">
        <f>ROUND(IF(C95&lt;16,IF(S95&gt;0,(25-$S95)*'Hintergrund Berechnung'!$J$941,0),IF(S95&gt;0,(25-$S95)*'Hintergrund Berechnung'!$J$942,0)),0)</f>
        <v>0</v>
      </c>
      <c r="AL95" s="18" t="e">
        <f t="shared" si="17"/>
        <v>#DIV/0!</v>
      </c>
    </row>
    <row r="96" spans="21:38" x14ac:dyDescent="0.5">
      <c r="U96" s="16">
        <f t="shared" si="9"/>
        <v>0</v>
      </c>
      <c r="V96" s="16" t="e">
        <f>IF($A$3=FALSE,IF($C96&lt;16,E96/($D96^0.70558407859294)*'Hintergrund Berechnung'!$I$941,E96/($D96^0.70558407859294)*'Hintergrund Berechnung'!$I$942),IF($C96&lt;13,(E96/($D96^0.70558407859294)*'Hintergrund Berechnung'!$I$941)*0.5,IF($C96&lt;16,(E96/($D96^0.70558407859294)*'Hintergrund Berechnung'!$I$941)*0.67,E96/($D96^0.70558407859294)*'Hintergrund Berechnung'!$I$942)))</f>
        <v>#DIV/0!</v>
      </c>
      <c r="W96" s="16" t="str">
        <f t="shared" si="10"/>
        <v/>
      </c>
      <c r="X96" s="16" t="e">
        <f>IF($A$3=FALSE,IF($C96&lt;16,G96/($D96^0.70558407859294)*'Hintergrund Berechnung'!$I$941,G96/($D96^0.70558407859294)*'Hintergrund Berechnung'!$I$942),IF($C96&lt;13,(G96/($D96^0.70558407859294)*'Hintergrund Berechnung'!$I$941)*0.5,IF($C96&lt;16,(G96/($D96^0.70558407859294)*'Hintergrund Berechnung'!$I$941)*0.67,G96/($D96^0.70558407859294)*'Hintergrund Berechnung'!$I$942)))</f>
        <v>#DIV/0!</v>
      </c>
      <c r="Y96" s="16" t="str">
        <f t="shared" si="11"/>
        <v/>
      </c>
      <c r="Z96" s="16" t="e">
        <f>IF($A$3=FALSE,IF($C96&lt;16,I96/($D96^0.70558407859294)*'Hintergrund Berechnung'!$I$941,I96/($D96^0.70558407859294)*'Hintergrund Berechnung'!$I$942),IF($C96&lt;13,(I96/($D96^0.70558407859294)*'Hintergrund Berechnung'!$I$941)*0.5,IF($C96&lt;16,(I96/($D96^0.70558407859294)*'Hintergrund Berechnung'!$I$941)*0.67,I96/($D96^0.70558407859294)*'Hintergrund Berechnung'!$I$942)))</f>
        <v>#DIV/0!</v>
      </c>
      <c r="AA96" s="16" t="str">
        <f t="shared" si="12"/>
        <v/>
      </c>
      <c r="AB96" s="16" t="e">
        <f>IF($A$3=FALSE,IF($C96&lt;16,K96/($D96^0.70558407859294)*'Hintergrund Berechnung'!$I$941,K96/($D96^0.70558407859294)*'Hintergrund Berechnung'!$I$942),IF($C96&lt;13,(K96/($D96^0.70558407859294)*'Hintergrund Berechnung'!$I$941)*0.5,IF($C96&lt;16,(K96/($D96^0.70558407859294)*'Hintergrund Berechnung'!$I$941)*0.67,K96/($D96^0.70558407859294)*'Hintergrund Berechnung'!$I$942)))</f>
        <v>#DIV/0!</v>
      </c>
      <c r="AC96" s="16" t="str">
        <f t="shared" si="13"/>
        <v/>
      </c>
      <c r="AD96" s="16" t="e">
        <f>IF($A$3=FALSE,IF($C96&lt;16,M96/($D96^0.70558407859294)*'Hintergrund Berechnung'!$I$941,M96/($D96^0.70558407859294)*'Hintergrund Berechnung'!$I$942),IF($C96&lt;13,(M96/($D96^0.70558407859294)*'Hintergrund Berechnung'!$I$941)*0.5,IF($C96&lt;16,(M96/($D96^0.70558407859294)*'Hintergrund Berechnung'!$I$941)*0.67,M96/($D96^0.70558407859294)*'Hintergrund Berechnung'!$I$942)))</f>
        <v>#DIV/0!</v>
      </c>
      <c r="AE96" s="16" t="str">
        <f t="shared" si="14"/>
        <v/>
      </c>
      <c r="AF96" s="16" t="e">
        <f>IF($A$3=FALSE,IF($C96&lt;16,O96/($D96^0.70558407859294)*'Hintergrund Berechnung'!$I$941,O96/($D96^0.70558407859294)*'Hintergrund Berechnung'!$I$942),IF($C96&lt;13,(O96/($D96^0.70558407859294)*'Hintergrund Berechnung'!$I$941)*0.5,IF($C96&lt;16,(O96/($D96^0.70558407859294)*'Hintergrund Berechnung'!$I$941)*0.67,O96/($D96^0.70558407859294)*'Hintergrund Berechnung'!$I$942)))</f>
        <v>#DIV/0!</v>
      </c>
      <c r="AG96" s="16" t="str">
        <f t="shared" si="15"/>
        <v/>
      </c>
      <c r="AH96" s="16" t="e">
        <f t="shared" si="16"/>
        <v>#DIV/0!</v>
      </c>
      <c r="AI96" s="34" t="e">
        <f>ROUND(IF(C96&lt;16,$Q96/($D96^0.450818786555515)*'Hintergrund Berechnung'!$N$941,$Q96/($D96^0.450818786555515)*'Hintergrund Berechnung'!$N$942),0)</f>
        <v>#DIV/0!</v>
      </c>
      <c r="AJ96" s="34">
        <f>ROUND(IF(C96&lt;16,$R96*'Hintergrund Berechnung'!$O$941,$R96*'Hintergrund Berechnung'!$O$942),0)</f>
        <v>0</v>
      </c>
      <c r="AK96" s="34">
        <f>ROUND(IF(C96&lt;16,IF(S96&gt;0,(25-$S96)*'Hintergrund Berechnung'!$J$941,0),IF(S96&gt;0,(25-$S96)*'Hintergrund Berechnung'!$J$942,0)),0)</f>
        <v>0</v>
      </c>
      <c r="AL96" s="18" t="e">
        <f t="shared" si="17"/>
        <v>#DIV/0!</v>
      </c>
    </row>
    <row r="97" spans="21:38" x14ac:dyDescent="0.5">
      <c r="U97" s="16">
        <f t="shared" si="9"/>
        <v>0</v>
      </c>
      <c r="V97" s="16" t="e">
        <f>IF($A$3=FALSE,IF($C97&lt;16,E97/($D97^0.70558407859294)*'Hintergrund Berechnung'!$I$941,E97/($D97^0.70558407859294)*'Hintergrund Berechnung'!$I$942),IF($C97&lt;13,(E97/($D97^0.70558407859294)*'Hintergrund Berechnung'!$I$941)*0.5,IF($C97&lt;16,(E97/($D97^0.70558407859294)*'Hintergrund Berechnung'!$I$941)*0.67,E97/($D97^0.70558407859294)*'Hintergrund Berechnung'!$I$942)))</f>
        <v>#DIV/0!</v>
      </c>
      <c r="W97" s="16" t="str">
        <f t="shared" si="10"/>
        <v/>
      </c>
      <c r="X97" s="16" t="e">
        <f>IF($A$3=FALSE,IF($C97&lt;16,G97/($D97^0.70558407859294)*'Hintergrund Berechnung'!$I$941,G97/($D97^0.70558407859294)*'Hintergrund Berechnung'!$I$942),IF($C97&lt;13,(G97/($D97^0.70558407859294)*'Hintergrund Berechnung'!$I$941)*0.5,IF($C97&lt;16,(G97/($D97^0.70558407859294)*'Hintergrund Berechnung'!$I$941)*0.67,G97/($D97^0.70558407859294)*'Hintergrund Berechnung'!$I$942)))</f>
        <v>#DIV/0!</v>
      </c>
      <c r="Y97" s="16" t="str">
        <f t="shared" si="11"/>
        <v/>
      </c>
      <c r="Z97" s="16" t="e">
        <f>IF($A$3=FALSE,IF($C97&lt;16,I97/($D97^0.70558407859294)*'Hintergrund Berechnung'!$I$941,I97/($D97^0.70558407859294)*'Hintergrund Berechnung'!$I$942),IF($C97&lt;13,(I97/($D97^0.70558407859294)*'Hintergrund Berechnung'!$I$941)*0.5,IF($C97&lt;16,(I97/($D97^0.70558407859294)*'Hintergrund Berechnung'!$I$941)*0.67,I97/($D97^0.70558407859294)*'Hintergrund Berechnung'!$I$942)))</f>
        <v>#DIV/0!</v>
      </c>
      <c r="AA97" s="16" t="str">
        <f t="shared" si="12"/>
        <v/>
      </c>
      <c r="AB97" s="16" t="e">
        <f>IF($A$3=FALSE,IF($C97&lt;16,K97/($D97^0.70558407859294)*'Hintergrund Berechnung'!$I$941,K97/($D97^0.70558407859294)*'Hintergrund Berechnung'!$I$942),IF($C97&lt;13,(K97/($D97^0.70558407859294)*'Hintergrund Berechnung'!$I$941)*0.5,IF($C97&lt;16,(K97/($D97^0.70558407859294)*'Hintergrund Berechnung'!$I$941)*0.67,K97/($D97^0.70558407859294)*'Hintergrund Berechnung'!$I$942)))</f>
        <v>#DIV/0!</v>
      </c>
      <c r="AC97" s="16" t="str">
        <f t="shared" si="13"/>
        <v/>
      </c>
      <c r="AD97" s="16" t="e">
        <f>IF($A$3=FALSE,IF($C97&lt;16,M97/($D97^0.70558407859294)*'Hintergrund Berechnung'!$I$941,M97/($D97^0.70558407859294)*'Hintergrund Berechnung'!$I$942),IF($C97&lt;13,(M97/($D97^0.70558407859294)*'Hintergrund Berechnung'!$I$941)*0.5,IF($C97&lt;16,(M97/($D97^0.70558407859294)*'Hintergrund Berechnung'!$I$941)*0.67,M97/($D97^0.70558407859294)*'Hintergrund Berechnung'!$I$942)))</f>
        <v>#DIV/0!</v>
      </c>
      <c r="AE97" s="16" t="str">
        <f t="shared" si="14"/>
        <v/>
      </c>
      <c r="AF97" s="16" t="e">
        <f>IF($A$3=FALSE,IF($C97&lt;16,O97/($D97^0.70558407859294)*'Hintergrund Berechnung'!$I$941,O97/($D97^0.70558407859294)*'Hintergrund Berechnung'!$I$942),IF($C97&lt;13,(O97/($D97^0.70558407859294)*'Hintergrund Berechnung'!$I$941)*0.5,IF($C97&lt;16,(O97/($D97^0.70558407859294)*'Hintergrund Berechnung'!$I$941)*0.67,O97/($D97^0.70558407859294)*'Hintergrund Berechnung'!$I$942)))</f>
        <v>#DIV/0!</v>
      </c>
      <c r="AG97" s="16" t="str">
        <f t="shared" si="15"/>
        <v/>
      </c>
      <c r="AH97" s="16" t="e">
        <f t="shared" si="16"/>
        <v>#DIV/0!</v>
      </c>
      <c r="AI97" s="34" t="e">
        <f>ROUND(IF(C97&lt;16,$Q97/($D97^0.450818786555515)*'Hintergrund Berechnung'!$N$941,$Q97/($D97^0.450818786555515)*'Hintergrund Berechnung'!$N$942),0)</f>
        <v>#DIV/0!</v>
      </c>
      <c r="AJ97" s="34">
        <f>ROUND(IF(C97&lt;16,$R97*'Hintergrund Berechnung'!$O$941,$R97*'Hintergrund Berechnung'!$O$942),0)</f>
        <v>0</v>
      </c>
      <c r="AK97" s="34">
        <f>ROUND(IF(C97&lt;16,IF(S97&gt;0,(25-$S97)*'Hintergrund Berechnung'!$J$941,0),IF(S97&gt;0,(25-$S97)*'Hintergrund Berechnung'!$J$942,0)),0)</f>
        <v>0</v>
      </c>
      <c r="AL97" s="18" t="e">
        <f t="shared" si="17"/>
        <v>#DIV/0!</v>
      </c>
    </row>
    <row r="98" spans="21:38" x14ac:dyDescent="0.5">
      <c r="U98" s="16">
        <f t="shared" si="9"/>
        <v>0</v>
      </c>
      <c r="V98" s="16" t="e">
        <f>IF($A$3=FALSE,IF($C98&lt;16,E98/($D98^0.70558407859294)*'Hintergrund Berechnung'!$I$941,E98/($D98^0.70558407859294)*'Hintergrund Berechnung'!$I$942),IF($C98&lt;13,(E98/($D98^0.70558407859294)*'Hintergrund Berechnung'!$I$941)*0.5,IF($C98&lt;16,(E98/($D98^0.70558407859294)*'Hintergrund Berechnung'!$I$941)*0.67,E98/($D98^0.70558407859294)*'Hintergrund Berechnung'!$I$942)))</f>
        <v>#DIV/0!</v>
      </c>
      <c r="W98" s="16" t="str">
        <f t="shared" si="10"/>
        <v/>
      </c>
      <c r="X98" s="16" t="e">
        <f>IF($A$3=FALSE,IF($C98&lt;16,G98/($D98^0.70558407859294)*'Hintergrund Berechnung'!$I$941,G98/($D98^0.70558407859294)*'Hintergrund Berechnung'!$I$942),IF($C98&lt;13,(G98/($D98^0.70558407859294)*'Hintergrund Berechnung'!$I$941)*0.5,IF($C98&lt;16,(G98/($D98^0.70558407859294)*'Hintergrund Berechnung'!$I$941)*0.67,G98/($D98^0.70558407859294)*'Hintergrund Berechnung'!$I$942)))</f>
        <v>#DIV/0!</v>
      </c>
      <c r="Y98" s="16" t="str">
        <f t="shared" si="11"/>
        <v/>
      </c>
      <c r="Z98" s="16" t="e">
        <f>IF($A$3=FALSE,IF($C98&lt;16,I98/($D98^0.70558407859294)*'Hintergrund Berechnung'!$I$941,I98/($D98^0.70558407859294)*'Hintergrund Berechnung'!$I$942),IF($C98&lt;13,(I98/($D98^0.70558407859294)*'Hintergrund Berechnung'!$I$941)*0.5,IF($C98&lt;16,(I98/($D98^0.70558407859294)*'Hintergrund Berechnung'!$I$941)*0.67,I98/($D98^0.70558407859294)*'Hintergrund Berechnung'!$I$942)))</f>
        <v>#DIV/0!</v>
      </c>
      <c r="AA98" s="16" t="str">
        <f t="shared" si="12"/>
        <v/>
      </c>
      <c r="AB98" s="16" t="e">
        <f>IF($A$3=FALSE,IF($C98&lt;16,K98/($D98^0.70558407859294)*'Hintergrund Berechnung'!$I$941,K98/($D98^0.70558407859294)*'Hintergrund Berechnung'!$I$942),IF($C98&lt;13,(K98/($D98^0.70558407859294)*'Hintergrund Berechnung'!$I$941)*0.5,IF($C98&lt;16,(K98/($D98^0.70558407859294)*'Hintergrund Berechnung'!$I$941)*0.67,K98/($D98^0.70558407859294)*'Hintergrund Berechnung'!$I$942)))</f>
        <v>#DIV/0!</v>
      </c>
      <c r="AC98" s="16" t="str">
        <f t="shared" si="13"/>
        <v/>
      </c>
      <c r="AD98" s="16" t="e">
        <f>IF($A$3=FALSE,IF($C98&lt;16,M98/($D98^0.70558407859294)*'Hintergrund Berechnung'!$I$941,M98/($D98^0.70558407859294)*'Hintergrund Berechnung'!$I$942),IF($C98&lt;13,(M98/($D98^0.70558407859294)*'Hintergrund Berechnung'!$I$941)*0.5,IF($C98&lt;16,(M98/($D98^0.70558407859294)*'Hintergrund Berechnung'!$I$941)*0.67,M98/($D98^0.70558407859294)*'Hintergrund Berechnung'!$I$942)))</f>
        <v>#DIV/0!</v>
      </c>
      <c r="AE98" s="16" t="str">
        <f t="shared" si="14"/>
        <v/>
      </c>
      <c r="AF98" s="16" t="e">
        <f>IF($A$3=FALSE,IF($C98&lt;16,O98/($D98^0.70558407859294)*'Hintergrund Berechnung'!$I$941,O98/($D98^0.70558407859294)*'Hintergrund Berechnung'!$I$942),IF($C98&lt;13,(O98/($D98^0.70558407859294)*'Hintergrund Berechnung'!$I$941)*0.5,IF($C98&lt;16,(O98/($D98^0.70558407859294)*'Hintergrund Berechnung'!$I$941)*0.67,O98/($D98^0.70558407859294)*'Hintergrund Berechnung'!$I$942)))</f>
        <v>#DIV/0!</v>
      </c>
      <c r="AG98" s="16" t="str">
        <f t="shared" si="15"/>
        <v/>
      </c>
      <c r="AH98" s="16" t="e">
        <f t="shared" si="16"/>
        <v>#DIV/0!</v>
      </c>
      <c r="AI98" s="34" t="e">
        <f>ROUND(IF(C98&lt;16,$Q98/($D98^0.450818786555515)*'Hintergrund Berechnung'!$N$941,$Q98/($D98^0.450818786555515)*'Hintergrund Berechnung'!$N$942),0)</f>
        <v>#DIV/0!</v>
      </c>
      <c r="AJ98" s="34">
        <f>ROUND(IF(C98&lt;16,$R98*'Hintergrund Berechnung'!$O$941,$R98*'Hintergrund Berechnung'!$O$942),0)</f>
        <v>0</v>
      </c>
      <c r="AK98" s="34">
        <f>ROUND(IF(C98&lt;16,IF(S98&gt;0,(25-$S98)*'Hintergrund Berechnung'!$J$941,0),IF(S98&gt;0,(25-$S98)*'Hintergrund Berechnung'!$J$942,0)),0)</f>
        <v>0</v>
      </c>
      <c r="AL98" s="18" t="e">
        <f t="shared" si="17"/>
        <v>#DIV/0!</v>
      </c>
    </row>
    <row r="99" spans="21:38" x14ac:dyDescent="0.5">
      <c r="U99" s="16">
        <f t="shared" si="9"/>
        <v>0</v>
      </c>
      <c r="V99" s="16" t="e">
        <f>IF($A$3=FALSE,IF($C99&lt;16,E99/($D99^0.70558407859294)*'Hintergrund Berechnung'!$I$941,E99/($D99^0.70558407859294)*'Hintergrund Berechnung'!$I$942),IF($C99&lt;13,(E99/($D99^0.70558407859294)*'Hintergrund Berechnung'!$I$941)*0.5,IF($C99&lt;16,(E99/($D99^0.70558407859294)*'Hintergrund Berechnung'!$I$941)*0.67,E99/($D99^0.70558407859294)*'Hintergrund Berechnung'!$I$942)))</f>
        <v>#DIV/0!</v>
      </c>
      <c r="W99" s="16" t="str">
        <f t="shared" si="10"/>
        <v/>
      </c>
      <c r="X99" s="16" t="e">
        <f>IF($A$3=FALSE,IF($C99&lt;16,G99/($D99^0.70558407859294)*'Hintergrund Berechnung'!$I$941,G99/($D99^0.70558407859294)*'Hintergrund Berechnung'!$I$942),IF($C99&lt;13,(G99/($D99^0.70558407859294)*'Hintergrund Berechnung'!$I$941)*0.5,IF($C99&lt;16,(G99/($D99^0.70558407859294)*'Hintergrund Berechnung'!$I$941)*0.67,G99/($D99^0.70558407859294)*'Hintergrund Berechnung'!$I$942)))</f>
        <v>#DIV/0!</v>
      </c>
      <c r="Y99" s="16" t="str">
        <f t="shared" si="11"/>
        <v/>
      </c>
      <c r="Z99" s="16" t="e">
        <f>IF($A$3=FALSE,IF($C99&lt;16,I99/($D99^0.70558407859294)*'Hintergrund Berechnung'!$I$941,I99/($D99^0.70558407859294)*'Hintergrund Berechnung'!$I$942),IF($C99&lt;13,(I99/($D99^0.70558407859294)*'Hintergrund Berechnung'!$I$941)*0.5,IF($C99&lt;16,(I99/($D99^0.70558407859294)*'Hintergrund Berechnung'!$I$941)*0.67,I99/($D99^0.70558407859294)*'Hintergrund Berechnung'!$I$942)))</f>
        <v>#DIV/0!</v>
      </c>
      <c r="AA99" s="16" t="str">
        <f t="shared" si="12"/>
        <v/>
      </c>
      <c r="AB99" s="16" t="e">
        <f>IF($A$3=FALSE,IF($C99&lt;16,K99/($D99^0.70558407859294)*'Hintergrund Berechnung'!$I$941,K99/($D99^0.70558407859294)*'Hintergrund Berechnung'!$I$942),IF($C99&lt;13,(K99/($D99^0.70558407859294)*'Hintergrund Berechnung'!$I$941)*0.5,IF($C99&lt;16,(K99/($D99^0.70558407859294)*'Hintergrund Berechnung'!$I$941)*0.67,K99/($D99^0.70558407859294)*'Hintergrund Berechnung'!$I$942)))</f>
        <v>#DIV/0!</v>
      </c>
      <c r="AC99" s="16" t="str">
        <f t="shared" si="13"/>
        <v/>
      </c>
      <c r="AD99" s="16" t="e">
        <f>IF($A$3=FALSE,IF($C99&lt;16,M99/($D99^0.70558407859294)*'Hintergrund Berechnung'!$I$941,M99/($D99^0.70558407859294)*'Hintergrund Berechnung'!$I$942),IF($C99&lt;13,(M99/($D99^0.70558407859294)*'Hintergrund Berechnung'!$I$941)*0.5,IF($C99&lt;16,(M99/($D99^0.70558407859294)*'Hintergrund Berechnung'!$I$941)*0.67,M99/($D99^0.70558407859294)*'Hintergrund Berechnung'!$I$942)))</f>
        <v>#DIV/0!</v>
      </c>
      <c r="AE99" s="16" t="str">
        <f t="shared" si="14"/>
        <v/>
      </c>
      <c r="AF99" s="16" t="e">
        <f>IF($A$3=FALSE,IF($C99&lt;16,O99/($D99^0.70558407859294)*'Hintergrund Berechnung'!$I$941,O99/($D99^0.70558407859294)*'Hintergrund Berechnung'!$I$942),IF($C99&lt;13,(O99/($D99^0.70558407859294)*'Hintergrund Berechnung'!$I$941)*0.5,IF($C99&lt;16,(O99/($D99^0.70558407859294)*'Hintergrund Berechnung'!$I$941)*0.67,O99/($D99^0.70558407859294)*'Hintergrund Berechnung'!$I$942)))</f>
        <v>#DIV/0!</v>
      </c>
      <c r="AG99" s="16" t="str">
        <f t="shared" si="15"/>
        <v/>
      </c>
      <c r="AH99" s="16" t="e">
        <f t="shared" si="16"/>
        <v>#DIV/0!</v>
      </c>
      <c r="AI99" s="34" t="e">
        <f>ROUND(IF(C99&lt;16,$Q99/($D99^0.450818786555515)*'Hintergrund Berechnung'!$N$941,$Q99/($D99^0.450818786555515)*'Hintergrund Berechnung'!$N$942),0)</f>
        <v>#DIV/0!</v>
      </c>
      <c r="AJ99" s="34">
        <f>ROUND(IF(C99&lt;16,$R99*'Hintergrund Berechnung'!$O$941,$R99*'Hintergrund Berechnung'!$O$942),0)</f>
        <v>0</v>
      </c>
      <c r="AK99" s="34">
        <f>ROUND(IF(C99&lt;16,IF(S99&gt;0,(25-$S99)*'Hintergrund Berechnung'!$J$941,0),IF(S99&gt;0,(25-$S99)*'Hintergrund Berechnung'!$J$942,0)),0)</f>
        <v>0</v>
      </c>
      <c r="AL99" s="18" t="e">
        <f t="shared" si="17"/>
        <v>#DIV/0!</v>
      </c>
    </row>
    <row r="100" spans="21:38" x14ac:dyDescent="0.5">
      <c r="U100" s="16">
        <f t="shared" si="9"/>
        <v>0</v>
      </c>
      <c r="V100" s="16" t="e">
        <f>IF($A$3=FALSE,IF($C100&lt;16,E100/($D100^0.70558407859294)*'Hintergrund Berechnung'!$I$941,E100/($D100^0.70558407859294)*'Hintergrund Berechnung'!$I$942),IF($C100&lt;13,(E100/($D100^0.70558407859294)*'Hintergrund Berechnung'!$I$941)*0.5,IF($C100&lt;16,(E100/($D100^0.70558407859294)*'Hintergrund Berechnung'!$I$941)*0.67,E100/($D100^0.70558407859294)*'Hintergrund Berechnung'!$I$942)))</f>
        <v>#DIV/0!</v>
      </c>
      <c r="W100" s="16" t="str">
        <f t="shared" si="10"/>
        <v/>
      </c>
      <c r="X100" s="16" t="e">
        <f>IF($A$3=FALSE,IF($C100&lt;16,G100/($D100^0.70558407859294)*'Hintergrund Berechnung'!$I$941,G100/($D100^0.70558407859294)*'Hintergrund Berechnung'!$I$942),IF($C100&lt;13,(G100/($D100^0.70558407859294)*'Hintergrund Berechnung'!$I$941)*0.5,IF($C100&lt;16,(G100/($D100^0.70558407859294)*'Hintergrund Berechnung'!$I$941)*0.67,G100/($D100^0.70558407859294)*'Hintergrund Berechnung'!$I$942)))</f>
        <v>#DIV/0!</v>
      </c>
      <c r="Y100" s="16" t="str">
        <f t="shared" si="11"/>
        <v/>
      </c>
      <c r="Z100" s="16" t="e">
        <f>IF($A$3=FALSE,IF($C100&lt;16,I100/($D100^0.70558407859294)*'Hintergrund Berechnung'!$I$941,I100/($D100^0.70558407859294)*'Hintergrund Berechnung'!$I$942),IF($C100&lt;13,(I100/($D100^0.70558407859294)*'Hintergrund Berechnung'!$I$941)*0.5,IF($C100&lt;16,(I100/($D100^0.70558407859294)*'Hintergrund Berechnung'!$I$941)*0.67,I100/($D100^0.70558407859294)*'Hintergrund Berechnung'!$I$942)))</f>
        <v>#DIV/0!</v>
      </c>
      <c r="AA100" s="16" t="str">
        <f t="shared" si="12"/>
        <v/>
      </c>
      <c r="AB100" s="16" t="e">
        <f>IF($A$3=FALSE,IF($C100&lt;16,K100/($D100^0.70558407859294)*'Hintergrund Berechnung'!$I$941,K100/($D100^0.70558407859294)*'Hintergrund Berechnung'!$I$942),IF($C100&lt;13,(K100/($D100^0.70558407859294)*'Hintergrund Berechnung'!$I$941)*0.5,IF($C100&lt;16,(K100/($D100^0.70558407859294)*'Hintergrund Berechnung'!$I$941)*0.67,K100/($D100^0.70558407859294)*'Hintergrund Berechnung'!$I$942)))</f>
        <v>#DIV/0!</v>
      </c>
      <c r="AC100" s="16" t="str">
        <f t="shared" si="13"/>
        <v/>
      </c>
      <c r="AD100" s="16" t="e">
        <f>IF($A$3=FALSE,IF($C100&lt;16,M100/($D100^0.70558407859294)*'Hintergrund Berechnung'!$I$941,M100/($D100^0.70558407859294)*'Hintergrund Berechnung'!$I$942),IF($C100&lt;13,(M100/($D100^0.70558407859294)*'Hintergrund Berechnung'!$I$941)*0.5,IF($C100&lt;16,(M100/($D100^0.70558407859294)*'Hintergrund Berechnung'!$I$941)*0.67,M100/($D100^0.70558407859294)*'Hintergrund Berechnung'!$I$942)))</f>
        <v>#DIV/0!</v>
      </c>
      <c r="AE100" s="16" t="str">
        <f t="shared" si="14"/>
        <v/>
      </c>
      <c r="AF100" s="16" t="e">
        <f>IF($A$3=FALSE,IF($C100&lt;16,O100/($D100^0.70558407859294)*'Hintergrund Berechnung'!$I$941,O100/($D100^0.70558407859294)*'Hintergrund Berechnung'!$I$942),IF($C100&lt;13,(O100/($D100^0.70558407859294)*'Hintergrund Berechnung'!$I$941)*0.5,IF($C100&lt;16,(O100/($D100^0.70558407859294)*'Hintergrund Berechnung'!$I$941)*0.67,O100/($D100^0.70558407859294)*'Hintergrund Berechnung'!$I$942)))</f>
        <v>#DIV/0!</v>
      </c>
      <c r="AG100" s="16" t="str">
        <f t="shared" si="15"/>
        <v/>
      </c>
      <c r="AH100" s="16" t="e">
        <f t="shared" si="16"/>
        <v>#DIV/0!</v>
      </c>
      <c r="AI100" s="34" t="e">
        <f>ROUND(IF(C100&lt;16,$Q100/($D100^0.450818786555515)*'Hintergrund Berechnung'!$N$941,$Q100/($D100^0.450818786555515)*'Hintergrund Berechnung'!$N$942),0)</f>
        <v>#DIV/0!</v>
      </c>
      <c r="AJ100" s="34">
        <f>ROUND(IF(C100&lt;16,$R100*'Hintergrund Berechnung'!$O$941,$R100*'Hintergrund Berechnung'!$O$942),0)</f>
        <v>0</v>
      </c>
      <c r="AK100" s="34">
        <f>ROUND(IF(C100&lt;16,IF(S100&gt;0,(25-$S100)*'Hintergrund Berechnung'!$J$941,0),IF(S100&gt;0,(25-$S100)*'Hintergrund Berechnung'!$J$942,0)),0)</f>
        <v>0</v>
      </c>
      <c r="AL100" s="18" t="e">
        <f t="shared" si="17"/>
        <v>#DIV/0!</v>
      </c>
    </row>
    <row r="101" spans="21:38" x14ac:dyDescent="0.5">
      <c r="U101" s="16">
        <f t="shared" si="9"/>
        <v>0</v>
      </c>
      <c r="V101" s="16" t="e">
        <f>IF($A$3=FALSE,IF($C101&lt;16,E101/($D101^0.70558407859294)*'Hintergrund Berechnung'!$I$941,E101/($D101^0.70558407859294)*'Hintergrund Berechnung'!$I$942),IF($C101&lt;13,(E101/($D101^0.70558407859294)*'Hintergrund Berechnung'!$I$941)*0.5,IF($C101&lt;16,(E101/($D101^0.70558407859294)*'Hintergrund Berechnung'!$I$941)*0.67,E101/($D101^0.70558407859294)*'Hintergrund Berechnung'!$I$942)))</f>
        <v>#DIV/0!</v>
      </c>
      <c r="W101" s="16" t="str">
        <f t="shared" si="10"/>
        <v/>
      </c>
      <c r="X101" s="16" t="e">
        <f>IF($A$3=FALSE,IF($C101&lt;16,G101/($D101^0.70558407859294)*'Hintergrund Berechnung'!$I$941,G101/($D101^0.70558407859294)*'Hintergrund Berechnung'!$I$942),IF($C101&lt;13,(G101/($D101^0.70558407859294)*'Hintergrund Berechnung'!$I$941)*0.5,IF($C101&lt;16,(G101/($D101^0.70558407859294)*'Hintergrund Berechnung'!$I$941)*0.67,G101/($D101^0.70558407859294)*'Hintergrund Berechnung'!$I$942)))</f>
        <v>#DIV/0!</v>
      </c>
      <c r="Y101" s="16" t="str">
        <f t="shared" si="11"/>
        <v/>
      </c>
      <c r="Z101" s="16" t="e">
        <f>IF($A$3=FALSE,IF($C101&lt;16,I101/($D101^0.70558407859294)*'Hintergrund Berechnung'!$I$941,I101/($D101^0.70558407859294)*'Hintergrund Berechnung'!$I$942),IF($C101&lt;13,(I101/($D101^0.70558407859294)*'Hintergrund Berechnung'!$I$941)*0.5,IF($C101&lt;16,(I101/($D101^0.70558407859294)*'Hintergrund Berechnung'!$I$941)*0.67,I101/($D101^0.70558407859294)*'Hintergrund Berechnung'!$I$942)))</f>
        <v>#DIV/0!</v>
      </c>
      <c r="AA101" s="16" t="str">
        <f t="shared" si="12"/>
        <v/>
      </c>
      <c r="AB101" s="16" t="e">
        <f>IF($A$3=FALSE,IF($C101&lt;16,K101/($D101^0.70558407859294)*'Hintergrund Berechnung'!$I$941,K101/($D101^0.70558407859294)*'Hintergrund Berechnung'!$I$942),IF($C101&lt;13,(K101/($D101^0.70558407859294)*'Hintergrund Berechnung'!$I$941)*0.5,IF($C101&lt;16,(K101/($D101^0.70558407859294)*'Hintergrund Berechnung'!$I$941)*0.67,K101/($D101^0.70558407859294)*'Hintergrund Berechnung'!$I$942)))</f>
        <v>#DIV/0!</v>
      </c>
      <c r="AC101" s="16" t="str">
        <f t="shared" si="13"/>
        <v/>
      </c>
      <c r="AD101" s="16" t="e">
        <f>IF($A$3=FALSE,IF($C101&lt;16,M101/($D101^0.70558407859294)*'Hintergrund Berechnung'!$I$941,M101/($D101^0.70558407859294)*'Hintergrund Berechnung'!$I$942),IF($C101&lt;13,(M101/($D101^0.70558407859294)*'Hintergrund Berechnung'!$I$941)*0.5,IF($C101&lt;16,(M101/($D101^0.70558407859294)*'Hintergrund Berechnung'!$I$941)*0.67,M101/($D101^0.70558407859294)*'Hintergrund Berechnung'!$I$942)))</f>
        <v>#DIV/0!</v>
      </c>
      <c r="AE101" s="16" t="str">
        <f t="shared" si="14"/>
        <v/>
      </c>
      <c r="AF101" s="16" t="e">
        <f>IF($A$3=FALSE,IF($C101&lt;16,O101/($D101^0.70558407859294)*'Hintergrund Berechnung'!$I$941,O101/($D101^0.70558407859294)*'Hintergrund Berechnung'!$I$942),IF($C101&lt;13,(O101/($D101^0.70558407859294)*'Hintergrund Berechnung'!$I$941)*0.5,IF($C101&lt;16,(O101/($D101^0.70558407859294)*'Hintergrund Berechnung'!$I$941)*0.67,O101/($D101^0.70558407859294)*'Hintergrund Berechnung'!$I$942)))</f>
        <v>#DIV/0!</v>
      </c>
      <c r="AG101" s="16" t="str">
        <f t="shared" si="15"/>
        <v/>
      </c>
      <c r="AH101" s="16" t="e">
        <f t="shared" si="16"/>
        <v>#DIV/0!</v>
      </c>
      <c r="AI101" s="34" t="e">
        <f>ROUND(IF(C101&lt;16,$Q101/($D101^0.450818786555515)*'Hintergrund Berechnung'!$N$941,$Q101/($D101^0.450818786555515)*'Hintergrund Berechnung'!$N$942),0)</f>
        <v>#DIV/0!</v>
      </c>
      <c r="AJ101" s="34">
        <f>ROUND(IF(C101&lt;16,$R101*'Hintergrund Berechnung'!$O$941,$R101*'Hintergrund Berechnung'!$O$942),0)</f>
        <v>0</v>
      </c>
      <c r="AK101" s="34">
        <f>ROUND(IF(C101&lt;16,IF(S101&gt;0,(25-$S101)*'Hintergrund Berechnung'!$J$941,0),IF(S101&gt;0,(25-$S101)*'Hintergrund Berechnung'!$J$942,0)),0)</f>
        <v>0</v>
      </c>
      <c r="AL101" s="18" t="e">
        <f t="shared" si="17"/>
        <v>#DIV/0!</v>
      </c>
    </row>
    <row r="102" spans="21:38" x14ac:dyDescent="0.5">
      <c r="U102" s="16">
        <f t="shared" si="9"/>
        <v>0</v>
      </c>
      <c r="V102" s="16" t="e">
        <f>IF($A$3=FALSE,IF($C102&lt;16,E102/($D102^0.70558407859294)*'Hintergrund Berechnung'!$I$941,E102/($D102^0.70558407859294)*'Hintergrund Berechnung'!$I$942),IF($C102&lt;13,(E102/($D102^0.70558407859294)*'Hintergrund Berechnung'!$I$941)*0.5,IF($C102&lt;16,(E102/($D102^0.70558407859294)*'Hintergrund Berechnung'!$I$941)*0.67,E102/($D102^0.70558407859294)*'Hintergrund Berechnung'!$I$942)))</f>
        <v>#DIV/0!</v>
      </c>
      <c r="W102" s="16" t="str">
        <f t="shared" si="10"/>
        <v/>
      </c>
      <c r="X102" s="16" t="e">
        <f>IF($A$3=FALSE,IF($C102&lt;16,G102/($D102^0.70558407859294)*'Hintergrund Berechnung'!$I$941,G102/($D102^0.70558407859294)*'Hintergrund Berechnung'!$I$942),IF($C102&lt;13,(G102/($D102^0.70558407859294)*'Hintergrund Berechnung'!$I$941)*0.5,IF($C102&lt;16,(G102/($D102^0.70558407859294)*'Hintergrund Berechnung'!$I$941)*0.67,G102/($D102^0.70558407859294)*'Hintergrund Berechnung'!$I$942)))</f>
        <v>#DIV/0!</v>
      </c>
      <c r="Y102" s="16" t="str">
        <f t="shared" si="11"/>
        <v/>
      </c>
      <c r="Z102" s="16" t="e">
        <f>IF($A$3=FALSE,IF($C102&lt;16,I102/($D102^0.70558407859294)*'Hintergrund Berechnung'!$I$941,I102/($D102^0.70558407859294)*'Hintergrund Berechnung'!$I$942),IF($C102&lt;13,(I102/($D102^0.70558407859294)*'Hintergrund Berechnung'!$I$941)*0.5,IF($C102&lt;16,(I102/($D102^0.70558407859294)*'Hintergrund Berechnung'!$I$941)*0.67,I102/($D102^0.70558407859294)*'Hintergrund Berechnung'!$I$942)))</f>
        <v>#DIV/0!</v>
      </c>
      <c r="AA102" s="16" t="str">
        <f t="shared" si="12"/>
        <v/>
      </c>
      <c r="AB102" s="16" t="e">
        <f>IF($A$3=FALSE,IF($C102&lt;16,K102/($D102^0.70558407859294)*'Hintergrund Berechnung'!$I$941,K102/($D102^0.70558407859294)*'Hintergrund Berechnung'!$I$942),IF($C102&lt;13,(K102/($D102^0.70558407859294)*'Hintergrund Berechnung'!$I$941)*0.5,IF($C102&lt;16,(K102/($D102^0.70558407859294)*'Hintergrund Berechnung'!$I$941)*0.67,K102/($D102^0.70558407859294)*'Hintergrund Berechnung'!$I$942)))</f>
        <v>#DIV/0!</v>
      </c>
      <c r="AC102" s="16" t="str">
        <f t="shared" si="13"/>
        <v/>
      </c>
      <c r="AD102" s="16" t="e">
        <f>IF($A$3=FALSE,IF($C102&lt;16,M102/($D102^0.70558407859294)*'Hintergrund Berechnung'!$I$941,M102/($D102^0.70558407859294)*'Hintergrund Berechnung'!$I$942),IF($C102&lt;13,(M102/($D102^0.70558407859294)*'Hintergrund Berechnung'!$I$941)*0.5,IF($C102&lt;16,(M102/($D102^0.70558407859294)*'Hintergrund Berechnung'!$I$941)*0.67,M102/($D102^0.70558407859294)*'Hintergrund Berechnung'!$I$942)))</f>
        <v>#DIV/0!</v>
      </c>
      <c r="AE102" s="16" t="str">
        <f t="shared" si="14"/>
        <v/>
      </c>
      <c r="AF102" s="16" t="e">
        <f>IF($A$3=FALSE,IF($C102&lt;16,O102/($D102^0.70558407859294)*'Hintergrund Berechnung'!$I$941,O102/($D102^0.70558407859294)*'Hintergrund Berechnung'!$I$942),IF($C102&lt;13,(O102/($D102^0.70558407859294)*'Hintergrund Berechnung'!$I$941)*0.5,IF($C102&lt;16,(O102/($D102^0.70558407859294)*'Hintergrund Berechnung'!$I$941)*0.67,O102/($D102^0.70558407859294)*'Hintergrund Berechnung'!$I$942)))</f>
        <v>#DIV/0!</v>
      </c>
      <c r="AG102" s="16" t="str">
        <f t="shared" si="15"/>
        <v/>
      </c>
      <c r="AH102" s="16" t="e">
        <f t="shared" si="16"/>
        <v>#DIV/0!</v>
      </c>
      <c r="AI102" s="34" t="e">
        <f>ROUND(IF(C102&lt;16,$Q102/($D102^0.450818786555515)*'Hintergrund Berechnung'!$N$941,$Q102/($D102^0.450818786555515)*'Hintergrund Berechnung'!$N$942),0)</f>
        <v>#DIV/0!</v>
      </c>
      <c r="AJ102" s="34">
        <f>ROUND(IF(C102&lt;16,$R102*'Hintergrund Berechnung'!$O$941,$R102*'Hintergrund Berechnung'!$O$942),0)</f>
        <v>0</v>
      </c>
      <c r="AK102" s="34">
        <f>ROUND(IF(C102&lt;16,IF(S102&gt;0,(25-$S102)*'Hintergrund Berechnung'!$J$941,0),IF(S102&gt;0,(25-$S102)*'Hintergrund Berechnung'!$J$942,0)),0)</f>
        <v>0</v>
      </c>
      <c r="AL102" s="18" t="e">
        <f t="shared" si="17"/>
        <v>#DIV/0!</v>
      </c>
    </row>
    <row r="103" spans="21:38" x14ac:dyDescent="0.5">
      <c r="U103" s="16">
        <f t="shared" si="9"/>
        <v>0</v>
      </c>
      <c r="V103" s="16" t="e">
        <f>IF($A$3=FALSE,IF($C103&lt;16,E103/($D103^0.70558407859294)*'Hintergrund Berechnung'!$I$941,E103/($D103^0.70558407859294)*'Hintergrund Berechnung'!$I$942),IF($C103&lt;13,(E103/($D103^0.70558407859294)*'Hintergrund Berechnung'!$I$941)*0.5,IF($C103&lt;16,(E103/($D103^0.70558407859294)*'Hintergrund Berechnung'!$I$941)*0.67,E103/($D103^0.70558407859294)*'Hintergrund Berechnung'!$I$942)))</f>
        <v>#DIV/0!</v>
      </c>
      <c r="W103" s="16" t="str">
        <f t="shared" si="10"/>
        <v/>
      </c>
      <c r="X103" s="16" t="e">
        <f>IF($A$3=FALSE,IF($C103&lt;16,G103/($D103^0.70558407859294)*'Hintergrund Berechnung'!$I$941,G103/($D103^0.70558407859294)*'Hintergrund Berechnung'!$I$942),IF($C103&lt;13,(G103/($D103^0.70558407859294)*'Hintergrund Berechnung'!$I$941)*0.5,IF($C103&lt;16,(G103/($D103^0.70558407859294)*'Hintergrund Berechnung'!$I$941)*0.67,G103/($D103^0.70558407859294)*'Hintergrund Berechnung'!$I$942)))</f>
        <v>#DIV/0!</v>
      </c>
      <c r="Y103" s="16" t="str">
        <f t="shared" si="11"/>
        <v/>
      </c>
      <c r="Z103" s="16" t="e">
        <f>IF($A$3=FALSE,IF($C103&lt;16,I103/($D103^0.70558407859294)*'Hintergrund Berechnung'!$I$941,I103/($D103^0.70558407859294)*'Hintergrund Berechnung'!$I$942),IF($C103&lt;13,(I103/($D103^0.70558407859294)*'Hintergrund Berechnung'!$I$941)*0.5,IF($C103&lt;16,(I103/($D103^0.70558407859294)*'Hintergrund Berechnung'!$I$941)*0.67,I103/($D103^0.70558407859294)*'Hintergrund Berechnung'!$I$942)))</f>
        <v>#DIV/0!</v>
      </c>
      <c r="AA103" s="16" t="str">
        <f t="shared" si="12"/>
        <v/>
      </c>
      <c r="AB103" s="16" t="e">
        <f>IF($A$3=FALSE,IF($C103&lt;16,K103/($D103^0.70558407859294)*'Hintergrund Berechnung'!$I$941,K103/($D103^0.70558407859294)*'Hintergrund Berechnung'!$I$942),IF($C103&lt;13,(K103/($D103^0.70558407859294)*'Hintergrund Berechnung'!$I$941)*0.5,IF($C103&lt;16,(K103/($D103^0.70558407859294)*'Hintergrund Berechnung'!$I$941)*0.67,K103/($D103^0.70558407859294)*'Hintergrund Berechnung'!$I$942)))</f>
        <v>#DIV/0!</v>
      </c>
      <c r="AC103" s="16" t="str">
        <f t="shared" si="13"/>
        <v/>
      </c>
      <c r="AD103" s="16" t="e">
        <f>IF($A$3=FALSE,IF($C103&lt;16,M103/($D103^0.70558407859294)*'Hintergrund Berechnung'!$I$941,M103/($D103^0.70558407859294)*'Hintergrund Berechnung'!$I$942),IF($C103&lt;13,(M103/($D103^0.70558407859294)*'Hintergrund Berechnung'!$I$941)*0.5,IF($C103&lt;16,(M103/($D103^0.70558407859294)*'Hintergrund Berechnung'!$I$941)*0.67,M103/($D103^0.70558407859294)*'Hintergrund Berechnung'!$I$942)))</f>
        <v>#DIV/0!</v>
      </c>
      <c r="AE103" s="16" t="str">
        <f t="shared" si="14"/>
        <v/>
      </c>
      <c r="AF103" s="16" t="e">
        <f>IF($A$3=FALSE,IF($C103&lt;16,O103/($D103^0.70558407859294)*'Hintergrund Berechnung'!$I$941,O103/($D103^0.70558407859294)*'Hintergrund Berechnung'!$I$942),IF($C103&lt;13,(O103/($D103^0.70558407859294)*'Hintergrund Berechnung'!$I$941)*0.5,IF($C103&lt;16,(O103/($D103^0.70558407859294)*'Hintergrund Berechnung'!$I$941)*0.67,O103/($D103^0.70558407859294)*'Hintergrund Berechnung'!$I$942)))</f>
        <v>#DIV/0!</v>
      </c>
      <c r="AG103" s="16" t="str">
        <f t="shared" si="15"/>
        <v/>
      </c>
      <c r="AH103" s="16" t="e">
        <f t="shared" si="16"/>
        <v>#DIV/0!</v>
      </c>
      <c r="AI103" s="34" t="e">
        <f>ROUND(IF(C103&lt;16,$Q103/($D103^0.450818786555515)*'Hintergrund Berechnung'!$N$941,$Q103/($D103^0.450818786555515)*'Hintergrund Berechnung'!$N$942),0)</f>
        <v>#DIV/0!</v>
      </c>
      <c r="AJ103" s="34">
        <f>ROUND(IF(C103&lt;16,$R103*'Hintergrund Berechnung'!$O$941,$R103*'Hintergrund Berechnung'!$O$942),0)</f>
        <v>0</v>
      </c>
      <c r="AK103" s="34">
        <f>ROUND(IF(C103&lt;16,IF(S103&gt;0,(25-$S103)*'Hintergrund Berechnung'!$J$941,0),IF(S103&gt;0,(25-$S103)*'Hintergrund Berechnung'!$J$942,0)),0)</f>
        <v>0</v>
      </c>
      <c r="AL103" s="18" t="e">
        <f t="shared" si="17"/>
        <v>#DIV/0!</v>
      </c>
    </row>
    <row r="104" spans="21:38" x14ac:dyDescent="0.5">
      <c r="U104" s="16">
        <f t="shared" si="9"/>
        <v>0</v>
      </c>
      <c r="V104" s="16" t="e">
        <f>IF($A$3=FALSE,IF($C104&lt;16,E104/($D104^0.70558407859294)*'Hintergrund Berechnung'!$I$941,E104/($D104^0.70558407859294)*'Hintergrund Berechnung'!$I$942),IF($C104&lt;13,(E104/($D104^0.70558407859294)*'Hintergrund Berechnung'!$I$941)*0.5,IF($C104&lt;16,(E104/($D104^0.70558407859294)*'Hintergrund Berechnung'!$I$941)*0.67,E104/($D104^0.70558407859294)*'Hintergrund Berechnung'!$I$942)))</f>
        <v>#DIV/0!</v>
      </c>
      <c r="W104" s="16" t="str">
        <f t="shared" si="10"/>
        <v/>
      </c>
      <c r="X104" s="16" t="e">
        <f>IF($A$3=FALSE,IF($C104&lt;16,G104/($D104^0.70558407859294)*'Hintergrund Berechnung'!$I$941,G104/($D104^0.70558407859294)*'Hintergrund Berechnung'!$I$942),IF($C104&lt;13,(G104/($D104^0.70558407859294)*'Hintergrund Berechnung'!$I$941)*0.5,IF($C104&lt;16,(G104/($D104^0.70558407859294)*'Hintergrund Berechnung'!$I$941)*0.67,G104/($D104^0.70558407859294)*'Hintergrund Berechnung'!$I$942)))</f>
        <v>#DIV/0!</v>
      </c>
      <c r="Y104" s="16" t="str">
        <f t="shared" si="11"/>
        <v/>
      </c>
      <c r="Z104" s="16" t="e">
        <f>IF($A$3=FALSE,IF($C104&lt;16,I104/($D104^0.70558407859294)*'Hintergrund Berechnung'!$I$941,I104/($D104^0.70558407859294)*'Hintergrund Berechnung'!$I$942),IF($C104&lt;13,(I104/($D104^0.70558407859294)*'Hintergrund Berechnung'!$I$941)*0.5,IF($C104&lt;16,(I104/($D104^0.70558407859294)*'Hintergrund Berechnung'!$I$941)*0.67,I104/($D104^0.70558407859294)*'Hintergrund Berechnung'!$I$942)))</f>
        <v>#DIV/0!</v>
      </c>
      <c r="AA104" s="16" t="str">
        <f t="shared" si="12"/>
        <v/>
      </c>
      <c r="AB104" s="16" t="e">
        <f>IF($A$3=FALSE,IF($C104&lt;16,K104/($D104^0.70558407859294)*'Hintergrund Berechnung'!$I$941,K104/($D104^0.70558407859294)*'Hintergrund Berechnung'!$I$942),IF($C104&lt;13,(K104/($D104^0.70558407859294)*'Hintergrund Berechnung'!$I$941)*0.5,IF($C104&lt;16,(K104/($D104^0.70558407859294)*'Hintergrund Berechnung'!$I$941)*0.67,K104/($D104^0.70558407859294)*'Hintergrund Berechnung'!$I$942)))</f>
        <v>#DIV/0!</v>
      </c>
      <c r="AC104" s="16" t="str">
        <f t="shared" si="13"/>
        <v/>
      </c>
      <c r="AD104" s="16" t="e">
        <f>IF($A$3=FALSE,IF($C104&lt;16,M104/($D104^0.70558407859294)*'Hintergrund Berechnung'!$I$941,M104/($D104^0.70558407859294)*'Hintergrund Berechnung'!$I$942),IF($C104&lt;13,(M104/($D104^0.70558407859294)*'Hintergrund Berechnung'!$I$941)*0.5,IF($C104&lt;16,(M104/($D104^0.70558407859294)*'Hintergrund Berechnung'!$I$941)*0.67,M104/($D104^0.70558407859294)*'Hintergrund Berechnung'!$I$942)))</f>
        <v>#DIV/0!</v>
      </c>
      <c r="AE104" s="16" t="str">
        <f t="shared" si="14"/>
        <v/>
      </c>
      <c r="AF104" s="16" t="e">
        <f>IF($A$3=FALSE,IF($C104&lt;16,O104/($D104^0.70558407859294)*'Hintergrund Berechnung'!$I$941,O104/($D104^0.70558407859294)*'Hintergrund Berechnung'!$I$942),IF($C104&lt;13,(O104/($D104^0.70558407859294)*'Hintergrund Berechnung'!$I$941)*0.5,IF($C104&lt;16,(O104/($D104^0.70558407859294)*'Hintergrund Berechnung'!$I$941)*0.67,O104/($D104^0.70558407859294)*'Hintergrund Berechnung'!$I$942)))</f>
        <v>#DIV/0!</v>
      </c>
      <c r="AG104" s="16" t="str">
        <f t="shared" si="15"/>
        <v/>
      </c>
      <c r="AH104" s="16" t="e">
        <f t="shared" si="16"/>
        <v>#DIV/0!</v>
      </c>
      <c r="AI104" s="34" t="e">
        <f>ROUND(IF(C104&lt;16,$Q104/($D104^0.450818786555515)*'Hintergrund Berechnung'!$N$941,$Q104/($D104^0.450818786555515)*'Hintergrund Berechnung'!$N$942),0)</f>
        <v>#DIV/0!</v>
      </c>
      <c r="AJ104" s="34">
        <f>ROUND(IF(C104&lt;16,$R104*'Hintergrund Berechnung'!$O$941,$R104*'Hintergrund Berechnung'!$O$942),0)</f>
        <v>0</v>
      </c>
      <c r="AK104" s="34">
        <f>ROUND(IF(C104&lt;16,IF(S104&gt;0,(25-$S104)*'Hintergrund Berechnung'!$J$941,0),IF(S104&gt;0,(25-$S104)*'Hintergrund Berechnung'!$J$942,0)),0)</f>
        <v>0</v>
      </c>
      <c r="AL104" s="18" t="e">
        <f t="shared" si="17"/>
        <v>#DIV/0!</v>
      </c>
    </row>
    <row r="105" spans="21:38" x14ac:dyDescent="0.5">
      <c r="U105" s="16">
        <f t="shared" si="9"/>
        <v>0</v>
      </c>
      <c r="V105" s="16" t="e">
        <f>IF($A$3=FALSE,IF($C105&lt;16,E105/($D105^0.70558407859294)*'Hintergrund Berechnung'!$I$941,E105/($D105^0.70558407859294)*'Hintergrund Berechnung'!$I$942),IF($C105&lt;13,(E105/($D105^0.70558407859294)*'Hintergrund Berechnung'!$I$941)*0.5,IF($C105&lt;16,(E105/($D105^0.70558407859294)*'Hintergrund Berechnung'!$I$941)*0.67,E105/($D105^0.70558407859294)*'Hintergrund Berechnung'!$I$942)))</f>
        <v>#DIV/0!</v>
      </c>
      <c r="W105" s="16" t="str">
        <f t="shared" si="10"/>
        <v/>
      </c>
      <c r="X105" s="16" t="e">
        <f>IF($A$3=FALSE,IF($C105&lt;16,G105/($D105^0.70558407859294)*'Hintergrund Berechnung'!$I$941,G105/($D105^0.70558407859294)*'Hintergrund Berechnung'!$I$942),IF($C105&lt;13,(G105/($D105^0.70558407859294)*'Hintergrund Berechnung'!$I$941)*0.5,IF($C105&lt;16,(G105/($D105^0.70558407859294)*'Hintergrund Berechnung'!$I$941)*0.67,G105/($D105^0.70558407859294)*'Hintergrund Berechnung'!$I$942)))</f>
        <v>#DIV/0!</v>
      </c>
      <c r="Y105" s="16" t="str">
        <f t="shared" si="11"/>
        <v/>
      </c>
      <c r="Z105" s="16" t="e">
        <f>IF($A$3=FALSE,IF($C105&lt;16,I105/($D105^0.70558407859294)*'Hintergrund Berechnung'!$I$941,I105/($D105^0.70558407859294)*'Hintergrund Berechnung'!$I$942),IF($C105&lt;13,(I105/($D105^0.70558407859294)*'Hintergrund Berechnung'!$I$941)*0.5,IF($C105&lt;16,(I105/($D105^0.70558407859294)*'Hintergrund Berechnung'!$I$941)*0.67,I105/($D105^0.70558407859294)*'Hintergrund Berechnung'!$I$942)))</f>
        <v>#DIV/0!</v>
      </c>
      <c r="AA105" s="16" t="str">
        <f t="shared" si="12"/>
        <v/>
      </c>
      <c r="AB105" s="16" t="e">
        <f>IF($A$3=FALSE,IF($C105&lt;16,K105/($D105^0.70558407859294)*'Hintergrund Berechnung'!$I$941,K105/($D105^0.70558407859294)*'Hintergrund Berechnung'!$I$942),IF($C105&lt;13,(K105/($D105^0.70558407859294)*'Hintergrund Berechnung'!$I$941)*0.5,IF($C105&lt;16,(K105/($D105^0.70558407859294)*'Hintergrund Berechnung'!$I$941)*0.67,K105/($D105^0.70558407859294)*'Hintergrund Berechnung'!$I$942)))</f>
        <v>#DIV/0!</v>
      </c>
      <c r="AC105" s="16" t="str">
        <f t="shared" si="13"/>
        <v/>
      </c>
      <c r="AD105" s="16" t="e">
        <f>IF($A$3=FALSE,IF($C105&lt;16,M105/($D105^0.70558407859294)*'Hintergrund Berechnung'!$I$941,M105/($D105^0.70558407859294)*'Hintergrund Berechnung'!$I$942),IF($C105&lt;13,(M105/($D105^0.70558407859294)*'Hintergrund Berechnung'!$I$941)*0.5,IF($C105&lt;16,(M105/($D105^0.70558407859294)*'Hintergrund Berechnung'!$I$941)*0.67,M105/($D105^0.70558407859294)*'Hintergrund Berechnung'!$I$942)))</f>
        <v>#DIV/0!</v>
      </c>
      <c r="AE105" s="16" t="str">
        <f t="shared" si="14"/>
        <v/>
      </c>
      <c r="AF105" s="16" t="e">
        <f>IF($A$3=FALSE,IF($C105&lt;16,O105/($D105^0.70558407859294)*'Hintergrund Berechnung'!$I$941,O105/($D105^0.70558407859294)*'Hintergrund Berechnung'!$I$942),IF($C105&lt;13,(O105/($D105^0.70558407859294)*'Hintergrund Berechnung'!$I$941)*0.5,IF($C105&lt;16,(O105/($D105^0.70558407859294)*'Hintergrund Berechnung'!$I$941)*0.67,O105/($D105^0.70558407859294)*'Hintergrund Berechnung'!$I$942)))</f>
        <v>#DIV/0!</v>
      </c>
      <c r="AG105" s="16" t="str">
        <f t="shared" si="15"/>
        <v/>
      </c>
      <c r="AH105" s="16" t="e">
        <f t="shared" si="16"/>
        <v>#DIV/0!</v>
      </c>
      <c r="AI105" s="34" t="e">
        <f>ROUND(IF(C105&lt;16,$Q105/($D105^0.450818786555515)*'Hintergrund Berechnung'!$N$941,$Q105/($D105^0.450818786555515)*'Hintergrund Berechnung'!$N$942),0)</f>
        <v>#DIV/0!</v>
      </c>
      <c r="AJ105" s="34">
        <f>ROUND(IF(C105&lt;16,$R105*'Hintergrund Berechnung'!$O$941,$R105*'Hintergrund Berechnung'!$O$942),0)</f>
        <v>0</v>
      </c>
      <c r="AK105" s="34">
        <f>ROUND(IF(C105&lt;16,IF(S105&gt;0,(25-$S105)*'Hintergrund Berechnung'!$J$941,0),IF(S105&gt;0,(25-$S105)*'Hintergrund Berechnung'!$J$942,0)),0)</f>
        <v>0</v>
      </c>
      <c r="AL105" s="18" t="e">
        <f t="shared" si="17"/>
        <v>#DIV/0!</v>
      </c>
    </row>
    <row r="106" spans="21:38" x14ac:dyDescent="0.5">
      <c r="U106" s="16">
        <f t="shared" si="9"/>
        <v>0</v>
      </c>
      <c r="V106" s="16" t="e">
        <f>IF($A$3=FALSE,IF($C106&lt;16,E106/($D106^0.70558407859294)*'Hintergrund Berechnung'!$I$941,E106/($D106^0.70558407859294)*'Hintergrund Berechnung'!$I$942),IF($C106&lt;13,(E106/($D106^0.70558407859294)*'Hintergrund Berechnung'!$I$941)*0.5,IF($C106&lt;16,(E106/($D106^0.70558407859294)*'Hintergrund Berechnung'!$I$941)*0.67,E106/($D106^0.70558407859294)*'Hintergrund Berechnung'!$I$942)))</f>
        <v>#DIV/0!</v>
      </c>
      <c r="W106" s="16" t="str">
        <f t="shared" si="10"/>
        <v/>
      </c>
      <c r="X106" s="16" t="e">
        <f>IF($A$3=FALSE,IF($C106&lt;16,G106/($D106^0.70558407859294)*'Hintergrund Berechnung'!$I$941,G106/($D106^0.70558407859294)*'Hintergrund Berechnung'!$I$942),IF($C106&lt;13,(G106/($D106^0.70558407859294)*'Hintergrund Berechnung'!$I$941)*0.5,IF($C106&lt;16,(G106/($D106^0.70558407859294)*'Hintergrund Berechnung'!$I$941)*0.67,G106/($D106^0.70558407859294)*'Hintergrund Berechnung'!$I$942)))</f>
        <v>#DIV/0!</v>
      </c>
      <c r="Y106" s="16" t="str">
        <f t="shared" si="11"/>
        <v/>
      </c>
      <c r="Z106" s="16" t="e">
        <f>IF($A$3=FALSE,IF($C106&lt;16,I106/($D106^0.70558407859294)*'Hintergrund Berechnung'!$I$941,I106/($D106^0.70558407859294)*'Hintergrund Berechnung'!$I$942),IF($C106&lt;13,(I106/($D106^0.70558407859294)*'Hintergrund Berechnung'!$I$941)*0.5,IF($C106&lt;16,(I106/($D106^0.70558407859294)*'Hintergrund Berechnung'!$I$941)*0.67,I106/($D106^0.70558407859294)*'Hintergrund Berechnung'!$I$942)))</f>
        <v>#DIV/0!</v>
      </c>
      <c r="AA106" s="16" t="str">
        <f t="shared" si="12"/>
        <v/>
      </c>
      <c r="AB106" s="16" t="e">
        <f>IF($A$3=FALSE,IF($C106&lt;16,K106/($D106^0.70558407859294)*'Hintergrund Berechnung'!$I$941,K106/($D106^0.70558407859294)*'Hintergrund Berechnung'!$I$942),IF($C106&lt;13,(K106/($D106^0.70558407859294)*'Hintergrund Berechnung'!$I$941)*0.5,IF($C106&lt;16,(K106/($D106^0.70558407859294)*'Hintergrund Berechnung'!$I$941)*0.67,K106/($D106^0.70558407859294)*'Hintergrund Berechnung'!$I$942)))</f>
        <v>#DIV/0!</v>
      </c>
      <c r="AC106" s="16" t="str">
        <f t="shared" si="13"/>
        <v/>
      </c>
      <c r="AD106" s="16" t="e">
        <f>IF($A$3=FALSE,IF($C106&lt;16,M106/($D106^0.70558407859294)*'Hintergrund Berechnung'!$I$941,M106/($D106^0.70558407859294)*'Hintergrund Berechnung'!$I$942),IF($C106&lt;13,(M106/($D106^0.70558407859294)*'Hintergrund Berechnung'!$I$941)*0.5,IF($C106&lt;16,(M106/($D106^0.70558407859294)*'Hintergrund Berechnung'!$I$941)*0.67,M106/($D106^0.70558407859294)*'Hintergrund Berechnung'!$I$942)))</f>
        <v>#DIV/0!</v>
      </c>
      <c r="AE106" s="16" t="str">
        <f t="shared" si="14"/>
        <v/>
      </c>
      <c r="AF106" s="16" t="e">
        <f>IF($A$3=FALSE,IF($C106&lt;16,O106/($D106^0.70558407859294)*'Hintergrund Berechnung'!$I$941,O106/($D106^0.70558407859294)*'Hintergrund Berechnung'!$I$942),IF($C106&lt;13,(O106/($D106^0.70558407859294)*'Hintergrund Berechnung'!$I$941)*0.5,IF($C106&lt;16,(O106/($D106^0.70558407859294)*'Hintergrund Berechnung'!$I$941)*0.67,O106/($D106^0.70558407859294)*'Hintergrund Berechnung'!$I$942)))</f>
        <v>#DIV/0!</v>
      </c>
      <c r="AG106" s="16" t="str">
        <f t="shared" si="15"/>
        <v/>
      </c>
      <c r="AH106" s="16" t="e">
        <f t="shared" si="16"/>
        <v>#DIV/0!</v>
      </c>
      <c r="AI106" s="34" t="e">
        <f>ROUND(IF(C106&lt;16,$Q106/($D106^0.450818786555515)*'Hintergrund Berechnung'!$N$941,$Q106/($D106^0.450818786555515)*'Hintergrund Berechnung'!$N$942),0)</f>
        <v>#DIV/0!</v>
      </c>
      <c r="AJ106" s="34">
        <f>ROUND(IF(C106&lt;16,$R106*'Hintergrund Berechnung'!$O$941,$R106*'Hintergrund Berechnung'!$O$942),0)</f>
        <v>0</v>
      </c>
      <c r="AK106" s="34">
        <f>ROUND(IF(C106&lt;16,IF(S106&gt;0,(25-$S106)*'Hintergrund Berechnung'!$J$941,0),IF(S106&gt;0,(25-$S106)*'Hintergrund Berechnung'!$J$942,0)),0)</f>
        <v>0</v>
      </c>
      <c r="AL106" s="18" t="e">
        <f t="shared" si="17"/>
        <v>#DIV/0!</v>
      </c>
    </row>
    <row r="107" spans="21:38" x14ac:dyDescent="0.5">
      <c r="U107" s="16">
        <f t="shared" si="9"/>
        <v>0</v>
      </c>
      <c r="V107" s="16" t="e">
        <f>IF($A$3=FALSE,IF($C107&lt;16,E107/($D107^0.70558407859294)*'Hintergrund Berechnung'!$I$941,E107/($D107^0.70558407859294)*'Hintergrund Berechnung'!$I$942),IF($C107&lt;13,(E107/($D107^0.70558407859294)*'Hintergrund Berechnung'!$I$941)*0.5,IF($C107&lt;16,(E107/($D107^0.70558407859294)*'Hintergrund Berechnung'!$I$941)*0.67,E107/($D107^0.70558407859294)*'Hintergrund Berechnung'!$I$942)))</f>
        <v>#DIV/0!</v>
      </c>
      <c r="W107" s="16" t="str">
        <f t="shared" si="10"/>
        <v/>
      </c>
      <c r="X107" s="16" t="e">
        <f>IF($A$3=FALSE,IF($C107&lt;16,G107/($D107^0.70558407859294)*'Hintergrund Berechnung'!$I$941,G107/($D107^0.70558407859294)*'Hintergrund Berechnung'!$I$942),IF($C107&lt;13,(G107/($D107^0.70558407859294)*'Hintergrund Berechnung'!$I$941)*0.5,IF($C107&lt;16,(G107/($D107^0.70558407859294)*'Hintergrund Berechnung'!$I$941)*0.67,G107/($D107^0.70558407859294)*'Hintergrund Berechnung'!$I$942)))</f>
        <v>#DIV/0!</v>
      </c>
      <c r="Y107" s="16" t="str">
        <f t="shared" si="11"/>
        <v/>
      </c>
      <c r="Z107" s="16" t="e">
        <f>IF($A$3=FALSE,IF($C107&lt;16,I107/($D107^0.70558407859294)*'Hintergrund Berechnung'!$I$941,I107/($D107^0.70558407859294)*'Hintergrund Berechnung'!$I$942),IF($C107&lt;13,(I107/($D107^0.70558407859294)*'Hintergrund Berechnung'!$I$941)*0.5,IF($C107&lt;16,(I107/($D107^0.70558407859294)*'Hintergrund Berechnung'!$I$941)*0.67,I107/($D107^0.70558407859294)*'Hintergrund Berechnung'!$I$942)))</f>
        <v>#DIV/0!</v>
      </c>
      <c r="AA107" s="16" t="str">
        <f t="shared" si="12"/>
        <v/>
      </c>
      <c r="AB107" s="16" t="e">
        <f>IF($A$3=FALSE,IF($C107&lt;16,K107/($D107^0.70558407859294)*'Hintergrund Berechnung'!$I$941,K107/($D107^0.70558407859294)*'Hintergrund Berechnung'!$I$942),IF($C107&lt;13,(K107/($D107^0.70558407859294)*'Hintergrund Berechnung'!$I$941)*0.5,IF($C107&lt;16,(K107/($D107^0.70558407859294)*'Hintergrund Berechnung'!$I$941)*0.67,K107/($D107^0.70558407859294)*'Hintergrund Berechnung'!$I$942)))</f>
        <v>#DIV/0!</v>
      </c>
      <c r="AC107" s="16" t="str">
        <f t="shared" si="13"/>
        <v/>
      </c>
      <c r="AD107" s="16" t="e">
        <f>IF($A$3=FALSE,IF($C107&lt;16,M107/($D107^0.70558407859294)*'Hintergrund Berechnung'!$I$941,M107/($D107^0.70558407859294)*'Hintergrund Berechnung'!$I$942),IF($C107&lt;13,(M107/($D107^0.70558407859294)*'Hintergrund Berechnung'!$I$941)*0.5,IF($C107&lt;16,(M107/($D107^0.70558407859294)*'Hintergrund Berechnung'!$I$941)*0.67,M107/($D107^0.70558407859294)*'Hintergrund Berechnung'!$I$942)))</f>
        <v>#DIV/0!</v>
      </c>
      <c r="AE107" s="16" t="str">
        <f t="shared" si="14"/>
        <v/>
      </c>
      <c r="AF107" s="16" t="e">
        <f>IF($A$3=FALSE,IF($C107&lt;16,O107/($D107^0.70558407859294)*'Hintergrund Berechnung'!$I$941,O107/($D107^0.70558407859294)*'Hintergrund Berechnung'!$I$942),IF($C107&lt;13,(O107/($D107^0.70558407859294)*'Hintergrund Berechnung'!$I$941)*0.5,IF($C107&lt;16,(O107/($D107^0.70558407859294)*'Hintergrund Berechnung'!$I$941)*0.67,O107/($D107^0.70558407859294)*'Hintergrund Berechnung'!$I$942)))</f>
        <v>#DIV/0!</v>
      </c>
      <c r="AG107" s="16" t="str">
        <f t="shared" si="15"/>
        <v/>
      </c>
      <c r="AH107" s="16" t="e">
        <f t="shared" si="16"/>
        <v>#DIV/0!</v>
      </c>
      <c r="AI107" s="34" t="e">
        <f>ROUND(IF(C107&lt;16,$Q107/($D107^0.450818786555515)*'Hintergrund Berechnung'!$N$941,$Q107/($D107^0.450818786555515)*'Hintergrund Berechnung'!$N$942),0)</f>
        <v>#DIV/0!</v>
      </c>
      <c r="AJ107" s="34">
        <f>ROUND(IF(C107&lt;16,$R107*'Hintergrund Berechnung'!$O$941,$R107*'Hintergrund Berechnung'!$O$942),0)</f>
        <v>0</v>
      </c>
      <c r="AK107" s="34">
        <f>ROUND(IF(C107&lt;16,IF(S107&gt;0,(25-$S107)*'Hintergrund Berechnung'!$J$941,0),IF(S107&gt;0,(25-$S107)*'Hintergrund Berechnung'!$J$942,0)),0)</f>
        <v>0</v>
      </c>
      <c r="AL107" s="18" t="e">
        <f t="shared" si="17"/>
        <v>#DIV/0!</v>
      </c>
    </row>
    <row r="108" spans="21:38" x14ac:dyDescent="0.5">
      <c r="U108" s="16">
        <f t="shared" si="9"/>
        <v>0</v>
      </c>
      <c r="V108" s="16" t="e">
        <f>IF($A$3=FALSE,IF($C108&lt;16,E108/($D108^0.70558407859294)*'Hintergrund Berechnung'!$I$941,E108/($D108^0.70558407859294)*'Hintergrund Berechnung'!$I$942),IF($C108&lt;13,(E108/($D108^0.70558407859294)*'Hintergrund Berechnung'!$I$941)*0.5,IF($C108&lt;16,(E108/($D108^0.70558407859294)*'Hintergrund Berechnung'!$I$941)*0.67,E108/($D108^0.70558407859294)*'Hintergrund Berechnung'!$I$942)))</f>
        <v>#DIV/0!</v>
      </c>
      <c r="W108" s="16" t="str">
        <f t="shared" si="10"/>
        <v/>
      </c>
      <c r="X108" s="16" t="e">
        <f>IF($A$3=FALSE,IF($C108&lt;16,G108/($D108^0.70558407859294)*'Hintergrund Berechnung'!$I$941,G108/($D108^0.70558407859294)*'Hintergrund Berechnung'!$I$942),IF($C108&lt;13,(G108/($D108^0.70558407859294)*'Hintergrund Berechnung'!$I$941)*0.5,IF($C108&lt;16,(G108/($D108^0.70558407859294)*'Hintergrund Berechnung'!$I$941)*0.67,G108/($D108^0.70558407859294)*'Hintergrund Berechnung'!$I$942)))</f>
        <v>#DIV/0!</v>
      </c>
      <c r="Y108" s="16" t="str">
        <f t="shared" si="11"/>
        <v/>
      </c>
      <c r="Z108" s="16" t="e">
        <f>IF($A$3=FALSE,IF($C108&lt;16,I108/($D108^0.70558407859294)*'Hintergrund Berechnung'!$I$941,I108/($D108^0.70558407859294)*'Hintergrund Berechnung'!$I$942),IF($C108&lt;13,(I108/($D108^0.70558407859294)*'Hintergrund Berechnung'!$I$941)*0.5,IF($C108&lt;16,(I108/($D108^0.70558407859294)*'Hintergrund Berechnung'!$I$941)*0.67,I108/($D108^0.70558407859294)*'Hintergrund Berechnung'!$I$942)))</f>
        <v>#DIV/0!</v>
      </c>
      <c r="AA108" s="16" t="str">
        <f t="shared" si="12"/>
        <v/>
      </c>
      <c r="AB108" s="16" t="e">
        <f>IF($A$3=FALSE,IF($C108&lt;16,K108/($D108^0.70558407859294)*'Hintergrund Berechnung'!$I$941,K108/($D108^0.70558407859294)*'Hintergrund Berechnung'!$I$942),IF($C108&lt;13,(K108/($D108^0.70558407859294)*'Hintergrund Berechnung'!$I$941)*0.5,IF($C108&lt;16,(K108/($D108^0.70558407859294)*'Hintergrund Berechnung'!$I$941)*0.67,K108/($D108^0.70558407859294)*'Hintergrund Berechnung'!$I$942)))</f>
        <v>#DIV/0!</v>
      </c>
      <c r="AC108" s="16" t="str">
        <f t="shared" si="13"/>
        <v/>
      </c>
      <c r="AD108" s="16" t="e">
        <f>IF($A$3=FALSE,IF($C108&lt;16,M108/($D108^0.70558407859294)*'Hintergrund Berechnung'!$I$941,M108/($D108^0.70558407859294)*'Hintergrund Berechnung'!$I$942),IF($C108&lt;13,(M108/($D108^0.70558407859294)*'Hintergrund Berechnung'!$I$941)*0.5,IF($C108&lt;16,(M108/($D108^0.70558407859294)*'Hintergrund Berechnung'!$I$941)*0.67,M108/($D108^0.70558407859294)*'Hintergrund Berechnung'!$I$942)))</f>
        <v>#DIV/0!</v>
      </c>
      <c r="AE108" s="16" t="str">
        <f t="shared" si="14"/>
        <v/>
      </c>
      <c r="AF108" s="16" t="e">
        <f>IF($A$3=FALSE,IF($C108&lt;16,O108/($D108^0.70558407859294)*'Hintergrund Berechnung'!$I$941,O108/($D108^0.70558407859294)*'Hintergrund Berechnung'!$I$942),IF($C108&lt;13,(O108/($D108^0.70558407859294)*'Hintergrund Berechnung'!$I$941)*0.5,IF($C108&lt;16,(O108/($D108^0.70558407859294)*'Hintergrund Berechnung'!$I$941)*0.67,O108/($D108^0.70558407859294)*'Hintergrund Berechnung'!$I$942)))</f>
        <v>#DIV/0!</v>
      </c>
      <c r="AG108" s="16" t="str">
        <f t="shared" si="15"/>
        <v/>
      </c>
      <c r="AH108" s="16" t="e">
        <f t="shared" si="16"/>
        <v>#DIV/0!</v>
      </c>
      <c r="AI108" s="34" t="e">
        <f>ROUND(IF(C108&lt;16,$Q108/($D108^0.450818786555515)*'Hintergrund Berechnung'!$N$941,$Q108/($D108^0.450818786555515)*'Hintergrund Berechnung'!$N$942),0)</f>
        <v>#DIV/0!</v>
      </c>
      <c r="AJ108" s="34">
        <f>ROUND(IF(C108&lt;16,$R108*'Hintergrund Berechnung'!$O$941,$R108*'Hintergrund Berechnung'!$O$942),0)</f>
        <v>0</v>
      </c>
      <c r="AK108" s="34">
        <f>ROUND(IF(C108&lt;16,IF(S108&gt;0,(25-$S108)*'Hintergrund Berechnung'!$J$941,0),IF(S108&gt;0,(25-$S108)*'Hintergrund Berechnung'!$J$942,0)),0)</f>
        <v>0</v>
      </c>
      <c r="AL108" s="18" t="e">
        <f t="shared" si="17"/>
        <v>#DIV/0!</v>
      </c>
    </row>
    <row r="109" spans="21:38" x14ac:dyDescent="0.5">
      <c r="U109" s="16">
        <f t="shared" si="9"/>
        <v>0</v>
      </c>
      <c r="V109" s="16" t="e">
        <f>IF($A$3=FALSE,IF($C109&lt;16,E109/($D109^0.70558407859294)*'Hintergrund Berechnung'!$I$941,E109/($D109^0.70558407859294)*'Hintergrund Berechnung'!$I$942),IF($C109&lt;13,(E109/($D109^0.70558407859294)*'Hintergrund Berechnung'!$I$941)*0.5,IF($C109&lt;16,(E109/($D109^0.70558407859294)*'Hintergrund Berechnung'!$I$941)*0.67,E109/($D109^0.70558407859294)*'Hintergrund Berechnung'!$I$942)))</f>
        <v>#DIV/0!</v>
      </c>
      <c r="W109" s="16" t="str">
        <f t="shared" si="10"/>
        <v/>
      </c>
      <c r="X109" s="16" t="e">
        <f>IF($A$3=FALSE,IF($C109&lt;16,G109/($D109^0.70558407859294)*'Hintergrund Berechnung'!$I$941,G109/($D109^0.70558407859294)*'Hintergrund Berechnung'!$I$942),IF($C109&lt;13,(G109/($D109^0.70558407859294)*'Hintergrund Berechnung'!$I$941)*0.5,IF($C109&lt;16,(G109/($D109^0.70558407859294)*'Hintergrund Berechnung'!$I$941)*0.67,G109/($D109^0.70558407859294)*'Hintergrund Berechnung'!$I$942)))</f>
        <v>#DIV/0!</v>
      </c>
      <c r="Y109" s="16" t="str">
        <f t="shared" si="11"/>
        <v/>
      </c>
      <c r="Z109" s="16" t="e">
        <f>IF($A$3=FALSE,IF($C109&lt;16,I109/($D109^0.70558407859294)*'Hintergrund Berechnung'!$I$941,I109/($D109^0.70558407859294)*'Hintergrund Berechnung'!$I$942),IF($C109&lt;13,(I109/($D109^0.70558407859294)*'Hintergrund Berechnung'!$I$941)*0.5,IF($C109&lt;16,(I109/($D109^0.70558407859294)*'Hintergrund Berechnung'!$I$941)*0.67,I109/($D109^0.70558407859294)*'Hintergrund Berechnung'!$I$942)))</f>
        <v>#DIV/0!</v>
      </c>
      <c r="AA109" s="16" t="str">
        <f t="shared" si="12"/>
        <v/>
      </c>
      <c r="AB109" s="16" t="e">
        <f>IF($A$3=FALSE,IF($C109&lt;16,K109/($D109^0.70558407859294)*'Hintergrund Berechnung'!$I$941,K109/($D109^0.70558407859294)*'Hintergrund Berechnung'!$I$942),IF($C109&lt;13,(K109/($D109^0.70558407859294)*'Hintergrund Berechnung'!$I$941)*0.5,IF($C109&lt;16,(K109/($D109^0.70558407859294)*'Hintergrund Berechnung'!$I$941)*0.67,K109/($D109^0.70558407859294)*'Hintergrund Berechnung'!$I$942)))</f>
        <v>#DIV/0!</v>
      </c>
      <c r="AC109" s="16" t="str">
        <f t="shared" si="13"/>
        <v/>
      </c>
      <c r="AD109" s="16" t="e">
        <f>IF($A$3=FALSE,IF($C109&lt;16,M109/($D109^0.70558407859294)*'Hintergrund Berechnung'!$I$941,M109/($D109^0.70558407859294)*'Hintergrund Berechnung'!$I$942),IF($C109&lt;13,(M109/($D109^0.70558407859294)*'Hintergrund Berechnung'!$I$941)*0.5,IF($C109&lt;16,(M109/($D109^0.70558407859294)*'Hintergrund Berechnung'!$I$941)*0.67,M109/($D109^0.70558407859294)*'Hintergrund Berechnung'!$I$942)))</f>
        <v>#DIV/0!</v>
      </c>
      <c r="AE109" s="16" t="str">
        <f t="shared" si="14"/>
        <v/>
      </c>
      <c r="AF109" s="16" t="e">
        <f>IF($A$3=FALSE,IF($C109&lt;16,O109/($D109^0.70558407859294)*'Hintergrund Berechnung'!$I$941,O109/($D109^0.70558407859294)*'Hintergrund Berechnung'!$I$942),IF($C109&lt;13,(O109/($D109^0.70558407859294)*'Hintergrund Berechnung'!$I$941)*0.5,IF($C109&lt;16,(O109/($D109^0.70558407859294)*'Hintergrund Berechnung'!$I$941)*0.67,O109/($D109^0.70558407859294)*'Hintergrund Berechnung'!$I$942)))</f>
        <v>#DIV/0!</v>
      </c>
      <c r="AG109" s="16" t="str">
        <f t="shared" si="15"/>
        <v/>
      </c>
      <c r="AH109" s="16" t="e">
        <f t="shared" si="16"/>
        <v>#DIV/0!</v>
      </c>
      <c r="AI109" s="34" t="e">
        <f>ROUND(IF(C109&lt;16,$Q109/($D109^0.450818786555515)*'Hintergrund Berechnung'!$N$941,$Q109/($D109^0.450818786555515)*'Hintergrund Berechnung'!$N$942),0)</f>
        <v>#DIV/0!</v>
      </c>
      <c r="AJ109" s="34">
        <f>ROUND(IF(C109&lt;16,$R109*'Hintergrund Berechnung'!$O$941,$R109*'Hintergrund Berechnung'!$O$942),0)</f>
        <v>0</v>
      </c>
      <c r="AK109" s="34">
        <f>ROUND(IF(C109&lt;16,IF(S109&gt;0,(25-$S109)*'Hintergrund Berechnung'!$J$941,0),IF(S109&gt;0,(25-$S109)*'Hintergrund Berechnung'!$J$942,0)),0)</f>
        <v>0</v>
      </c>
      <c r="AL109" s="18" t="e">
        <f t="shared" si="17"/>
        <v>#DIV/0!</v>
      </c>
    </row>
    <row r="110" spans="21:38" x14ac:dyDescent="0.5">
      <c r="U110" s="16">
        <f t="shared" si="9"/>
        <v>0</v>
      </c>
      <c r="V110" s="16" t="e">
        <f>IF($A$3=FALSE,IF($C110&lt;16,E110/($D110^0.70558407859294)*'Hintergrund Berechnung'!$I$941,E110/($D110^0.70558407859294)*'Hintergrund Berechnung'!$I$942),IF($C110&lt;13,(E110/($D110^0.70558407859294)*'Hintergrund Berechnung'!$I$941)*0.5,IF($C110&lt;16,(E110/($D110^0.70558407859294)*'Hintergrund Berechnung'!$I$941)*0.67,E110/($D110^0.70558407859294)*'Hintergrund Berechnung'!$I$942)))</f>
        <v>#DIV/0!</v>
      </c>
      <c r="W110" s="16" t="str">
        <f t="shared" si="10"/>
        <v/>
      </c>
      <c r="X110" s="16" t="e">
        <f>IF($A$3=FALSE,IF($C110&lt;16,G110/($D110^0.70558407859294)*'Hintergrund Berechnung'!$I$941,G110/($D110^0.70558407859294)*'Hintergrund Berechnung'!$I$942),IF($C110&lt;13,(G110/($D110^0.70558407859294)*'Hintergrund Berechnung'!$I$941)*0.5,IF($C110&lt;16,(G110/($D110^0.70558407859294)*'Hintergrund Berechnung'!$I$941)*0.67,G110/($D110^0.70558407859294)*'Hintergrund Berechnung'!$I$942)))</f>
        <v>#DIV/0!</v>
      </c>
      <c r="Y110" s="16" t="str">
        <f t="shared" si="11"/>
        <v/>
      </c>
      <c r="Z110" s="16" t="e">
        <f>IF($A$3=FALSE,IF($C110&lt;16,I110/($D110^0.70558407859294)*'Hintergrund Berechnung'!$I$941,I110/($D110^0.70558407859294)*'Hintergrund Berechnung'!$I$942),IF($C110&lt;13,(I110/($D110^0.70558407859294)*'Hintergrund Berechnung'!$I$941)*0.5,IF($C110&lt;16,(I110/($D110^0.70558407859294)*'Hintergrund Berechnung'!$I$941)*0.67,I110/($D110^0.70558407859294)*'Hintergrund Berechnung'!$I$942)))</f>
        <v>#DIV/0!</v>
      </c>
      <c r="AA110" s="16" t="str">
        <f t="shared" si="12"/>
        <v/>
      </c>
      <c r="AB110" s="16" t="e">
        <f>IF($A$3=FALSE,IF($C110&lt;16,K110/($D110^0.70558407859294)*'Hintergrund Berechnung'!$I$941,K110/($D110^0.70558407859294)*'Hintergrund Berechnung'!$I$942),IF($C110&lt;13,(K110/($D110^0.70558407859294)*'Hintergrund Berechnung'!$I$941)*0.5,IF($C110&lt;16,(K110/($D110^0.70558407859294)*'Hintergrund Berechnung'!$I$941)*0.67,K110/($D110^0.70558407859294)*'Hintergrund Berechnung'!$I$942)))</f>
        <v>#DIV/0!</v>
      </c>
      <c r="AC110" s="16" t="str">
        <f t="shared" si="13"/>
        <v/>
      </c>
      <c r="AD110" s="16" t="e">
        <f>IF($A$3=FALSE,IF($C110&lt;16,M110/($D110^0.70558407859294)*'Hintergrund Berechnung'!$I$941,M110/($D110^0.70558407859294)*'Hintergrund Berechnung'!$I$942),IF($C110&lt;13,(M110/($D110^0.70558407859294)*'Hintergrund Berechnung'!$I$941)*0.5,IF($C110&lt;16,(M110/($D110^0.70558407859294)*'Hintergrund Berechnung'!$I$941)*0.67,M110/($D110^0.70558407859294)*'Hintergrund Berechnung'!$I$942)))</f>
        <v>#DIV/0!</v>
      </c>
      <c r="AE110" s="16" t="str">
        <f t="shared" si="14"/>
        <v/>
      </c>
      <c r="AF110" s="16" t="e">
        <f>IF($A$3=FALSE,IF($C110&lt;16,O110/($D110^0.70558407859294)*'Hintergrund Berechnung'!$I$941,O110/($D110^0.70558407859294)*'Hintergrund Berechnung'!$I$942),IF($C110&lt;13,(O110/($D110^0.70558407859294)*'Hintergrund Berechnung'!$I$941)*0.5,IF($C110&lt;16,(O110/($D110^0.70558407859294)*'Hintergrund Berechnung'!$I$941)*0.67,O110/($D110^0.70558407859294)*'Hintergrund Berechnung'!$I$942)))</f>
        <v>#DIV/0!</v>
      </c>
      <c r="AG110" s="16" t="str">
        <f t="shared" si="15"/>
        <v/>
      </c>
      <c r="AH110" s="16" t="e">
        <f t="shared" si="16"/>
        <v>#DIV/0!</v>
      </c>
      <c r="AI110" s="34" t="e">
        <f>ROUND(IF(C110&lt;16,$Q110/($D110^0.450818786555515)*'Hintergrund Berechnung'!$N$941,$Q110/($D110^0.450818786555515)*'Hintergrund Berechnung'!$N$942),0)</f>
        <v>#DIV/0!</v>
      </c>
      <c r="AJ110" s="34">
        <f>ROUND(IF(C110&lt;16,$R110*'Hintergrund Berechnung'!$O$941,$R110*'Hintergrund Berechnung'!$O$942),0)</f>
        <v>0</v>
      </c>
      <c r="AK110" s="34">
        <f>ROUND(IF(C110&lt;16,IF(S110&gt;0,(25-$S110)*'Hintergrund Berechnung'!$J$941,0),IF(S110&gt;0,(25-$S110)*'Hintergrund Berechnung'!$J$942,0)),0)</f>
        <v>0</v>
      </c>
      <c r="AL110" s="18" t="e">
        <f t="shared" si="17"/>
        <v>#DIV/0!</v>
      </c>
    </row>
    <row r="111" spans="21:38" x14ac:dyDescent="0.5">
      <c r="U111" s="16">
        <f t="shared" si="9"/>
        <v>0</v>
      </c>
      <c r="V111" s="16" t="e">
        <f>IF($A$3=FALSE,IF($C111&lt;16,E111/($D111^0.70558407859294)*'Hintergrund Berechnung'!$I$941,E111/($D111^0.70558407859294)*'Hintergrund Berechnung'!$I$942),IF($C111&lt;13,(E111/($D111^0.70558407859294)*'Hintergrund Berechnung'!$I$941)*0.5,IF($C111&lt;16,(E111/($D111^0.70558407859294)*'Hintergrund Berechnung'!$I$941)*0.67,E111/($D111^0.70558407859294)*'Hintergrund Berechnung'!$I$942)))</f>
        <v>#DIV/0!</v>
      </c>
      <c r="W111" s="16" t="str">
        <f t="shared" si="10"/>
        <v/>
      </c>
      <c r="X111" s="16" t="e">
        <f>IF($A$3=FALSE,IF($C111&lt;16,G111/($D111^0.70558407859294)*'Hintergrund Berechnung'!$I$941,G111/($D111^0.70558407859294)*'Hintergrund Berechnung'!$I$942),IF($C111&lt;13,(G111/($D111^0.70558407859294)*'Hintergrund Berechnung'!$I$941)*0.5,IF($C111&lt;16,(G111/($D111^0.70558407859294)*'Hintergrund Berechnung'!$I$941)*0.67,G111/($D111^0.70558407859294)*'Hintergrund Berechnung'!$I$942)))</f>
        <v>#DIV/0!</v>
      </c>
      <c r="Y111" s="16" t="str">
        <f t="shared" si="11"/>
        <v/>
      </c>
      <c r="Z111" s="16" t="e">
        <f>IF($A$3=FALSE,IF($C111&lt;16,I111/($D111^0.70558407859294)*'Hintergrund Berechnung'!$I$941,I111/($D111^0.70558407859294)*'Hintergrund Berechnung'!$I$942),IF($C111&lt;13,(I111/($D111^0.70558407859294)*'Hintergrund Berechnung'!$I$941)*0.5,IF($C111&lt;16,(I111/($D111^0.70558407859294)*'Hintergrund Berechnung'!$I$941)*0.67,I111/($D111^0.70558407859294)*'Hintergrund Berechnung'!$I$942)))</f>
        <v>#DIV/0!</v>
      </c>
      <c r="AA111" s="16" t="str">
        <f t="shared" si="12"/>
        <v/>
      </c>
      <c r="AB111" s="16" t="e">
        <f>IF($A$3=FALSE,IF($C111&lt;16,K111/($D111^0.70558407859294)*'Hintergrund Berechnung'!$I$941,K111/($D111^0.70558407859294)*'Hintergrund Berechnung'!$I$942),IF($C111&lt;13,(K111/($D111^0.70558407859294)*'Hintergrund Berechnung'!$I$941)*0.5,IF($C111&lt;16,(K111/($D111^0.70558407859294)*'Hintergrund Berechnung'!$I$941)*0.67,K111/($D111^0.70558407859294)*'Hintergrund Berechnung'!$I$942)))</f>
        <v>#DIV/0!</v>
      </c>
      <c r="AC111" s="16" t="str">
        <f t="shared" si="13"/>
        <v/>
      </c>
      <c r="AD111" s="16" t="e">
        <f>IF($A$3=FALSE,IF($C111&lt;16,M111/($D111^0.70558407859294)*'Hintergrund Berechnung'!$I$941,M111/($D111^0.70558407859294)*'Hintergrund Berechnung'!$I$942),IF($C111&lt;13,(M111/($D111^0.70558407859294)*'Hintergrund Berechnung'!$I$941)*0.5,IF($C111&lt;16,(M111/($D111^0.70558407859294)*'Hintergrund Berechnung'!$I$941)*0.67,M111/($D111^0.70558407859294)*'Hintergrund Berechnung'!$I$942)))</f>
        <v>#DIV/0!</v>
      </c>
      <c r="AE111" s="16" t="str">
        <f t="shared" si="14"/>
        <v/>
      </c>
      <c r="AF111" s="16" t="e">
        <f>IF($A$3=FALSE,IF($C111&lt;16,O111/($D111^0.70558407859294)*'Hintergrund Berechnung'!$I$941,O111/($D111^0.70558407859294)*'Hintergrund Berechnung'!$I$942),IF($C111&lt;13,(O111/($D111^0.70558407859294)*'Hintergrund Berechnung'!$I$941)*0.5,IF($C111&lt;16,(O111/($D111^0.70558407859294)*'Hintergrund Berechnung'!$I$941)*0.67,O111/($D111^0.70558407859294)*'Hintergrund Berechnung'!$I$942)))</f>
        <v>#DIV/0!</v>
      </c>
      <c r="AG111" s="16" t="str">
        <f t="shared" si="15"/>
        <v/>
      </c>
      <c r="AH111" s="16" t="e">
        <f t="shared" si="16"/>
        <v>#DIV/0!</v>
      </c>
      <c r="AI111" s="34" t="e">
        <f>ROUND(IF(C111&lt;16,$Q111/($D111^0.450818786555515)*'Hintergrund Berechnung'!$N$941,$Q111/($D111^0.450818786555515)*'Hintergrund Berechnung'!$N$942),0)</f>
        <v>#DIV/0!</v>
      </c>
      <c r="AJ111" s="34">
        <f>ROUND(IF(C111&lt;16,$R111*'Hintergrund Berechnung'!$O$941,$R111*'Hintergrund Berechnung'!$O$942),0)</f>
        <v>0</v>
      </c>
      <c r="AK111" s="34">
        <f>ROUND(IF(C111&lt;16,IF(S111&gt;0,(25-$S111)*'Hintergrund Berechnung'!$J$941,0),IF(S111&gt;0,(25-$S111)*'Hintergrund Berechnung'!$J$942,0)),0)</f>
        <v>0</v>
      </c>
      <c r="AL111" s="18" t="e">
        <f t="shared" si="17"/>
        <v>#DIV/0!</v>
      </c>
    </row>
    <row r="112" spans="21:38" x14ac:dyDescent="0.5">
      <c r="U112" s="16">
        <f t="shared" si="9"/>
        <v>0</v>
      </c>
      <c r="V112" s="16" t="e">
        <f>IF($A$3=FALSE,IF($C112&lt;16,E112/($D112^0.70558407859294)*'Hintergrund Berechnung'!$I$941,E112/($D112^0.70558407859294)*'Hintergrund Berechnung'!$I$942),IF($C112&lt;13,(E112/($D112^0.70558407859294)*'Hintergrund Berechnung'!$I$941)*0.5,IF($C112&lt;16,(E112/($D112^0.70558407859294)*'Hintergrund Berechnung'!$I$941)*0.67,E112/($D112^0.70558407859294)*'Hintergrund Berechnung'!$I$942)))</f>
        <v>#DIV/0!</v>
      </c>
      <c r="W112" s="16" t="str">
        <f t="shared" si="10"/>
        <v/>
      </c>
      <c r="X112" s="16" t="e">
        <f>IF($A$3=FALSE,IF($C112&lt;16,G112/($D112^0.70558407859294)*'Hintergrund Berechnung'!$I$941,G112/($D112^0.70558407859294)*'Hintergrund Berechnung'!$I$942),IF($C112&lt;13,(G112/($D112^0.70558407859294)*'Hintergrund Berechnung'!$I$941)*0.5,IF($C112&lt;16,(G112/($D112^0.70558407859294)*'Hintergrund Berechnung'!$I$941)*0.67,G112/($D112^0.70558407859294)*'Hintergrund Berechnung'!$I$942)))</f>
        <v>#DIV/0!</v>
      </c>
      <c r="Y112" s="16" t="str">
        <f t="shared" si="11"/>
        <v/>
      </c>
      <c r="Z112" s="16" t="e">
        <f>IF($A$3=FALSE,IF($C112&lt;16,I112/($D112^0.70558407859294)*'Hintergrund Berechnung'!$I$941,I112/($D112^0.70558407859294)*'Hintergrund Berechnung'!$I$942),IF($C112&lt;13,(I112/($D112^0.70558407859294)*'Hintergrund Berechnung'!$I$941)*0.5,IF($C112&lt;16,(I112/($D112^0.70558407859294)*'Hintergrund Berechnung'!$I$941)*0.67,I112/($D112^0.70558407859294)*'Hintergrund Berechnung'!$I$942)))</f>
        <v>#DIV/0!</v>
      </c>
      <c r="AA112" s="16" t="str">
        <f t="shared" si="12"/>
        <v/>
      </c>
      <c r="AB112" s="16" t="e">
        <f>IF($A$3=FALSE,IF($C112&lt;16,K112/($D112^0.70558407859294)*'Hintergrund Berechnung'!$I$941,K112/($D112^0.70558407859294)*'Hintergrund Berechnung'!$I$942),IF($C112&lt;13,(K112/($D112^0.70558407859294)*'Hintergrund Berechnung'!$I$941)*0.5,IF($C112&lt;16,(K112/($D112^0.70558407859294)*'Hintergrund Berechnung'!$I$941)*0.67,K112/($D112^0.70558407859294)*'Hintergrund Berechnung'!$I$942)))</f>
        <v>#DIV/0!</v>
      </c>
      <c r="AC112" s="16" t="str">
        <f t="shared" si="13"/>
        <v/>
      </c>
      <c r="AD112" s="16" t="e">
        <f>IF($A$3=FALSE,IF($C112&lt;16,M112/($D112^0.70558407859294)*'Hintergrund Berechnung'!$I$941,M112/($D112^0.70558407859294)*'Hintergrund Berechnung'!$I$942),IF($C112&lt;13,(M112/($D112^0.70558407859294)*'Hintergrund Berechnung'!$I$941)*0.5,IF($C112&lt;16,(M112/($D112^0.70558407859294)*'Hintergrund Berechnung'!$I$941)*0.67,M112/($D112^0.70558407859294)*'Hintergrund Berechnung'!$I$942)))</f>
        <v>#DIV/0!</v>
      </c>
      <c r="AE112" s="16" t="str">
        <f t="shared" si="14"/>
        <v/>
      </c>
      <c r="AF112" s="16" t="e">
        <f>IF($A$3=FALSE,IF($C112&lt;16,O112/($D112^0.70558407859294)*'Hintergrund Berechnung'!$I$941,O112/($D112^0.70558407859294)*'Hintergrund Berechnung'!$I$942),IF($C112&lt;13,(O112/($D112^0.70558407859294)*'Hintergrund Berechnung'!$I$941)*0.5,IF($C112&lt;16,(O112/($D112^0.70558407859294)*'Hintergrund Berechnung'!$I$941)*0.67,O112/($D112^0.70558407859294)*'Hintergrund Berechnung'!$I$942)))</f>
        <v>#DIV/0!</v>
      </c>
      <c r="AG112" s="16" t="str">
        <f t="shared" si="15"/>
        <v/>
      </c>
      <c r="AH112" s="16" t="e">
        <f t="shared" si="16"/>
        <v>#DIV/0!</v>
      </c>
      <c r="AI112" s="34" t="e">
        <f>ROUND(IF(C112&lt;16,$Q112/($D112^0.450818786555515)*'Hintergrund Berechnung'!$N$941,$Q112/($D112^0.450818786555515)*'Hintergrund Berechnung'!$N$942),0)</f>
        <v>#DIV/0!</v>
      </c>
      <c r="AJ112" s="34">
        <f>ROUND(IF(C112&lt;16,$R112*'Hintergrund Berechnung'!$O$941,$R112*'Hintergrund Berechnung'!$O$942),0)</f>
        <v>0</v>
      </c>
      <c r="AK112" s="34">
        <f>ROUND(IF(C112&lt;16,IF(S112&gt;0,(25-$S112)*'Hintergrund Berechnung'!$J$941,0),IF(S112&gt;0,(25-$S112)*'Hintergrund Berechnung'!$J$942,0)),0)</f>
        <v>0</v>
      </c>
      <c r="AL112" s="18" t="e">
        <f t="shared" si="17"/>
        <v>#DIV/0!</v>
      </c>
    </row>
    <row r="113" spans="21:38" x14ac:dyDescent="0.5">
      <c r="U113" s="16">
        <f t="shared" si="9"/>
        <v>0</v>
      </c>
      <c r="V113" s="16" t="e">
        <f>IF($A$3=FALSE,IF($C113&lt;16,E113/($D113^0.70558407859294)*'Hintergrund Berechnung'!$I$941,E113/($D113^0.70558407859294)*'Hintergrund Berechnung'!$I$942),IF($C113&lt;13,(E113/($D113^0.70558407859294)*'Hintergrund Berechnung'!$I$941)*0.5,IF($C113&lt;16,(E113/($D113^0.70558407859294)*'Hintergrund Berechnung'!$I$941)*0.67,E113/($D113^0.70558407859294)*'Hintergrund Berechnung'!$I$942)))</f>
        <v>#DIV/0!</v>
      </c>
      <c r="W113" s="16" t="str">
        <f t="shared" si="10"/>
        <v/>
      </c>
      <c r="X113" s="16" t="e">
        <f>IF($A$3=FALSE,IF($C113&lt;16,G113/($D113^0.70558407859294)*'Hintergrund Berechnung'!$I$941,G113/($D113^0.70558407859294)*'Hintergrund Berechnung'!$I$942),IF($C113&lt;13,(G113/($D113^0.70558407859294)*'Hintergrund Berechnung'!$I$941)*0.5,IF($C113&lt;16,(G113/($D113^0.70558407859294)*'Hintergrund Berechnung'!$I$941)*0.67,G113/($D113^0.70558407859294)*'Hintergrund Berechnung'!$I$942)))</f>
        <v>#DIV/0!</v>
      </c>
      <c r="Y113" s="16" t="str">
        <f t="shared" si="11"/>
        <v/>
      </c>
      <c r="Z113" s="16" t="e">
        <f>IF($A$3=FALSE,IF($C113&lt;16,I113/($D113^0.70558407859294)*'Hintergrund Berechnung'!$I$941,I113/($D113^0.70558407859294)*'Hintergrund Berechnung'!$I$942),IF($C113&lt;13,(I113/($D113^0.70558407859294)*'Hintergrund Berechnung'!$I$941)*0.5,IF($C113&lt;16,(I113/($D113^0.70558407859294)*'Hintergrund Berechnung'!$I$941)*0.67,I113/($D113^0.70558407859294)*'Hintergrund Berechnung'!$I$942)))</f>
        <v>#DIV/0!</v>
      </c>
      <c r="AA113" s="16" t="str">
        <f t="shared" si="12"/>
        <v/>
      </c>
      <c r="AB113" s="16" t="e">
        <f>IF($A$3=FALSE,IF($C113&lt;16,K113/($D113^0.70558407859294)*'Hintergrund Berechnung'!$I$941,K113/($D113^0.70558407859294)*'Hintergrund Berechnung'!$I$942),IF($C113&lt;13,(K113/($D113^0.70558407859294)*'Hintergrund Berechnung'!$I$941)*0.5,IF($C113&lt;16,(K113/($D113^0.70558407859294)*'Hintergrund Berechnung'!$I$941)*0.67,K113/($D113^0.70558407859294)*'Hintergrund Berechnung'!$I$942)))</f>
        <v>#DIV/0!</v>
      </c>
      <c r="AC113" s="16" t="str">
        <f t="shared" si="13"/>
        <v/>
      </c>
      <c r="AD113" s="16" t="e">
        <f>IF($A$3=FALSE,IF($C113&lt;16,M113/($D113^0.70558407859294)*'Hintergrund Berechnung'!$I$941,M113/($D113^0.70558407859294)*'Hintergrund Berechnung'!$I$942),IF($C113&lt;13,(M113/($D113^0.70558407859294)*'Hintergrund Berechnung'!$I$941)*0.5,IF($C113&lt;16,(M113/($D113^0.70558407859294)*'Hintergrund Berechnung'!$I$941)*0.67,M113/($D113^0.70558407859294)*'Hintergrund Berechnung'!$I$942)))</f>
        <v>#DIV/0!</v>
      </c>
      <c r="AE113" s="16" t="str">
        <f t="shared" si="14"/>
        <v/>
      </c>
      <c r="AF113" s="16" t="e">
        <f>IF($A$3=FALSE,IF($C113&lt;16,O113/($D113^0.70558407859294)*'Hintergrund Berechnung'!$I$941,O113/($D113^0.70558407859294)*'Hintergrund Berechnung'!$I$942),IF($C113&lt;13,(O113/($D113^0.70558407859294)*'Hintergrund Berechnung'!$I$941)*0.5,IF($C113&lt;16,(O113/($D113^0.70558407859294)*'Hintergrund Berechnung'!$I$941)*0.67,O113/($D113^0.70558407859294)*'Hintergrund Berechnung'!$I$942)))</f>
        <v>#DIV/0!</v>
      </c>
      <c r="AG113" s="16" t="str">
        <f t="shared" si="15"/>
        <v/>
      </c>
      <c r="AH113" s="16" t="e">
        <f t="shared" si="16"/>
        <v>#DIV/0!</v>
      </c>
      <c r="AI113" s="34" t="e">
        <f>ROUND(IF(C113&lt;16,$Q113/($D113^0.450818786555515)*'Hintergrund Berechnung'!$N$941,$Q113/($D113^0.450818786555515)*'Hintergrund Berechnung'!$N$942),0)</f>
        <v>#DIV/0!</v>
      </c>
      <c r="AJ113" s="34">
        <f>ROUND(IF(C113&lt;16,$R113*'Hintergrund Berechnung'!$O$941,$R113*'Hintergrund Berechnung'!$O$942),0)</f>
        <v>0</v>
      </c>
      <c r="AK113" s="34">
        <f>ROUND(IF(C113&lt;16,IF(S113&gt;0,(25-$S113)*'Hintergrund Berechnung'!$J$941,0),IF(S113&gt;0,(25-$S113)*'Hintergrund Berechnung'!$J$942,0)),0)</f>
        <v>0</v>
      </c>
      <c r="AL113" s="18" t="e">
        <f t="shared" si="17"/>
        <v>#DIV/0!</v>
      </c>
    </row>
    <row r="114" spans="21:38" x14ac:dyDescent="0.5">
      <c r="U114" s="16">
        <f t="shared" si="9"/>
        <v>0</v>
      </c>
      <c r="V114" s="16" t="e">
        <f>IF($A$3=FALSE,IF($C114&lt;16,E114/($D114^0.70558407859294)*'Hintergrund Berechnung'!$I$941,E114/($D114^0.70558407859294)*'Hintergrund Berechnung'!$I$942),IF($C114&lt;13,(E114/($D114^0.70558407859294)*'Hintergrund Berechnung'!$I$941)*0.5,IF($C114&lt;16,(E114/($D114^0.70558407859294)*'Hintergrund Berechnung'!$I$941)*0.67,E114/($D114^0.70558407859294)*'Hintergrund Berechnung'!$I$942)))</f>
        <v>#DIV/0!</v>
      </c>
      <c r="W114" s="16" t="str">
        <f t="shared" si="10"/>
        <v/>
      </c>
      <c r="X114" s="16" t="e">
        <f>IF($A$3=FALSE,IF($C114&lt;16,G114/($D114^0.70558407859294)*'Hintergrund Berechnung'!$I$941,G114/($D114^0.70558407859294)*'Hintergrund Berechnung'!$I$942),IF($C114&lt;13,(G114/($D114^0.70558407859294)*'Hintergrund Berechnung'!$I$941)*0.5,IF($C114&lt;16,(G114/($D114^0.70558407859294)*'Hintergrund Berechnung'!$I$941)*0.67,G114/($D114^0.70558407859294)*'Hintergrund Berechnung'!$I$942)))</f>
        <v>#DIV/0!</v>
      </c>
      <c r="Y114" s="16" t="str">
        <f t="shared" si="11"/>
        <v/>
      </c>
      <c r="Z114" s="16" t="e">
        <f>IF($A$3=FALSE,IF($C114&lt;16,I114/($D114^0.70558407859294)*'Hintergrund Berechnung'!$I$941,I114/($D114^0.70558407859294)*'Hintergrund Berechnung'!$I$942),IF($C114&lt;13,(I114/($D114^0.70558407859294)*'Hintergrund Berechnung'!$I$941)*0.5,IF($C114&lt;16,(I114/($D114^0.70558407859294)*'Hintergrund Berechnung'!$I$941)*0.67,I114/($D114^0.70558407859294)*'Hintergrund Berechnung'!$I$942)))</f>
        <v>#DIV/0!</v>
      </c>
      <c r="AA114" s="16" t="str">
        <f t="shared" si="12"/>
        <v/>
      </c>
      <c r="AB114" s="16" t="e">
        <f>IF($A$3=FALSE,IF($C114&lt;16,K114/($D114^0.70558407859294)*'Hintergrund Berechnung'!$I$941,K114/($D114^0.70558407859294)*'Hintergrund Berechnung'!$I$942),IF($C114&lt;13,(K114/($D114^0.70558407859294)*'Hintergrund Berechnung'!$I$941)*0.5,IF($C114&lt;16,(K114/($D114^0.70558407859294)*'Hintergrund Berechnung'!$I$941)*0.67,K114/($D114^0.70558407859294)*'Hintergrund Berechnung'!$I$942)))</f>
        <v>#DIV/0!</v>
      </c>
      <c r="AC114" s="16" t="str">
        <f t="shared" si="13"/>
        <v/>
      </c>
      <c r="AD114" s="16" t="e">
        <f>IF($A$3=FALSE,IF($C114&lt;16,M114/($D114^0.70558407859294)*'Hintergrund Berechnung'!$I$941,M114/($D114^0.70558407859294)*'Hintergrund Berechnung'!$I$942),IF($C114&lt;13,(M114/($D114^0.70558407859294)*'Hintergrund Berechnung'!$I$941)*0.5,IF($C114&lt;16,(M114/($D114^0.70558407859294)*'Hintergrund Berechnung'!$I$941)*0.67,M114/($D114^0.70558407859294)*'Hintergrund Berechnung'!$I$942)))</f>
        <v>#DIV/0!</v>
      </c>
      <c r="AE114" s="16" t="str">
        <f t="shared" si="14"/>
        <v/>
      </c>
      <c r="AF114" s="16" t="e">
        <f>IF($A$3=FALSE,IF($C114&lt;16,O114/($D114^0.70558407859294)*'Hintergrund Berechnung'!$I$941,O114/($D114^0.70558407859294)*'Hintergrund Berechnung'!$I$942),IF($C114&lt;13,(O114/($D114^0.70558407859294)*'Hintergrund Berechnung'!$I$941)*0.5,IF($C114&lt;16,(O114/($D114^0.70558407859294)*'Hintergrund Berechnung'!$I$941)*0.67,O114/($D114^0.70558407859294)*'Hintergrund Berechnung'!$I$942)))</f>
        <v>#DIV/0!</v>
      </c>
      <c r="AG114" s="16" t="str">
        <f t="shared" si="15"/>
        <v/>
      </c>
      <c r="AH114" s="16" t="e">
        <f t="shared" si="16"/>
        <v>#DIV/0!</v>
      </c>
      <c r="AI114" s="34" t="e">
        <f>ROUND(IF(C114&lt;16,$Q114/($D114^0.450818786555515)*'Hintergrund Berechnung'!$N$941,$Q114/($D114^0.450818786555515)*'Hintergrund Berechnung'!$N$942),0)</f>
        <v>#DIV/0!</v>
      </c>
      <c r="AJ114" s="34">
        <f>ROUND(IF(C114&lt;16,$R114*'Hintergrund Berechnung'!$O$941,$R114*'Hintergrund Berechnung'!$O$942),0)</f>
        <v>0</v>
      </c>
      <c r="AK114" s="34">
        <f>ROUND(IF(C114&lt;16,IF(S114&gt;0,(25-$S114)*'Hintergrund Berechnung'!$J$941,0),IF(S114&gt;0,(25-$S114)*'Hintergrund Berechnung'!$J$942,0)),0)</f>
        <v>0</v>
      </c>
      <c r="AL114" s="18" t="e">
        <f t="shared" si="17"/>
        <v>#DIV/0!</v>
      </c>
    </row>
    <row r="115" spans="21:38" x14ac:dyDescent="0.5">
      <c r="U115" s="16">
        <f t="shared" si="9"/>
        <v>0</v>
      </c>
      <c r="V115" s="16" t="e">
        <f>IF($A$3=FALSE,IF($C115&lt;16,E115/($D115^0.70558407859294)*'Hintergrund Berechnung'!$I$941,E115/($D115^0.70558407859294)*'Hintergrund Berechnung'!$I$942),IF($C115&lt;13,(E115/($D115^0.70558407859294)*'Hintergrund Berechnung'!$I$941)*0.5,IF($C115&lt;16,(E115/($D115^0.70558407859294)*'Hintergrund Berechnung'!$I$941)*0.67,E115/($D115^0.70558407859294)*'Hintergrund Berechnung'!$I$942)))</f>
        <v>#DIV/0!</v>
      </c>
      <c r="W115" s="16" t="str">
        <f t="shared" si="10"/>
        <v/>
      </c>
      <c r="X115" s="16" t="e">
        <f>IF($A$3=FALSE,IF($C115&lt;16,G115/($D115^0.70558407859294)*'Hintergrund Berechnung'!$I$941,G115/($D115^0.70558407859294)*'Hintergrund Berechnung'!$I$942),IF($C115&lt;13,(G115/($D115^0.70558407859294)*'Hintergrund Berechnung'!$I$941)*0.5,IF($C115&lt;16,(G115/($D115^0.70558407859294)*'Hintergrund Berechnung'!$I$941)*0.67,G115/($D115^0.70558407859294)*'Hintergrund Berechnung'!$I$942)))</f>
        <v>#DIV/0!</v>
      </c>
      <c r="Y115" s="16" t="str">
        <f t="shared" si="11"/>
        <v/>
      </c>
      <c r="Z115" s="16" t="e">
        <f>IF($A$3=FALSE,IF($C115&lt;16,I115/($D115^0.70558407859294)*'Hintergrund Berechnung'!$I$941,I115/($D115^0.70558407859294)*'Hintergrund Berechnung'!$I$942),IF($C115&lt;13,(I115/($D115^0.70558407859294)*'Hintergrund Berechnung'!$I$941)*0.5,IF($C115&lt;16,(I115/($D115^0.70558407859294)*'Hintergrund Berechnung'!$I$941)*0.67,I115/($D115^0.70558407859294)*'Hintergrund Berechnung'!$I$942)))</f>
        <v>#DIV/0!</v>
      </c>
      <c r="AA115" s="16" t="str">
        <f t="shared" si="12"/>
        <v/>
      </c>
      <c r="AB115" s="16" t="e">
        <f>IF($A$3=FALSE,IF($C115&lt;16,K115/($D115^0.70558407859294)*'Hintergrund Berechnung'!$I$941,K115/($D115^0.70558407859294)*'Hintergrund Berechnung'!$I$942),IF($C115&lt;13,(K115/($D115^0.70558407859294)*'Hintergrund Berechnung'!$I$941)*0.5,IF($C115&lt;16,(K115/($D115^0.70558407859294)*'Hintergrund Berechnung'!$I$941)*0.67,K115/($D115^0.70558407859294)*'Hintergrund Berechnung'!$I$942)))</f>
        <v>#DIV/0!</v>
      </c>
      <c r="AC115" s="16" t="str">
        <f t="shared" si="13"/>
        <v/>
      </c>
      <c r="AD115" s="16" t="e">
        <f>IF($A$3=FALSE,IF($C115&lt;16,M115/($D115^0.70558407859294)*'Hintergrund Berechnung'!$I$941,M115/($D115^0.70558407859294)*'Hintergrund Berechnung'!$I$942),IF($C115&lt;13,(M115/($D115^0.70558407859294)*'Hintergrund Berechnung'!$I$941)*0.5,IF($C115&lt;16,(M115/($D115^0.70558407859294)*'Hintergrund Berechnung'!$I$941)*0.67,M115/($D115^0.70558407859294)*'Hintergrund Berechnung'!$I$942)))</f>
        <v>#DIV/0!</v>
      </c>
      <c r="AE115" s="16" t="str">
        <f t="shared" si="14"/>
        <v/>
      </c>
      <c r="AF115" s="16" t="e">
        <f>IF($A$3=FALSE,IF($C115&lt;16,O115/($D115^0.70558407859294)*'Hintergrund Berechnung'!$I$941,O115/($D115^0.70558407859294)*'Hintergrund Berechnung'!$I$942),IF($C115&lt;13,(O115/($D115^0.70558407859294)*'Hintergrund Berechnung'!$I$941)*0.5,IF($C115&lt;16,(O115/($D115^0.70558407859294)*'Hintergrund Berechnung'!$I$941)*0.67,O115/($D115^0.70558407859294)*'Hintergrund Berechnung'!$I$942)))</f>
        <v>#DIV/0!</v>
      </c>
      <c r="AG115" s="16" t="str">
        <f t="shared" si="15"/>
        <v/>
      </c>
      <c r="AH115" s="16" t="e">
        <f t="shared" si="16"/>
        <v>#DIV/0!</v>
      </c>
      <c r="AI115" s="34" t="e">
        <f>ROUND(IF(C115&lt;16,$Q115/($D115^0.450818786555515)*'Hintergrund Berechnung'!$N$941,$Q115/($D115^0.450818786555515)*'Hintergrund Berechnung'!$N$942),0)</f>
        <v>#DIV/0!</v>
      </c>
      <c r="AJ115" s="34">
        <f>ROUND(IF(C115&lt;16,$R115*'Hintergrund Berechnung'!$O$941,$R115*'Hintergrund Berechnung'!$O$942),0)</f>
        <v>0</v>
      </c>
      <c r="AK115" s="34">
        <f>ROUND(IF(C115&lt;16,IF(S115&gt;0,(25-$S115)*'Hintergrund Berechnung'!$J$941,0),IF(S115&gt;0,(25-$S115)*'Hintergrund Berechnung'!$J$942,0)),0)</f>
        <v>0</v>
      </c>
      <c r="AL115" s="18" t="e">
        <f t="shared" si="17"/>
        <v>#DIV/0!</v>
      </c>
    </row>
    <row r="116" spans="21:38" x14ac:dyDescent="0.5">
      <c r="U116" s="16">
        <f t="shared" si="9"/>
        <v>0</v>
      </c>
      <c r="V116" s="16" t="e">
        <f>IF($A$3=FALSE,IF($C116&lt;16,E116/($D116^0.70558407859294)*'Hintergrund Berechnung'!$I$941,E116/($D116^0.70558407859294)*'Hintergrund Berechnung'!$I$942),IF($C116&lt;13,(E116/($D116^0.70558407859294)*'Hintergrund Berechnung'!$I$941)*0.5,IF($C116&lt;16,(E116/($D116^0.70558407859294)*'Hintergrund Berechnung'!$I$941)*0.67,E116/($D116^0.70558407859294)*'Hintergrund Berechnung'!$I$942)))</f>
        <v>#DIV/0!</v>
      </c>
      <c r="W116" s="16" t="str">
        <f t="shared" si="10"/>
        <v/>
      </c>
      <c r="X116" s="16" t="e">
        <f>IF($A$3=FALSE,IF($C116&lt;16,G116/($D116^0.70558407859294)*'Hintergrund Berechnung'!$I$941,G116/($D116^0.70558407859294)*'Hintergrund Berechnung'!$I$942),IF($C116&lt;13,(G116/($D116^0.70558407859294)*'Hintergrund Berechnung'!$I$941)*0.5,IF($C116&lt;16,(G116/($D116^0.70558407859294)*'Hintergrund Berechnung'!$I$941)*0.67,G116/($D116^0.70558407859294)*'Hintergrund Berechnung'!$I$942)))</f>
        <v>#DIV/0!</v>
      </c>
      <c r="Y116" s="16" t="str">
        <f t="shared" si="11"/>
        <v/>
      </c>
      <c r="Z116" s="16" t="e">
        <f>IF($A$3=FALSE,IF($C116&lt;16,I116/($D116^0.70558407859294)*'Hintergrund Berechnung'!$I$941,I116/($D116^0.70558407859294)*'Hintergrund Berechnung'!$I$942),IF($C116&lt;13,(I116/($D116^0.70558407859294)*'Hintergrund Berechnung'!$I$941)*0.5,IF($C116&lt;16,(I116/($D116^0.70558407859294)*'Hintergrund Berechnung'!$I$941)*0.67,I116/($D116^0.70558407859294)*'Hintergrund Berechnung'!$I$942)))</f>
        <v>#DIV/0!</v>
      </c>
      <c r="AA116" s="16" t="str">
        <f t="shared" si="12"/>
        <v/>
      </c>
      <c r="AB116" s="16" t="e">
        <f>IF($A$3=FALSE,IF($C116&lt;16,K116/($D116^0.70558407859294)*'Hintergrund Berechnung'!$I$941,K116/($D116^0.70558407859294)*'Hintergrund Berechnung'!$I$942),IF($C116&lt;13,(K116/($D116^0.70558407859294)*'Hintergrund Berechnung'!$I$941)*0.5,IF($C116&lt;16,(K116/($D116^0.70558407859294)*'Hintergrund Berechnung'!$I$941)*0.67,K116/($D116^0.70558407859294)*'Hintergrund Berechnung'!$I$942)))</f>
        <v>#DIV/0!</v>
      </c>
      <c r="AC116" s="16" t="str">
        <f t="shared" si="13"/>
        <v/>
      </c>
      <c r="AD116" s="16" t="e">
        <f>IF($A$3=FALSE,IF($C116&lt;16,M116/($D116^0.70558407859294)*'Hintergrund Berechnung'!$I$941,M116/($D116^0.70558407859294)*'Hintergrund Berechnung'!$I$942),IF($C116&lt;13,(M116/($D116^0.70558407859294)*'Hintergrund Berechnung'!$I$941)*0.5,IF($C116&lt;16,(M116/($D116^0.70558407859294)*'Hintergrund Berechnung'!$I$941)*0.67,M116/($D116^0.70558407859294)*'Hintergrund Berechnung'!$I$942)))</f>
        <v>#DIV/0!</v>
      </c>
      <c r="AE116" s="16" t="str">
        <f t="shared" si="14"/>
        <v/>
      </c>
      <c r="AF116" s="16" t="e">
        <f>IF($A$3=FALSE,IF($C116&lt;16,O116/($D116^0.70558407859294)*'Hintergrund Berechnung'!$I$941,O116/($D116^0.70558407859294)*'Hintergrund Berechnung'!$I$942),IF($C116&lt;13,(O116/($D116^0.70558407859294)*'Hintergrund Berechnung'!$I$941)*0.5,IF($C116&lt;16,(O116/($D116^0.70558407859294)*'Hintergrund Berechnung'!$I$941)*0.67,O116/($D116^0.70558407859294)*'Hintergrund Berechnung'!$I$942)))</f>
        <v>#DIV/0!</v>
      </c>
      <c r="AG116" s="16" t="str">
        <f t="shared" si="15"/>
        <v/>
      </c>
      <c r="AH116" s="16" t="e">
        <f t="shared" si="16"/>
        <v>#DIV/0!</v>
      </c>
      <c r="AI116" s="34" t="e">
        <f>ROUND(IF(C116&lt;16,$Q116/($D116^0.450818786555515)*'Hintergrund Berechnung'!$N$941,$Q116/($D116^0.450818786555515)*'Hintergrund Berechnung'!$N$942),0)</f>
        <v>#DIV/0!</v>
      </c>
      <c r="AJ116" s="34">
        <f>ROUND(IF(C116&lt;16,$R116*'Hintergrund Berechnung'!$O$941,$R116*'Hintergrund Berechnung'!$O$942),0)</f>
        <v>0</v>
      </c>
      <c r="AK116" s="34">
        <f>ROUND(IF(C116&lt;16,IF(S116&gt;0,(25-$S116)*'Hintergrund Berechnung'!$J$941,0),IF(S116&gt;0,(25-$S116)*'Hintergrund Berechnung'!$J$942,0)),0)</f>
        <v>0</v>
      </c>
      <c r="AL116" s="18" t="e">
        <f t="shared" si="17"/>
        <v>#DIV/0!</v>
      </c>
    </row>
    <row r="117" spans="21:38" x14ac:dyDescent="0.5">
      <c r="U117" s="16">
        <f t="shared" si="9"/>
        <v>0</v>
      </c>
      <c r="V117" s="16" t="e">
        <f>IF($A$3=FALSE,IF($C117&lt;16,E117/($D117^0.70558407859294)*'Hintergrund Berechnung'!$I$941,E117/($D117^0.70558407859294)*'Hintergrund Berechnung'!$I$942),IF($C117&lt;13,(E117/($D117^0.70558407859294)*'Hintergrund Berechnung'!$I$941)*0.5,IF($C117&lt;16,(E117/($D117^0.70558407859294)*'Hintergrund Berechnung'!$I$941)*0.67,E117/($D117^0.70558407859294)*'Hintergrund Berechnung'!$I$942)))</f>
        <v>#DIV/0!</v>
      </c>
      <c r="W117" s="16" t="str">
        <f t="shared" si="10"/>
        <v/>
      </c>
      <c r="X117" s="16" t="e">
        <f>IF($A$3=FALSE,IF($C117&lt;16,G117/($D117^0.70558407859294)*'Hintergrund Berechnung'!$I$941,G117/($D117^0.70558407859294)*'Hintergrund Berechnung'!$I$942),IF($C117&lt;13,(G117/($D117^0.70558407859294)*'Hintergrund Berechnung'!$I$941)*0.5,IF($C117&lt;16,(G117/($D117^0.70558407859294)*'Hintergrund Berechnung'!$I$941)*0.67,G117/($D117^0.70558407859294)*'Hintergrund Berechnung'!$I$942)))</f>
        <v>#DIV/0!</v>
      </c>
      <c r="Y117" s="16" t="str">
        <f t="shared" si="11"/>
        <v/>
      </c>
      <c r="Z117" s="16" t="e">
        <f>IF($A$3=FALSE,IF($C117&lt;16,I117/($D117^0.70558407859294)*'Hintergrund Berechnung'!$I$941,I117/($D117^0.70558407859294)*'Hintergrund Berechnung'!$I$942),IF($C117&lt;13,(I117/($D117^0.70558407859294)*'Hintergrund Berechnung'!$I$941)*0.5,IF($C117&lt;16,(I117/($D117^0.70558407859294)*'Hintergrund Berechnung'!$I$941)*0.67,I117/($D117^0.70558407859294)*'Hintergrund Berechnung'!$I$942)))</f>
        <v>#DIV/0!</v>
      </c>
      <c r="AA117" s="16" t="str">
        <f t="shared" si="12"/>
        <v/>
      </c>
      <c r="AB117" s="16" t="e">
        <f>IF($A$3=FALSE,IF($C117&lt;16,K117/($D117^0.70558407859294)*'Hintergrund Berechnung'!$I$941,K117/($D117^0.70558407859294)*'Hintergrund Berechnung'!$I$942),IF($C117&lt;13,(K117/($D117^0.70558407859294)*'Hintergrund Berechnung'!$I$941)*0.5,IF($C117&lt;16,(K117/($D117^0.70558407859294)*'Hintergrund Berechnung'!$I$941)*0.67,K117/($D117^0.70558407859294)*'Hintergrund Berechnung'!$I$942)))</f>
        <v>#DIV/0!</v>
      </c>
      <c r="AC117" s="16" t="str">
        <f t="shared" si="13"/>
        <v/>
      </c>
      <c r="AD117" s="16" t="e">
        <f>IF($A$3=FALSE,IF($C117&lt;16,M117/($D117^0.70558407859294)*'Hintergrund Berechnung'!$I$941,M117/($D117^0.70558407859294)*'Hintergrund Berechnung'!$I$942),IF($C117&lt;13,(M117/($D117^0.70558407859294)*'Hintergrund Berechnung'!$I$941)*0.5,IF($C117&lt;16,(M117/($D117^0.70558407859294)*'Hintergrund Berechnung'!$I$941)*0.67,M117/($D117^0.70558407859294)*'Hintergrund Berechnung'!$I$942)))</f>
        <v>#DIV/0!</v>
      </c>
      <c r="AE117" s="16" t="str">
        <f t="shared" si="14"/>
        <v/>
      </c>
      <c r="AF117" s="16" t="e">
        <f>IF($A$3=FALSE,IF($C117&lt;16,O117/($D117^0.70558407859294)*'Hintergrund Berechnung'!$I$941,O117/($D117^0.70558407859294)*'Hintergrund Berechnung'!$I$942),IF($C117&lt;13,(O117/($D117^0.70558407859294)*'Hintergrund Berechnung'!$I$941)*0.5,IF($C117&lt;16,(O117/($D117^0.70558407859294)*'Hintergrund Berechnung'!$I$941)*0.67,O117/($D117^0.70558407859294)*'Hintergrund Berechnung'!$I$942)))</f>
        <v>#DIV/0!</v>
      </c>
      <c r="AG117" s="16" t="str">
        <f t="shared" si="15"/>
        <v/>
      </c>
      <c r="AH117" s="16" t="e">
        <f t="shared" si="16"/>
        <v>#DIV/0!</v>
      </c>
      <c r="AI117" s="34" t="e">
        <f>ROUND(IF(C117&lt;16,$Q117/($D117^0.450818786555515)*'Hintergrund Berechnung'!$N$941,$Q117/($D117^0.450818786555515)*'Hintergrund Berechnung'!$N$942),0)</f>
        <v>#DIV/0!</v>
      </c>
      <c r="AJ117" s="34">
        <f>ROUND(IF(C117&lt;16,$R117*'Hintergrund Berechnung'!$O$941,$R117*'Hintergrund Berechnung'!$O$942),0)</f>
        <v>0</v>
      </c>
      <c r="AK117" s="34">
        <f>ROUND(IF(C117&lt;16,IF(S117&gt;0,(25-$S117)*'Hintergrund Berechnung'!$J$941,0),IF(S117&gt;0,(25-$S117)*'Hintergrund Berechnung'!$J$942,0)),0)</f>
        <v>0</v>
      </c>
      <c r="AL117" s="18" t="e">
        <f t="shared" si="17"/>
        <v>#DIV/0!</v>
      </c>
    </row>
    <row r="118" spans="21:38" x14ac:dyDescent="0.5">
      <c r="U118" s="16">
        <f t="shared" si="9"/>
        <v>0</v>
      </c>
      <c r="V118" s="16" t="e">
        <f>IF($A$3=FALSE,IF($C118&lt;16,E118/($D118^0.70558407859294)*'Hintergrund Berechnung'!$I$941,E118/($D118^0.70558407859294)*'Hintergrund Berechnung'!$I$942),IF($C118&lt;13,(E118/($D118^0.70558407859294)*'Hintergrund Berechnung'!$I$941)*0.5,IF($C118&lt;16,(E118/($D118^0.70558407859294)*'Hintergrund Berechnung'!$I$941)*0.67,E118/($D118^0.70558407859294)*'Hintergrund Berechnung'!$I$942)))</f>
        <v>#DIV/0!</v>
      </c>
      <c r="W118" s="16" t="str">
        <f t="shared" si="10"/>
        <v/>
      </c>
      <c r="X118" s="16" t="e">
        <f>IF($A$3=FALSE,IF($C118&lt;16,G118/($D118^0.70558407859294)*'Hintergrund Berechnung'!$I$941,G118/($D118^0.70558407859294)*'Hintergrund Berechnung'!$I$942),IF($C118&lt;13,(G118/($D118^0.70558407859294)*'Hintergrund Berechnung'!$I$941)*0.5,IF($C118&lt;16,(G118/($D118^0.70558407859294)*'Hintergrund Berechnung'!$I$941)*0.67,G118/($D118^0.70558407859294)*'Hintergrund Berechnung'!$I$942)))</f>
        <v>#DIV/0!</v>
      </c>
      <c r="Y118" s="16" t="str">
        <f t="shared" si="11"/>
        <v/>
      </c>
      <c r="Z118" s="16" t="e">
        <f>IF($A$3=FALSE,IF($C118&lt;16,I118/($D118^0.70558407859294)*'Hintergrund Berechnung'!$I$941,I118/($D118^0.70558407859294)*'Hintergrund Berechnung'!$I$942),IF($C118&lt;13,(I118/($D118^0.70558407859294)*'Hintergrund Berechnung'!$I$941)*0.5,IF($C118&lt;16,(I118/($D118^0.70558407859294)*'Hintergrund Berechnung'!$I$941)*0.67,I118/($D118^0.70558407859294)*'Hintergrund Berechnung'!$I$942)))</f>
        <v>#DIV/0!</v>
      </c>
      <c r="AA118" s="16" t="str">
        <f t="shared" si="12"/>
        <v/>
      </c>
      <c r="AB118" s="16" t="e">
        <f>IF($A$3=FALSE,IF($C118&lt;16,K118/($D118^0.70558407859294)*'Hintergrund Berechnung'!$I$941,K118/($D118^0.70558407859294)*'Hintergrund Berechnung'!$I$942),IF($C118&lt;13,(K118/($D118^0.70558407859294)*'Hintergrund Berechnung'!$I$941)*0.5,IF($C118&lt;16,(K118/($D118^0.70558407859294)*'Hintergrund Berechnung'!$I$941)*0.67,K118/($D118^0.70558407859294)*'Hintergrund Berechnung'!$I$942)))</f>
        <v>#DIV/0!</v>
      </c>
      <c r="AC118" s="16" t="str">
        <f t="shared" si="13"/>
        <v/>
      </c>
      <c r="AD118" s="16" t="e">
        <f>IF($A$3=FALSE,IF($C118&lt;16,M118/($D118^0.70558407859294)*'Hintergrund Berechnung'!$I$941,M118/($D118^0.70558407859294)*'Hintergrund Berechnung'!$I$942),IF($C118&lt;13,(M118/($D118^0.70558407859294)*'Hintergrund Berechnung'!$I$941)*0.5,IF($C118&lt;16,(M118/($D118^0.70558407859294)*'Hintergrund Berechnung'!$I$941)*0.67,M118/($D118^0.70558407859294)*'Hintergrund Berechnung'!$I$942)))</f>
        <v>#DIV/0!</v>
      </c>
      <c r="AE118" s="16" t="str">
        <f t="shared" si="14"/>
        <v/>
      </c>
      <c r="AF118" s="16" t="e">
        <f>IF($A$3=FALSE,IF($C118&lt;16,O118/($D118^0.70558407859294)*'Hintergrund Berechnung'!$I$941,O118/($D118^0.70558407859294)*'Hintergrund Berechnung'!$I$942),IF($C118&lt;13,(O118/($D118^0.70558407859294)*'Hintergrund Berechnung'!$I$941)*0.5,IF($C118&lt;16,(O118/($D118^0.70558407859294)*'Hintergrund Berechnung'!$I$941)*0.67,O118/($D118^0.70558407859294)*'Hintergrund Berechnung'!$I$942)))</f>
        <v>#DIV/0!</v>
      </c>
      <c r="AG118" s="16" t="str">
        <f t="shared" si="15"/>
        <v/>
      </c>
      <c r="AH118" s="16" t="e">
        <f t="shared" si="16"/>
        <v>#DIV/0!</v>
      </c>
      <c r="AI118" s="34" t="e">
        <f>ROUND(IF(C118&lt;16,$Q118/($D118^0.450818786555515)*'Hintergrund Berechnung'!$N$941,$Q118/($D118^0.450818786555515)*'Hintergrund Berechnung'!$N$942),0)</f>
        <v>#DIV/0!</v>
      </c>
      <c r="AJ118" s="34">
        <f>ROUND(IF(C118&lt;16,$R118*'Hintergrund Berechnung'!$O$941,$R118*'Hintergrund Berechnung'!$O$942),0)</f>
        <v>0</v>
      </c>
      <c r="AK118" s="34">
        <f>ROUND(IF(C118&lt;16,IF(S118&gt;0,(25-$S118)*'Hintergrund Berechnung'!$J$941,0),IF(S118&gt;0,(25-$S118)*'Hintergrund Berechnung'!$J$942,0)),0)</f>
        <v>0</v>
      </c>
      <c r="AL118" s="18" t="e">
        <f t="shared" si="17"/>
        <v>#DIV/0!</v>
      </c>
    </row>
    <row r="119" spans="21:38" x14ac:dyDescent="0.5">
      <c r="U119" s="16">
        <f t="shared" si="9"/>
        <v>0</v>
      </c>
      <c r="V119" s="16" t="e">
        <f>IF($A$3=FALSE,IF($C119&lt;16,E119/($D119^0.70558407859294)*'Hintergrund Berechnung'!$I$941,E119/($D119^0.70558407859294)*'Hintergrund Berechnung'!$I$942),IF($C119&lt;13,(E119/($D119^0.70558407859294)*'Hintergrund Berechnung'!$I$941)*0.5,IF($C119&lt;16,(E119/($D119^0.70558407859294)*'Hintergrund Berechnung'!$I$941)*0.67,E119/($D119^0.70558407859294)*'Hintergrund Berechnung'!$I$942)))</f>
        <v>#DIV/0!</v>
      </c>
      <c r="W119" s="16" t="str">
        <f t="shared" si="10"/>
        <v/>
      </c>
      <c r="X119" s="16" t="e">
        <f>IF($A$3=FALSE,IF($C119&lt;16,G119/($D119^0.70558407859294)*'Hintergrund Berechnung'!$I$941,G119/($D119^0.70558407859294)*'Hintergrund Berechnung'!$I$942),IF($C119&lt;13,(G119/($D119^0.70558407859294)*'Hintergrund Berechnung'!$I$941)*0.5,IF($C119&lt;16,(G119/($D119^0.70558407859294)*'Hintergrund Berechnung'!$I$941)*0.67,G119/($D119^0.70558407859294)*'Hintergrund Berechnung'!$I$942)))</f>
        <v>#DIV/0!</v>
      </c>
      <c r="Y119" s="16" t="str">
        <f t="shared" si="11"/>
        <v/>
      </c>
      <c r="Z119" s="16" t="e">
        <f>IF($A$3=FALSE,IF($C119&lt;16,I119/($D119^0.70558407859294)*'Hintergrund Berechnung'!$I$941,I119/($D119^0.70558407859294)*'Hintergrund Berechnung'!$I$942),IF($C119&lt;13,(I119/($D119^0.70558407859294)*'Hintergrund Berechnung'!$I$941)*0.5,IF($C119&lt;16,(I119/($D119^0.70558407859294)*'Hintergrund Berechnung'!$I$941)*0.67,I119/($D119^0.70558407859294)*'Hintergrund Berechnung'!$I$942)))</f>
        <v>#DIV/0!</v>
      </c>
      <c r="AA119" s="16" t="str">
        <f t="shared" si="12"/>
        <v/>
      </c>
      <c r="AB119" s="16" t="e">
        <f>IF($A$3=FALSE,IF($C119&lt;16,K119/($D119^0.70558407859294)*'Hintergrund Berechnung'!$I$941,K119/($D119^0.70558407859294)*'Hintergrund Berechnung'!$I$942),IF($C119&lt;13,(K119/($D119^0.70558407859294)*'Hintergrund Berechnung'!$I$941)*0.5,IF($C119&lt;16,(K119/($D119^0.70558407859294)*'Hintergrund Berechnung'!$I$941)*0.67,K119/($D119^0.70558407859294)*'Hintergrund Berechnung'!$I$942)))</f>
        <v>#DIV/0!</v>
      </c>
      <c r="AC119" s="16" t="str">
        <f t="shared" si="13"/>
        <v/>
      </c>
      <c r="AD119" s="16" t="e">
        <f>IF($A$3=FALSE,IF($C119&lt;16,M119/($D119^0.70558407859294)*'Hintergrund Berechnung'!$I$941,M119/($D119^0.70558407859294)*'Hintergrund Berechnung'!$I$942),IF($C119&lt;13,(M119/($D119^0.70558407859294)*'Hintergrund Berechnung'!$I$941)*0.5,IF($C119&lt;16,(M119/($D119^0.70558407859294)*'Hintergrund Berechnung'!$I$941)*0.67,M119/($D119^0.70558407859294)*'Hintergrund Berechnung'!$I$942)))</f>
        <v>#DIV/0!</v>
      </c>
      <c r="AE119" s="16" t="str">
        <f t="shared" si="14"/>
        <v/>
      </c>
      <c r="AF119" s="16" t="e">
        <f>IF($A$3=FALSE,IF($C119&lt;16,O119/($D119^0.70558407859294)*'Hintergrund Berechnung'!$I$941,O119/($D119^0.70558407859294)*'Hintergrund Berechnung'!$I$942),IF($C119&lt;13,(O119/($D119^0.70558407859294)*'Hintergrund Berechnung'!$I$941)*0.5,IF($C119&lt;16,(O119/($D119^0.70558407859294)*'Hintergrund Berechnung'!$I$941)*0.67,O119/($D119^0.70558407859294)*'Hintergrund Berechnung'!$I$942)))</f>
        <v>#DIV/0!</v>
      </c>
      <c r="AG119" s="16" t="str">
        <f t="shared" si="15"/>
        <v/>
      </c>
      <c r="AH119" s="16" t="e">
        <f t="shared" si="16"/>
        <v>#DIV/0!</v>
      </c>
      <c r="AI119" s="34" t="e">
        <f>ROUND(IF(C119&lt;16,$Q119/($D119^0.450818786555515)*'Hintergrund Berechnung'!$N$941,$Q119/($D119^0.450818786555515)*'Hintergrund Berechnung'!$N$942),0)</f>
        <v>#DIV/0!</v>
      </c>
      <c r="AJ119" s="34">
        <f>ROUND(IF(C119&lt;16,$R119*'Hintergrund Berechnung'!$O$941,$R119*'Hintergrund Berechnung'!$O$942),0)</f>
        <v>0</v>
      </c>
      <c r="AK119" s="34">
        <f>ROUND(IF(C119&lt;16,IF(S119&gt;0,(25-$S119)*'Hintergrund Berechnung'!$J$941,0),IF(S119&gt;0,(25-$S119)*'Hintergrund Berechnung'!$J$942,0)),0)</f>
        <v>0</v>
      </c>
      <c r="AL119" s="18" t="e">
        <f t="shared" si="17"/>
        <v>#DIV/0!</v>
      </c>
    </row>
    <row r="120" spans="21:38" x14ac:dyDescent="0.5">
      <c r="U120" s="16">
        <f t="shared" si="9"/>
        <v>0</v>
      </c>
      <c r="V120" s="16" t="e">
        <f>IF($A$3=FALSE,IF($C120&lt;16,E120/($D120^0.70558407859294)*'Hintergrund Berechnung'!$I$941,E120/($D120^0.70558407859294)*'Hintergrund Berechnung'!$I$942),IF($C120&lt;13,(E120/($D120^0.70558407859294)*'Hintergrund Berechnung'!$I$941)*0.5,IF($C120&lt;16,(E120/($D120^0.70558407859294)*'Hintergrund Berechnung'!$I$941)*0.67,E120/($D120^0.70558407859294)*'Hintergrund Berechnung'!$I$942)))</f>
        <v>#DIV/0!</v>
      </c>
      <c r="W120" s="16" t="str">
        <f t="shared" si="10"/>
        <v/>
      </c>
      <c r="X120" s="16" t="e">
        <f>IF($A$3=FALSE,IF($C120&lt;16,G120/($D120^0.70558407859294)*'Hintergrund Berechnung'!$I$941,G120/($D120^0.70558407859294)*'Hintergrund Berechnung'!$I$942),IF($C120&lt;13,(G120/($D120^0.70558407859294)*'Hintergrund Berechnung'!$I$941)*0.5,IF($C120&lt;16,(G120/($D120^0.70558407859294)*'Hintergrund Berechnung'!$I$941)*0.67,G120/($D120^0.70558407859294)*'Hintergrund Berechnung'!$I$942)))</f>
        <v>#DIV/0!</v>
      </c>
      <c r="Y120" s="16" t="str">
        <f t="shared" si="11"/>
        <v/>
      </c>
      <c r="Z120" s="16" t="e">
        <f>IF($A$3=FALSE,IF($C120&lt;16,I120/($D120^0.70558407859294)*'Hintergrund Berechnung'!$I$941,I120/($D120^0.70558407859294)*'Hintergrund Berechnung'!$I$942),IF($C120&lt;13,(I120/($D120^0.70558407859294)*'Hintergrund Berechnung'!$I$941)*0.5,IF($C120&lt;16,(I120/($D120^0.70558407859294)*'Hintergrund Berechnung'!$I$941)*0.67,I120/($D120^0.70558407859294)*'Hintergrund Berechnung'!$I$942)))</f>
        <v>#DIV/0!</v>
      </c>
      <c r="AA120" s="16" t="str">
        <f t="shared" si="12"/>
        <v/>
      </c>
      <c r="AB120" s="16" t="e">
        <f>IF($A$3=FALSE,IF($C120&lt;16,K120/($D120^0.70558407859294)*'Hintergrund Berechnung'!$I$941,K120/($D120^0.70558407859294)*'Hintergrund Berechnung'!$I$942),IF($C120&lt;13,(K120/($D120^0.70558407859294)*'Hintergrund Berechnung'!$I$941)*0.5,IF($C120&lt;16,(K120/($D120^0.70558407859294)*'Hintergrund Berechnung'!$I$941)*0.67,K120/($D120^0.70558407859294)*'Hintergrund Berechnung'!$I$942)))</f>
        <v>#DIV/0!</v>
      </c>
      <c r="AC120" s="16" t="str">
        <f t="shared" si="13"/>
        <v/>
      </c>
      <c r="AD120" s="16" t="e">
        <f>IF($A$3=FALSE,IF($C120&lt;16,M120/($D120^0.70558407859294)*'Hintergrund Berechnung'!$I$941,M120/($D120^0.70558407859294)*'Hintergrund Berechnung'!$I$942),IF($C120&lt;13,(M120/($D120^0.70558407859294)*'Hintergrund Berechnung'!$I$941)*0.5,IF($C120&lt;16,(M120/($D120^0.70558407859294)*'Hintergrund Berechnung'!$I$941)*0.67,M120/($D120^0.70558407859294)*'Hintergrund Berechnung'!$I$942)))</f>
        <v>#DIV/0!</v>
      </c>
      <c r="AE120" s="16" t="str">
        <f t="shared" si="14"/>
        <v/>
      </c>
      <c r="AF120" s="16" t="e">
        <f>IF($A$3=FALSE,IF($C120&lt;16,O120/($D120^0.70558407859294)*'Hintergrund Berechnung'!$I$941,O120/($D120^0.70558407859294)*'Hintergrund Berechnung'!$I$942),IF($C120&lt;13,(O120/($D120^0.70558407859294)*'Hintergrund Berechnung'!$I$941)*0.5,IF($C120&lt;16,(O120/($D120^0.70558407859294)*'Hintergrund Berechnung'!$I$941)*0.67,O120/($D120^0.70558407859294)*'Hintergrund Berechnung'!$I$942)))</f>
        <v>#DIV/0!</v>
      </c>
      <c r="AG120" s="16" t="str">
        <f t="shared" si="15"/>
        <v/>
      </c>
      <c r="AH120" s="16" t="e">
        <f t="shared" si="16"/>
        <v>#DIV/0!</v>
      </c>
      <c r="AI120" s="34" t="e">
        <f>ROUND(IF(C120&lt;16,$Q120/($D120^0.450818786555515)*'Hintergrund Berechnung'!$N$941,$Q120/($D120^0.450818786555515)*'Hintergrund Berechnung'!$N$942),0)</f>
        <v>#DIV/0!</v>
      </c>
      <c r="AJ120" s="34">
        <f>ROUND(IF(C120&lt;16,$R120*'Hintergrund Berechnung'!$O$941,$R120*'Hintergrund Berechnung'!$O$942),0)</f>
        <v>0</v>
      </c>
      <c r="AK120" s="34">
        <f>ROUND(IF(C120&lt;16,IF(S120&gt;0,(25-$S120)*'Hintergrund Berechnung'!$J$941,0),IF(S120&gt;0,(25-$S120)*'Hintergrund Berechnung'!$J$942,0)),0)</f>
        <v>0</v>
      </c>
      <c r="AL120" s="18" t="e">
        <f t="shared" si="17"/>
        <v>#DIV/0!</v>
      </c>
    </row>
    <row r="121" spans="21:38" x14ac:dyDescent="0.5">
      <c r="U121" s="16">
        <f t="shared" si="9"/>
        <v>0</v>
      </c>
      <c r="V121" s="16" t="e">
        <f>IF($A$3=FALSE,IF($C121&lt;16,E121/($D121^0.70558407859294)*'Hintergrund Berechnung'!$I$941,E121/($D121^0.70558407859294)*'Hintergrund Berechnung'!$I$942),IF($C121&lt;13,(E121/($D121^0.70558407859294)*'Hintergrund Berechnung'!$I$941)*0.5,IF($C121&lt;16,(E121/($D121^0.70558407859294)*'Hintergrund Berechnung'!$I$941)*0.67,E121/($D121^0.70558407859294)*'Hintergrund Berechnung'!$I$942)))</f>
        <v>#DIV/0!</v>
      </c>
      <c r="W121" s="16" t="str">
        <f t="shared" si="10"/>
        <v/>
      </c>
      <c r="X121" s="16" t="e">
        <f>IF($A$3=FALSE,IF($C121&lt;16,G121/($D121^0.70558407859294)*'Hintergrund Berechnung'!$I$941,G121/($D121^0.70558407859294)*'Hintergrund Berechnung'!$I$942),IF($C121&lt;13,(G121/($D121^0.70558407859294)*'Hintergrund Berechnung'!$I$941)*0.5,IF($C121&lt;16,(G121/($D121^0.70558407859294)*'Hintergrund Berechnung'!$I$941)*0.67,G121/($D121^0.70558407859294)*'Hintergrund Berechnung'!$I$942)))</f>
        <v>#DIV/0!</v>
      </c>
      <c r="Y121" s="16" t="str">
        <f t="shared" si="11"/>
        <v/>
      </c>
      <c r="Z121" s="16" t="e">
        <f>IF($A$3=FALSE,IF($C121&lt;16,I121/($D121^0.70558407859294)*'Hintergrund Berechnung'!$I$941,I121/($D121^0.70558407859294)*'Hintergrund Berechnung'!$I$942),IF($C121&lt;13,(I121/($D121^0.70558407859294)*'Hintergrund Berechnung'!$I$941)*0.5,IF($C121&lt;16,(I121/($D121^0.70558407859294)*'Hintergrund Berechnung'!$I$941)*0.67,I121/($D121^0.70558407859294)*'Hintergrund Berechnung'!$I$942)))</f>
        <v>#DIV/0!</v>
      </c>
      <c r="AA121" s="16" t="str">
        <f t="shared" si="12"/>
        <v/>
      </c>
      <c r="AB121" s="16" t="e">
        <f>IF($A$3=FALSE,IF($C121&lt;16,K121/($D121^0.70558407859294)*'Hintergrund Berechnung'!$I$941,K121/($D121^0.70558407859294)*'Hintergrund Berechnung'!$I$942),IF($C121&lt;13,(K121/($D121^0.70558407859294)*'Hintergrund Berechnung'!$I$941)*0.5,IF($C121&lt;16,(K121/($D121^0.70558407859294)*'Hintergrund Berechnung'!$I$941)*0.67,K121/($D121^0.70558407859294)*'Hintergrund Berechnung'!$I$942)))</f>
        <v>#DIV/0!</v>
      </c>
      <c r="AC121" s="16" t="str">
        <f t="shared" si="13"/>
        <v/>
      </c>
      <c r="AD121" s="16" t="e">
        <f>IF($A$3=FALSE,IF($C121&lt;16,M121/($D121^0.70558407859294)*'Hintergrund Berechnung'!$I$941,M121/($D121^0.70558407859294)*'Hintergrund Berechnung'!$I$942),IF($C121&lt;13,(M121/($D121^0.70558407859294)*'Hintergrund Berechnung'!$I$941)*0.5,IF($C121&lt;16,(M121/($D121^0.70558407859294)*'Hintergrund Berechnung'!$I$941)*0.67,M121/($D121^0.70558407859294)*'Hintergrund Berechnung'!$I$942)))</f>
        <v>#DIV/0!</v>
      </c>
      <c r="AE121" s="16" t="str">
        <f t="shared" si="14"/>
        <v/>
      </c>
      <c r="AF121" s="16" t="e">
        <f>IF($A$3=FALSE,IF($C121&lt;16,O121/($D121^0.70558407859294)*'Hintergrund Berechnung'!$I$941,O121/($D121^0.70558407859294)*'Hintergrund Berechnung'!$I$942),IF($C121&lt;13,(O121/($D121^0.70558407859294)*'Hintergrund Berechnung'!$I$941)*0.5,IF($C121&lt;16,(O121/($D121^0.70558407859294)*'Hintergrund Berechnung'!$I$941)*0.67,O121/($D121^0.70558407859294)*'Hintergrund Berechnung'!$I$942)))</f>
        <v>#DIV/0!</v>
      </c>
      <c r="AG121" s="16" t="str">
        <f t="shared" si="15"/>
        <v/>
      </c>
      <c r="AH121" s="16" t="e">
        <f t="shared" si="16"/>
        <v>#DIV/0!</v>
      </c>
      <c r="AI121" s="34" t="e">
        <f>ROUND(IF(C121&lt;16,$Q121/($D121^0.450818786555515)*'Hintergrund Berechnung'!$N$941,$Q121/($D121^0.450818786555515)*'Hintergrund Berechnung'!$N$942),0)</f>
        <v>#DIV/0!</v>
      </c>
      <c r="AJ121" s="34">
        <f>ROUND(IF(C121&lt;16,$R121*'Hintergrund Berechnung'!$O$941,$R121*'Hintergrund Berechnung'!$O$942),0)</f>
        <v>0</v>
      </c>
      <c r="AK121" s="34">
        <f>ROUND(IF(C121&lt;16,IF(S121&gt;0,(25-$S121)*'Hintergrund Berechnung'!$J$941,0),IF(S121&gt;0,(25-$S121)*'Hintergrund Berechnung'!$J$942,0)),0)</f>
        <v>0</v>
      </c>
      <c r="AL121" s="18" t="e">
        <f t="shared" si="17"/>
        <v>#DIV/0!</v>
      </c>
    </row>
    <row r="122" spans="21:38" x14ac:dyDescent="0.5">
      <c r="U122" s="16">
        <f t="shared" si="9"/>
        <v>0</v>
      </c>
      <c r="V122" s="16" t="e">
        <f>IF($A$3=FALSE,IF($C122&lt;16,E122/($D122^0.70558407859294)*'Hintergrund Berechnung'!$I$941,E122/($D122^0.70558407859294)*'Hintergrund Berechnung'!$I$942),IF($C122&lt;13,(E122/($D122^0.70558407859294)*'Hintergrund Berechnung'!$I$941)*0.5,IF($C122&lt;16,(E122/($D122^0.70558407859294)*'Hintergrund Berechnung'!$I$941)*0.67,E122/($D122^0.70558407859294)*'Hintergrund Berechnung'!$I$942)))</f>
        <v>#DIV/0!</v>
      </c>
      <c r="W122" s="16" t="str">
        <f t="shared" si="10"/>
        <v/>
      </c>
      <c r="X122" s="16" t="e">
        <f>IF($A$3=FALSE,IF($C122&lt;16,G122/($D122^0.70558407859294)*'Hintergrund Berechnung'!$I$941,G122/($D122^0.70558407859294)*'Hintergrund Berechnung'!$I$942),IF($C122&lt;13,(G122/($D122^0.70558407859294)*'Hintergrund Berechnung'!$I$941)*0.5,IF($C122&lt;16,(G122/($D122^0.70558407859294)*'Hintergrund Berechnung'!$I$941)*0.67,G122/($D122^0.70558407859294)*'Hintergrund Berechnung'!$I$942)))</f>
        <v>#DIV/0!</v>
      </c>
      <c r="Y122" s="16" t="str">
        <f t="shared" si="11"/>
        <v/>
      </c>
      <c r="Z122" s="16" t="e">
        <f>IF($A$3=FALSE,IF($C122&lt;16,I122/($D122^0.70558407859294)*'Hintergrund Berechnung'!$I$941,I122/($D122^0.70558407859294)*'Hintergrund Berechnung'!$I$942),IF($C122&lt;13,(I122/($D122^0.70558407859294)*'Hintergrund Berechnung'!$I$941)*0.5,IF($C122&lt;16,(I122/($D122^0.70558407859294)*'Hintergrund Berechnung'!$I$941)*0.67,I122/($D122^0.70558407859294)*'Hintergrund Berechnung'!$I$942)))</f>
        <v>#DIV/0!</v>
      </c>
      <c r="AA122" s="16" t="str">
        <f t="shared" si="12"/>
        <v/>
      </c>
      <c r="AB122" s="16" t="e">
        <f>IF($A$3=FALSE,IF($C122&lt;16,K122/($D122^0.70558407859294)*'Hintergrund Berechnung'!$I$941,K122/($D122^0.70558407859294)*'Hintergrund Berechnung'!$I$942),IF($C122&lt;13,(K122/($D122^0.70558407859294)*'Hintergrund Berechnung'!$I$941)*0.5,IF($C122&lt;16,(K122/($D122^0.70558407859294)*'Hintergrund Berechnung'!$I$941)*0.67,K122/($D122^0.70558407859294)*'Hintergrund Berechnung'!$I$942)))</f>
        <v>#DIV/0!</v>
      </c>
      <c r="AC122" s="16" t="str">
        <f t="shared" si="13"/>
        <v/>
      </c>
      <c r="AD122" s="16" t="e">
        <f>IF($A$3=FALSE,IF($C122&lt;16,M122/($D122^0.70558407859294)*'Hintergrund Berechnung'!$I$941,M122/($D122^0.70558407859294)*'Hintergrund Berechnung'!$I$942),IF($C122&lt;13,(M122/($D122^0.70558407859294)*'Hintergrund Berechnung'!$I$941)*0.5,IF($C122&lt;16,(M122/($D122^0.70558407859294)*'Hintergrund Berechnung'!$I$941)*0.67,M122/($D122^0.70558407859294)*'Hintergrund Berechnung'!$I$942)))</f>
        <v>#DIV/0!</v>
      </c>
      <c r="AE122" s="16" t="str">
        <f t="shared" si="14"/>
        <v/>
      </c>
      <c r="AF122" s="16" t="e">
        <f>IF($A$3=FALSE,IF($C122&lt;16,O122/($D122^0.70558407859294)*'Hintergrund Berechnung'!$I$941,O122/($D122^0.70558407859294)*'Hintergrund Berechnung'!$I$942),IF($C122&lt;13,(O122/($D122^0.70558407859294)*'Hintergrund Berechnung'!$I$941)*0.5,IF($C122&lt;16,(O122/($D122^0.70558407859294)*'Hintergrund Berechnung'!$I$941)*0.67,O122/($D122^0.70558407859294)*'Hintergrund Berechnung'!$I$942)))</f>
        <v>#DIV/0!</v>
      </c>
      <c r="AG122" s="16" t="str">
        <f t="shared" si="15"/>
        <v/>
      </c>
      <c r="AH122" s="16" t="e">
        <f t="shared" si="16"/>
        <v>#DIV/0!</v>
      </c>
      <c r="AI122" s="34" t="e">
        <f>ROUND(IF(C122&lt;16,$Q122/($D122^0.450818786555515)*'Hintergrund Berechnung'!$N$941,$Q122/($D122^0.450818786555515)*'Hintergrund Berechnung'!$N$942),0)</f>
        <v>#DIV/0!</v>
      </c>
      <c r="AJ122" s="34">
        <f>ROUND(IF(C122&lt;16,$R122*'Hintergrund Berechnung'!$O$941,$R122*'Hintergrund Berechnung'!$O$942),0)</f>
        <v>0</v>
      </c>
      <c r="AK122" s="34">
        <f>ROUND(IF(C122&lt;16,IF(S122&gt;0,(25-$S122)*'Hintergrund Berechnung'!$J$941,0),IF(S122&gt;0,(25-$S122)*'Hintergrund Berechnung'!$J$942,0)),0)</f>
        <v>0</v>
      </c>
      <c r="AL122" s="18" t="e">
        <f t="shared" si="17"/>
        <v>#DIV/0!</v>
      </c>
    </row>
    <row r="123" spans="21:38" x14ac:dyDescent="0.5">
      <c r="U123" s="16">
        <f t="shared" si="9"/>
        <v>0</v>
      </c>
      <c r="V123" s="16" t="e">
        <f>IF($A$3=FALSE,IF($C123&lt;16,E123/($D123^0.70558407859294)*'Hintergrund Berechnung'!$I$941,E123/($D123^0.70558407859294)*'Hintergrund Berechnung'!$I$942),IF($C123&lt;13,(E123/($D123^0.70558407859294)*'Hintergrund Berechnung'!$I$941)*0.5,IF($C123&lt;16,(E123/($D123^0.70558407859294)*'Hintergrund Berechnung'!$I$941)*0.67,E123/($D123^0.70558407859294)*'Hintergrund Berechnung'!$I$942)))</f>
        <v>#DIV/0!</v>
      </c>
      <c r="W123" s="16" t="str">
        <f t="shared" si="10"/>
        <v/>
      </c>
      <c r="X123" s="16" t="e">
        <f>IF($A$3=FALSE,IF($C123&lt;16,G123/($D123^0.70558407859294)*'Hintergrund Berechnung'!$I$941,G123/($D123^0.70558407859294)*'Hintergrund Berechnung'!$I$942),IF($C123&lt;13,(G123/($D123^0.70558407859294)*'Hintergrund Berechnung'!$I$941)*0.5,IF($C123&lt;16,(G123/($D123^0.70558407859294)*'Hintergrund Berechnung'!$I$941)*0.67,G123/($D123^0.70558407859294)*'Hintergrund Berechnung'!$I$942)))</f>
        <v>#DIV/0!</v>
      </c>
      <c r="Y123" s="16" t="str">
        <f t="shared" si="11"/>
        <v/>
      </c>
      <c r="Z123" s="16" t="e">
        <f>IF($A$3=FALSE,IF($C123&lt;16,I123/($D123^0.70558407859294)*'Hintergrund Berechnung'!$I$941,I123/($D123^0.70558407859294)*'Hintergrund Berechnung'!$I$942),IF($C123&lt;13,(I123/($D123^0.70558407859294)*'Hintergrund Berechnung'!$I$941)*0.5,IF($C123&lt;16,(I123/($D123^0.70558407859294)*'Hintergrund Berechnung'!$I$941)*0.67,I123/($D123^0.70558407859294)*'Hintergrund Berechnung'!$I$942)))</f>
        <v>#DIV/0!</v>
      </c>
      <c r="AA123" s="16" t="str">
        <f t="shared" si="12"/>
        <v/>
      </c>
      <c r="AB123" s="16" t="e">
        <f>IF($A$3=FALSE,IF($C123&lt;16,K123/($D123^0.70558407859294)*'Hintergrund Berechnung'!$I$941,K123/($D123^0.70558407859294)*'Hintergrund Berechnung'!$I$942),IF($C123&lt;13,(K123/($D123^0.70558407859294)*'Hintergrund Berechnung'!$I$941)*0.5,IF($C123&lt;16,(K123/($D123^0.70558407859294)*'Hintergrund Berechnung'!$I$941)*0.67,K123/($D123^0.70558407859294)*'Hintergrund Berechnung'!$I$942)))</f>
        <v>#DIV/0!</v>
      </c>
      <c r="AC123" s="16" t="str">
        <f t="shared" si="13"/>
        <v/>
      </c>
      <c r="AD123" s="16" t="e">
        <f>IF($A$3=FALSE,IF($C123&lt;16,M123/($D123^0.70558407859294)*'Hintergrund Berechnung'!$I$941,M123/($D123^0.70558407859294)*'Hintergrund Berechnung'!$I$942),IF($C123&lt;13,(M123/($D123^0.70558407859294)*'Hintergrund Berechnung'!$I$941)*0.5,IF($C123&lt;16,(M123/($D123^0.70558407859294)*'Hintergrund Berechnung'!$I$941)*0.67,M123/($D123^0.70558407859294)*'Hintergrund Berechnung'!$I$942)))</f>
        <v>#DIV/0!</v>
      </c>
      <c r="AE123" s="16" t="str">
        <f t="shared" si="14"/>
        <v/>
      </c>
      <c r="AF123" s="16" t="e">
        <f>IF($A$3=FALSE,IF($C123&lt;16,O123/($D123^0.70558407859294)*'Hintergrund Berechnung'!$I$941,O123/($D123^0.70558407859294)*'Hintergrund Berechnung'!$I$942),IF($C123&lt;13,(O123/($D123^0.70558407859294)*'Hintergrund Berechnung'!$I$941)*0.5,IF($C123&lt;16,(O123/($D123^0.70558407859294)*'Hintergrund Berechnung'!$I$941)*0.67,O123/($D123^0.70558407859294)*'Hintergrund Berechnung'!$I$942)))</f>
        <v>#DIV/0!</v>
      </c>
      <c r="AG123" s="16" t="str">
        <f t="shared" si="15"/>
        <v/>
      </c>
      <c r="AH123" s="16" t="e">
        <f t="shared" si="16"/>
        <v>#DIV/0!</v>
      </c>
      <c r="AI123" s="34" t="e">
        <f>ROUND(IF(C123&lt;16,$Q123/($D123^0.450818786555515)*'Hintergrund Berechnung'!$N$941,$Q123/($D123^0.450818786555515)*'Hintergrund Berechnung'!$N$942),0)</f>
        <v>#DIV/0!</v>
      </c>
      <c r="AJ123" s="34">
        <f>ROUND(IF(C123&lt;16,$R123*'Hintergrund Berechnung'!$O$941,$R123*'Hintergrund Berechnung'!$O$942),0)</f>
        <v>0</v>
      </c>
      <c r="AK123" s="34">
        <f>ROUND(IF(C123&lt;16,IF(S123&gt;0,(25-$S123)*'Hintergrund Berechnung'!$J$941,0),IF(S123&gt;0,(25-$S123)*'Hintergrund Berechnung'!$J$942,0)),0)</f>
        <v>0</v>
      </c>
      <c r="AL123" s="18" t="e">
        <f t="shared" si="17"/>
        <v>#DIV/0!</v>
      </c>
    </row>
    <row r="124" spans="21:38" x14ac:dyDescent="0.5">
      <c r="U124" s="16">
        <f t="shared" si="9"/>
        <v>0</v>
      </c>
      <c r="V124" s="16" t="e">
        <f>IF($A$3=FALSE,IF($C124&lt;16,E124/($D124^0.70558407859294)*'Hintergrund Berechnung'!$I$941,E124/($D124^0.70558407859294)*'Hintergrund Berechnung'!$I$942),IF($C124&lt;13,(E124/($D124^0.70558407859294)*'Hintergrund Berechnung'!$I$941)*0.5,IF($C124&lt;16,(E124/($D124^0.70558407859294)*'Hintergrund Berechnung'!$I$941)*0.67,E124/($D124^0.70558407859294)*'Hintergrund Berechnung'!$I$942)))</f>
        <v>#DIV/0!</v>
      </c>
      <c r="W124" s="16" t="str">
        <f t="shared" si="10"/>
        <v/>
      </c>
      <c r="X124" s="16" t="e">
        <f>IF($A$3=FALSE,IF($C124&lt;16,G124/($D124^0.70558407859294)*'Hintergrund Berechnung'!$I$941,G124/($D124^0.70558407859294)*'Hintergrund Berechnung'!$I$942),IF($C124&lt;13,(G124/($D124^0.70558407859294)*'Hintergrund Berechnung'!$I$941)*0.5,IF($C124&lt;16,(G124/($D124^0.70558407859294)*'Hintergrund Berechnung'!$I$941)*0.67,G124/($D124^0.70558407859294)*'Hintergrund Berechnung'!$I$942)))</f>
        <v>#DIV/0!</v>
      </c>
      <c r="Y124" s="16" t="str">
        <f t="shared" si="11"/>
        <v/>
      </c>
      <c r="Z124" s="16" t="e">
        <f>IF($A$3=FALSE,IF($C124&lt;16,I124/($D124^0.70558407859294)*'Hintergrund Berechnung'!$I$941,I124/($D124^0.70558407859294)*'Hintergrund Berechnung'!$I$942),IF($C124&lt;13,(I124/($D124^0.70558407859294)*'Hintergrund Berechnung'!$I$941)*0.5,IF($C124&lt;16,(I124/($D124^0.70558407859294)*'Hintergrund Berechnung'!$I$941)*0.67,I124/($D124^0.70558407859294)*'Hintergrund Berechnung'!$I$942)))</f>
        <v>#DIV/0!</v>
      </c>
      <c r="AA124" s="16" t="str">
        <f t="shared" si="12"/>
        <v/>
      </c>
      <c r="AB124" s="16" t="e">
        <f>IF($A$3=FALSE,IF($C124&lt;16,K124/($D124^0.70558407859294)*'Hintergrund Berechnung'!$I$941,K124/($D124^0.70558407859294)*'Hintergrund Berechnung'!$I$942),IF($C124&lt;13,(K124/($D124^0.70558407859294)*'Hintergrund Berechnung'!$I$941)*0.5,IF($C124&lt;16,(K124/($D124^0.70558407859294)*'Hintergrund Berechnung'!$I$941)*0.67,K124/($D124^0.70558407859294)*'Hintergrund Berechnung'!$I$942)))</f>
        <v>#DIV/0!</v>
      </c>
      <c r="AC124" s="16" t="str">
        <f t="shared" si="13"/>
        <v/>
      </c>
      <c r="AD124" s="16" t="e">
        <f>IF($A$3=FALSE,IF($C124&lt;16,M124/($D124^0.70558407859294)*'Hintergrund Berechnung'!$I$941,M124/($D124^0.70558407859294)*'Hintergrund Berechnung'!$I$942),IF($C124&lt;13,(M124/($D124^0.70558407859294)*'Hintergrund Berechnung'!$I$941)*0.5,IF($C124&lt;16,(M124/($D124^0.70558407859294)*'Hintergrund Berechnung'!$I$941)*0.67,M124/($D124^0.70558407859294)*'Hintergrund Berechnung'!$I$942)))</f>
        <v>#DIV/0!</v>
      </c>
      <c r="AE124" s="16" t="str">
        <f t="shared" si="14"/>
        <v/>
      </c>
      <c r="AF124" s="16" t="e">
        <f>IF($A$3=FALSE,IF($C124&lt;16,O124/($D124^0.70558407859294)*'Hintergrund Berechnung'!$I$941,O124/($D124^0.70558407859294)*'Hintergrund Berechnung'!$I$942),IF($C124&lt;13,(O124/($D124^0.70558407859294)*'Hintergrund Berechnung'!$I$941)*0.5,IF($C124&lt;16,(O124/($D124^0.70558407859294)*'Hintergrund Berechnung'!$I$941)*0.67,O124/($D124^0.70558407859294)*'Hintergrund Berechnung'!$I$942)))</f>
        <v>#DIV/0!</v>
      </c>
      <c r="AG124" s="16" t="str">
        <f t="shared" si="15"/>
        <v/>
      </c>
      <c r="AH124" s="16" t="e">
        <f t="shared" si="16"/>
        <v>#DIV/0!</v>
      </c>
      <c r="AI124" s="34" t="e">
        <f>ROUND(IF(C124&lt;16,$Q124/($D124^0.450818786555515)*'Hintergrund Berechnung'!$N$941,$Q124/($D124^0.450818786555515)*'Hintergrund Berechnung'!$N$942),0)</f>
        <v>#DIV/0!</v>
      </c>
      <c r="AJ124" s="34">
        <f>ROUND(IF(C124&lt;16,$R124*'Hintergrund Berechnung'!$O$941,$R124*'Hintergrund Berechnung'!$O$942),0)</f>
        <v>0</v>
      </c>
      <c r="AK124" s="34">
        <f>ROUND(IF(C124&lt;16,IF(S124&gt;0,(25-$S124)*'Hintergrund Berechnung'!$J$941,0),IF(S124&gt;0,(25-$S124)*'Hintergrund Berechnung'!$J$942,0)),0)</f>
        <v>0</v>
      </c>
      <c r="AL124" s="18" t="e">
        <f t="shared" si="17"/>
        <v>#DIV/0!</v>
      </c>
    </row>
    <row r="125" spans="21:38" x14ac:dyDescent="0.5">
      <c r="U125" s="16">
        <f t="shared" si="9"/>
        <v>0</v>
      </c>
      <c r="V125" s="16" t="e">
        <f>IF($A$3=FALSE,IF($C125&lt;16,E125/($D125^0.70558407859294)*'Hintergrund Berechnung'!$I$941,E125/($D125^0.70558407859294)*'Hintergrund Berechnung'!$I$942),IF($C125&lt;13,(E125/($D125^0.70558407859294)*'Hintergrund Berechnung'!$I$941)*0.5,IF($C125&lt;16,(E125/($D125^0.70558407859294)*'Hintergrund Berechnung'!$I$941)*0.67,E125/($D125^0.70558407859294)*'Hintergrund Berechnung'!$I$942)))</f>
        <v>#DIV/0!</v>
      </c>
      <c r="W125" s="16" t="str">
        <f t="shared" si="10"/>
        <v/>
      </c>
      <c r="X125" s="16" t="e">
        <f>IF($A$3=FALSE,IF($C125&lt;16,G125/($D125^0.70558407859294)*'Hintergrund Berechnung'!$I$941,G125/($D125^0.70558407859294)*'Hintergrund Berechnung'!$I$942),IF($C125&lt;13,(G125/($D125^0.70558407859294)*'Hintergrund Berechnung'!$I$941)*0.5,IF($C125&lt;16,(G125/($D125^0.70558407859294)*'Hintergrund Berechnung'!$I$941)*0.67,G125/($D125^0.70558407859294)*'Hintergrund Berechnung'!$I$942)))</f>
        <v>#DIV/0!</v>
      </c>
      <c r="Y125" s="16" t="str">
        <f t="shared" si="11"/>
        <v/>
      </c>
      <c r="Z125" s="16" t="e">
        <f>IF($A$3=FALSE,IF($C125&lt;16,I125/($D125^0.70558407859294)*'Hintergrund Berechnung'!$I$941,I125/($D125^0.70558407859294)*'Hintergrund Berechnung'!$I$942),IF($C125&lt;13,(I125/($D125^0.70558407859294)*'Hintergrund Berechnung'!$I$941)*0.5,IF($C125&lt;16,(I125/($D125^0.70558407859294)*'Hintergrund Berechnung'!$I$941)*0.67,I125/($D125^0.70558407859294)*'Hintergrund Berechnung'!$I$942)))</f>
        <v>#DIV/0!</v>
      </c>
      <c r="AA125" s="16" t="str">
        <f t="shared" si="12"/>
        <v/>
      </c>
      <c r="AB125" s="16" t="e">
        <f>IF($A$3=FALSE,IF($C125&lt;16,K125/($D125^0.70558407859294)*'Hintergrund Berechnung'!$I$941,K125/($D125^0.70558407859294)*'Hintergrund Berechnung'!$I$942),IF($C125&lt;13,(K125/($D125^0.70558407859294)*'Hintergrund Berechnung'!$I$941)*0.5,IF($C125&lt;16,(K125/($D125^0.70558407859294)*'Hintergrund Berechnung'!$I$941)*0.67,K125/($D125^0.70558407859294)*'Hintergrund Berechnung'!$I$942)))</f>
        <v>#DIV/0!</v>
      </c>
      <c r="AC125" s="16" t="str">
        <f t="shared" si="13"/>
        <v/>
      </c>
      <c r="AD125" s="16" t="e">
        <f>IF($A$3=FALSE,IF($C125&lt;16,M125/($D125^0.70558407859294)*'Hintergrund Berechnung'!$I$941,M125/($D125^0.70558407859294)*'Hintergrund Berechnung'!$I$942),IF($C125&lt;13,(M125/($D125^0.70558407859294)*'Hintergrund Berechnung'!$I$941)*0.5,IF($C125&lt;16,(M125/($D125^0.70558407859294)*'Hintergrund Berechnung'!$I$941)*0.67,M125/($D125^0.70558407859294)*'Hintergrund Berechnung'!$I$942)))</f>
        <v>#DIV/0!</v>
      </c>
      <c r="AE125" s="16" t="str">
        <f t="shared" si="14"/>
        <v/>
      </c>
      <c r="AF125" s="16" t="e">
        <f>IF($A$3=FALSE,IF($C125&lt;16,O125/($D125^0.70558407859294)*'Hintergrund Berechnung'!$I$941,O125/($D125^0.70558407859294)*'Hintergrund Berechnung'!$I$942),IF($C125&lt;13,(O125/($D125^0.70558407859294)*'Hintergrund Berechnung'!$I$941)*0.5,IF($C125&lt;16,(O125/($D125^0.70558407859294)*'Hintergrund Berechnung'!$I$941)*0.67,O125/($D125^0.70558407859294)*'Hintergrund Berechnung'!$I$942)))</f>
        <v>#DIV/0!</v>
      </c>
      <c r="AG125" s="16" t="str">
        <f t="shared" si="15"/>
        <v/>
      </c>
      <c r="AH125" s="16" t="e">
        <f t="shared" si="16"/>
        <v>#DIV/0!</v>
      </c>
      <c r="AI125" s="34" t="e">
        <f>ROUND(IF(C125&lt;16,$Q125/($D125^0.450818786555515)*'Hintergrund Berechnung'!$N$941,$Q125/($D125^0.450818786555515)*'Hintergrund Berechnung'!$N$942),0)</f>
        <v>#DIV/0!</v>
      </c>
      <c r="AJ125" s="34">
        <f>ROUND(IF(C125&lt;16,$R125*'Hintergrund Berechnung'!$O$941,$R125*'Hintergrund Berechnung'!$O$942),0)</f>
        <v>0</v>
      </c>
      <c r="AK125" s="34">
        <f>ROUND(IF(C125&lt;16,IF(S125&gt;0,(25-$S125)*'Hintergrund Berechnung'!$J$941,0),IF(S125&gt;0,(25-$S125)*'Hintergrund Berechnung'!$J$942,0)),0)</f>
        <v>0</v>
      </c>
      <c r="AL125" s="18" t="e">
        <f t="shared" si="17"/>
        <v>#DIV/0!</v>
      </c>
    </row>
    <row r="126" spans="21:38" x14ac:dyDescent="0.5">
      <c r="U126" s="16">
        <f t="shared" si="9"/>
        <v>0</v>
      </c>
      <c r="V126" s="16" t="e">
        <f>IF($A$3=FALSE,IF($C126&lt;16,E126/($D126^0.70558407859294)*'Hintergrund Berechnung'!$I$941,E126/($D126^0.70558407859294)*'Hintergrund Berechnung'!$I$942),IF($C126&lt;13,(E126/($D126^0.70558407859294)*'Hintergrund Berechnung'!$I$941)*0.5,IF($C126&lt;16,(E126/($D126^0.70558407859294)*'Hintergrund Berechnung'!$I$941)*0.67,E126/($D126^0.70558407859294)*'Hintergrund Berechnung'!$I$942)))</f>
        <v>#DIV/0!</v>
      </c>
      <c r="W126" s="16" t="str">
        <f t="shared" si="10"/>
        <v/>
      </c>
      <c r="X126" s="16" t="e">
        <f>IF($A$3=FALSE,IF($C126&lt;16,G126/($D126^0.70558407859294)*'Hintergrund Berechnung'!$I$941,G126/($D126^0.70558407859294)*'Hintergrund Berechnung'!$I$942),IF($C126&lt;13,(G126/($D126^0.70558407859294)*'Hintergrund Berechnung'!$I$941)*0.5,IF($C126&lt;16,(G126/($D126^0.70558407859294)*'Hintergrund Berechnung'!$I$941)*0.67,G126/($D126^0.70558407859294)*'Hintergrund Berechnung'!$I$942)))</f>
        <v>#DIV/0!</v>
      </c>
      <c r="Y126" s="16" t="str">
        <f t="shared" si="11"/>
        <v/>
      </c>
      <c r="Z126" s="16" t="e">
        <f>IF($A$3=FALSE,IF($C126&lt;16,I126/($D126^0.70558407859294)*'Hintergrund Berechnung'!$I$941,I126/($D126^0.70558407859294)*'Hintergrund Berechnung'!$I$942),IF($C126&lt;13,(I126/($D126^0.70558407859294)*'Hintergrund Berechnung'!$I$941)*0.5,IF($C126&lt;16,(I126/($D126^0.70558407859294)*'Hintergrund Berechnung'!$I$941)*0.67,I126/($D126^0.70558407859294)*'Hintergrund Berechnung'!$I$942)))</f>
        <v>#DIV/0!</v>
      </c>
      <c r="AA126" s="16" t="str">
        <f t="shared" si="12"/>
        <v/>
      </c>
      <c r="AB126" s="16" t="e">
        <f>IF($A$3=FALSE,IF($C126&lt;16,K126/($D126^0.70558407859294)*'Hintergrund Berechnung'!$I$941,K126/($D126^0.70558407859294)*'Hintergrund Berechnung'!$I$942),IF($C126&lt;13,(K126/($D126^0.70558407859294)*'Hintergrund Berechnung'!$I$941)*0.5,IF($C126&lt;16,(K126/($D126^0.70558407859294)*'Hintergrund Berechnung'!$I$941)*0.67,K126/($D126^0.70558407859294)*'Hintergrund Berechnung'!$I$942)))</f>
        <v>#DIV/0!</v>
      </c>
      <c r="AC126" s="16" t="str">
        <f t="shared" si="13"/>
        <v/>
      </c>
      <c r="AD126" s="16" t="e">
        <f>IF($A$3=FALSE,IF($C126&lt;16,M126/($D126^0.70558407859294)*'Hintergrund Berechnung'!$I$941,M126/($D126^0.70558407859294)*'Hintergrund Berechnung'!$I$942),IF($C126&lt;13,(M126/($D126^0.70558407859294)*'Hintergrund Berechnung'!$I$941)*0.5,IF($C126&lt;16,(M126/($D126^0.70558407859294)*'Hintergrund Berechnung'!$I$941)*0.67,M126/($D126^0.70558407859294)*'Hintergrund Berechnung'!$I$942)))</f>
        <v>#DIV/0!</v>
      </c>
      <c r="AE126" s="16" t="str">
        <f t="shared" si="14"/>
        <v/>
      </c>
      <c r="AF126" s="16" t="e">
        <f>IF($A$3=FALSE,IF($C126&lt;16,O126/($D126^0.70558407859294)*'Hintergrund Berechnung'!$I$941,O126/($D126^0.70558407859294)*'Hintergrund Berechnung'!$I$942),IF($C126&lt;13,(O126/($D126^0.70558407859294)*'Hintergrund Berechnung'!$I$941)*0.5,IF($C126&lt;16,(O126/($D126^0.70558407859294)*'Hintergrund Berechnung'!$I$941)*0.67,O126/($D126^0.70558407859294)*'Hintergrund Berechnung'!$I$942)))</f>
        <v>#DIV/0!</v>
      </c>
      <c r="AG126" s="16" t="str">
        <f t="shared" si="15"/>
        <v/>
      </c>
      <c r="AH126" s="16" t="e">
        <f t="shared" si="16"/>
        <v>#DIV/0!</v>
      </c>
      <c r="AI126" s="34" t="e">
        <f>ROUND(IF(C126&lt;16,$Q126/($D126^0.450818786555515)*'Hintergrund Berechnung'!$N$941,$Q126/($D126^0.450818786555515)*'Hintergrund Berechnung'!$N$942),0)</f>
        <v>#DIV/0!</v>
      </c>
      <c r="AJ126" s="34">
        <f>ROUND(IF(C126&lt;16,$R126*'Hintergrund Berechnung'!$O$941,$R126*'Hintergrund Berechnung'!$O$942),0)</f>
        <v>0</v>
      </c>
      <c r="AK126" s="34">
        <f>ROUND(IF(C126&lt;16,IF(S126&gt;0,(25-$S126)*'Hintergrund Berechnung'!$J$941,0),IF(S126&gt;0,(25-$S126)*'Hintergrund Berechnung'!$J$942,0)),0)</f>
        <v>0</v>
      </c>
      <c r="AL126" s="18" t="e">
        <f t="shared" si="17"/>
        <v>#DIV/0!</v>
      </c>
    </row>
    <row r="127" spans="21:38" x14ac:dyDescent="0.5">
      <c r="U127" s="16">
        <f t="shared" si="9"/>
        <v>0</v>
      </c>
      <c r="V127" s="16" t="e">
        <f>IF($A$3=FALSE,IF($C127&lt;16,E127/($D127^0.70558407859294)*'Hintergrund Berechnung'!$I$941,E127/($D127^0.70558407859294)*'Hintergrund Berechnung'!$I$942),IF($C127&lt;13,(E127/($D127^0.70558407859294)*'Hintergrund Berechnung'!$I$941)*0.5,IF($C127&lt;16,(E127/($D127^0.70558407859294)*'Hintergrund Berechnung'!$I$941)*0.67,E127/($D127^0.70558407859294)*'Hintergrund Berechnung'!$I$942)))</f>
        <v>#DIV/0!</v>
      </c>
      <c r="W127" s="16" t="str">
        <f t="shared" si="10"/>
        <v/>
      </c>
      <c r="X127" s="16" t="e">
        <f>IF($A$3=FALSE,IF($C127&lt;16,G127/($D127^0.70558407859294)*'Hintergrund Berechnung'!$I$941,G127/($D127^0.70558407859294)*'Hintergrund Berechnung'!$I$942),IF($C127&lt;13,(G127/($D127^0.70558407859294)*'Hintergrund Berechnung'!$I$941)*0.5,IF($C127&lt;16,(G127/($D127^0.70558407859294)*'Hintergrund Berechnung'!$I$941)*0.67,G127/($D127^0.70558407859294)*'Hintergrund Berechnung'!$I$942)))</f>
        <v>#DIV/0!</v>
      </c>
      <c r="Y127" s="16" t="str">
        <f t="shared" si="11"/>
        <v/>
      </c>
      <c r="Z127" s="16" t="e">
        <f>IF($A$3=FALSE,IF($C127&lt;16,I127/($D127^0.70558407859294)*'Hintergrund Berechnung'!$I$941,I127/($D127^0.70558407859294)*'Hintergrund Berechnung'!$I$942),IF($C127&lt;13,(I127/($D127^0.70558407859294)*'Hintergrund Berechnung'!$I$941)*0.5,IF($C127&lt;16,(I127/($D127^0.70558407859294)*'Hintergrund Berechnung'!$I$941)*0.67,I127/($D127^0.70558407859294)*'Hintergrund Berechnung'!$I$942)))</f>
        <v>#DIV/0!</v>
      </c>
      <c r="AA127" s="16" t="str">
        <f t="shared" si="12"/>
        <v/>
      </c>
      <c r="AB127" s="16" t="e">
        <f>IF($A$3=FALSE,IF($C127&lt;16,K127/($D127^0.70558407859294)*'Hintergrund Berechnung'!$I$941,K127/($D127^0.70558407859294)*'Hintergrund Berechnung'!$I$942),IF($C127&lt;13,(K127/($D127^0.70558407859294)*'Hintergrund Berechnung'!$I$941)*0.5,IF($C127&lt;16,(K127/($D127^0.70558407859294)*'Hintergrund Berechnung'!$I$941)*0.67,K127/($D127^0.70558407859294)*'Hintergrund Berechnung'!$I$942)))</f>
        <v>#DIV/0!</v>
      </c>
      <c r="AC127" s="16" t="str">
        <f t="shared" si="13"/>
        <v/>
      </c>
      <c r="AD127" s="16" t="e">
        <f>IF($A$3=FALSE,IF($C127&lt;16,M127/($D127^0.70558407859294)*'Hintergrund Berechnung'!$I$941,M127/($D127^0.70558407859294)*'Hintergrund Berechnung'!$I$942),IF($C127&lt;13,(M127/($D127^0.70558407859294)*'Hintergrund Berechnung'!$I$941)*0.5,IF($C127&lt;16,(M127/($D127^0.70558407859294)*'Hintergrund Berechnung'!$I$941)*0.67,M127/($D127^0.70558407859294)*'Hintergrund Berechnung'!$I$942)))</f>
        <v>#DIV/0!</v>
      </c>
      <c r="AE127" s="16" t="str">
        <f t="shared" si="14"/>
        <v/>
      </c>
      <c r="AF127" s="16" t="e">
        <f>IF($A$3=FALSE,IF($C127&lt;16,O127/($D127^0.70558407859294)*'Hintergrund Berechnung'!$I$941,O127/($D127^0.70558407859294)*'Hintergrund Berechnung'!$I$942),IF($C127&lt;13,(O127/($D127^0.70558407859294)*'Hintergrund Berechnung'!$I$941)*0.5,IF($C127&lt;16,(O127/($D127^0.70558407859294)*'Hintergrund Berechnung'!$I$941)*0.67,O127/($D127^0.70558407859294)*'Hintergrund Berechnung'!$I$942)))</f>
        <v>#DIV/0!</v>
      </c>
      <c r="AG127" s="16" t="str">
        <f t="shared" si="15"/>
        <v/>
      </c>
      <c r="AH127" s="16" t="e">
        <f t="shared" si="16"/>
        <v>#DIV/0!</v>
      </c>
      <c r="AI127" s="34" t="e">
        <f>ROUND(IF(C127&lt;16,$Q127/($D127^0.450818786555515)*'Hintergrund Berechnung'!$N$941,$Q127/($D127^0.450818786555515)*'Hintergrund Berechnung'!$N$942),0)</f>
        <v>#DIV/0!</v>
      </c>
      <c r="AJ127" s="34">
        <f>ROUND(IF(C127&lt;16,$R127*'Hintergrund Berechnung'!$O$941,$R127*'Hintergrund Berechnung'!$O$942),0)</f>
        <v>0</v>
      </c>
      <c r="AK127" s="34">
        <f>ROUND(IF(C127&lt;16,IF(S127&gt;0,(25-$S127)*'Hintergrund Berechnung'!$J$941,0),IF(S127&gt;0,(25-$S127)*'Hintergrund Berechnung'!$J$942,0)),0)</f>
        <v>0</v>
      </c>
      <c r="AL127" s="18" t="e">
        <f t="shared" si="17"/>
        <v>#DIV/0!</v>
      </c>
    </row>
    <row r="128" spans="21:38" x14ac:dyDescent="0.5">
      <c r="U128" s="16">
        <f t="shared" si="9"/>
        <v>0</v>
      </c>
      <c r="V128" s="16" t="e">
        <f>IF($A$3=FALSE,IF($C128&lt;16,E128/($D128^0.70558407859294)*'Hintergrund Berechnung'!$I$941,E128/($D128^0.70558407859294)*'Hintergrund Berechnung'!$I$942),IF($C128&lt;13,(E128/($D128^0.70558407859294)*'Hintergrund Berechnung'!$I$941)*0.5,IF($C128&lt;16,(E128/($D128^0.70558407859294)*'Hintergrund Berechnung'!$I$941)*0.67,E128/($D128^0.70558407859294)*'Hintergrund Berechnung'!$I$942)))</f>
        <v>#DIV/0!</v>
      </c>
      <c r="W128" s="16" t="str">
        <f t="shared" si="10"/>
        <v/>
      </c>
      <c r="X128" s="16" t="e">
        <f>IF($A$3=FALSE,IF($C128&lt;16,G128/($D128^0.70558407859294)*'Hintergrund Berechnung'!$I$941,G128/($D128^0.70558407859294)*'Hintergrund Berechnung'!$I$942),IF($C128&lt;13,(G128/($D128^0.70558407859294)*'Hintergrund Berechnung'!$I$941)*0.5,IF($C128&lt;16,(G128/($D128^0.70558407859294)*'Hintergrund Berechnung'!$I$941)*0.67,G128/($D128^0.70558407859294)*'Hintergrund Berechnung'!$I$942)))</f>
        <v>#DIV/0!</v>
      </c>
      <c r="Y128" s="16" t="str">
        <f t="shared" si="11"/>
        <v/>
      </c>
      <c r="Z128" s="16" t="e">
        <f>IF($A$3=FALSE,IF($C128&lt;16,I128/($D128^0.70558407859294)*'Hintergrund Berechnung'!$I$941,I128/($D128^0.70558407859294)*'Hintergrund Berechnung'!$I$942),IF($C128&lt;13,(I128/($D128^0.70558407859294)*'Hintergrund Berechnung'!$I$941)*0.5,IF($C128&lt;16,(I128/($D128^0.70558407859294)*'Hintergrund Berechnung'!$I$941)*0.67,I128/($D128^0.70558407859294)*'Hintergrund Berechnung'!$I$942)))</f>
        <v>#DIV/0!</v>
      </c>
      <c r="AA128" s="16" t="str">
        <f t="shared" si="12"/>
        <v/>
      </c>
      <c r="AB128" s="16" t="e">
        <f>IF($A$3=FALSE,IF($C128&lt;16,K128/($D128^0.70558407859294)*'Hintergrund Berechnung'!$I$941,K128/($D128^0.70558407859294)*'Hintergrund Berechnung'!$I$942),IF($C128&lt;13,(K128/($D128^0.70558407859294)*'Hintergrund Berechnung'!$I$941)*0.5,IF($C128&lt;16,(K128/($D128^0.70558407859294)*'Hintergrund Berechnung'!$I$941)*0.67,K128/($D128^0.70558407859294)*'Hintergrund Berechnung'!$I$942)))</f>
        <v>#DIV/0!</v>
      </c>
      <c r="AC128" s="16" t="str">
        <f t="shared" si="13"/>
        <v/>
      </c>
      <c r="AD128" s="16" t="e">
        <f>IF($A$3=FALSE,IF($C128&lt;16,M128/($D128^0.70558407859294)*'Hintergrund Berechnung'!$I$941,M128/($D128^0.70558407859294)*'Hintergrund Berechnung'!$I$942),IF($C128&lt;13,(M128/($D128^0.70558407859294)*'Hintergrund Berechnung'!$I$941)*0.5,IF($C128&lt;16,(M128/($D128^0.70558407859294)*'Hintergrund Berechnung'!$I$941)*0.67,M128/($D128^0.70558407859294)*'Hintergrund Berechnung'!$I$942)))</f>
        <v>#DIV/0!</v>
      </c>
      <c r="AE128" s="16" t="str">
        <f t="shared" si="14"/>
        <v/>
      </c>
      <c r="AF128" s="16" t="e">
        <f>IF($A$3=FALSE,IF($C128&lt;16,O128/($D128^0.70558407859294)*'Hintergrund Berechnung'!$I$941,O128/($D128^0.70558407859294)*'Hintergrund Berechnung'!$I$942),IF($C128&lt;13,(O128/($D128^0.70558407859294)*'Hintergrund Berechnung'!$I$941)*0.5,IF($C128&lt;16,(O128/($D128^0.70558407859294)*'Hintergrund Berechnung'!$I$941)*0.67,O128/($D128^0.70558407859294)*'Hintergrund Berechnung'!$I$942)))</f>
        <v>#DIV/0!</v>
      </c>
      <c r="AG128" s="16" t="str">
        <f t="shared" si="15"/>
        <v/>
      </c>
      <c r="AH128" s="16" t="e">
        <f t="shared" si="16"/>
        <v>#DIV/0!</v>
      </c>
      <c r="AI128" s="34" t="e">
        <f>ROUND(IF(C128&lt;16,$Q128/($D128^0.450818786555515)*'Hintergrund Berechnung'!$N$941,$Q128/($D128^0.450818786555515)*'Hintergrund Berechnung'!$N$942),0)</f>
        <v>#DIV/0!</v>
      </c>
      <c r="AJ128" s="34">
        <f>ROUND(IF(C128&lt;16,$R128*'Hintergrund Berechnung'!$O$941,$R128*'Hintergrund Berechnung'!$O$942),0)</f>
        <v>0</v>
      </c>
      <c r="AK128" s="34">
        <f>ROUND(IF(C128&lt;16,IF(S128&gt;0,(25-$S128)*'Hintergrund Berechnung'!$J$941,0),IF(S128&gt;0,(25-$S128)*'Hintergrund Berechnung'!$J$942,0)),0)</f>
        <v>0</v>
      </c>
      <c r="AL128" s="18" t="e">
        <f t="shared" si="17"/>
        <v>#DIV/0!</v>
      </c>
    </row>
    <row r="129" spans="21:38" x14ac:dyDescent="0.5">
      <c r="U129" s="16">
        <f t="shared" si="9"/>
        <v>0</v>
      </c>
      <c r="V129" s="16" t="e">
        <f>IF($A$3=FALSE,IF($C129&lt;16,E129/($D129^0.70558407859294)*'Hintergrund Berechnung'!$I$941,E129/($D129^0.70558407859294)*'Hintergrund Berechnung'!$I$942),IF($C129&lt;13,(E129/($D129^0.70558407859294)*'Hintergrund Berechnung'!$I$941)*0.5,IF($C129&lt;16,(E129/($D129^0.70558407859294)*'Hintergrund Berechnung'!$I$941)*0.67,E129/($D129^0.70558407859294)*'Hintergrund Berechnung'!$I$942)))</f>
        <v>#DIV/0!</v>
      </c>
      <c r="W129" s="16" t="str">
        <f t="shared" si="10"/>
        <v/>
      </c>
      <c r="X129" s="16" t="e">
        <f>IF($A$3=FALSE,IF($C129&lt;16,G129/($D129^0.70558407859294)*'Hintergrund Berechnung'!$I$941,G129/($D129^0.70558407859294)*'Hintergrund Berechnung'!$I$942),IF($C129&lt;13,(G129/($D129^0.70558407859294)*'Hintergrund Berechnung'!$I$941)*0.5,IF($C129&lt;16,(G129/($D129^0.70558407859294)*'Hintergrund Berechnung'!$I$941)*0.67,G129/($D129^0.70558407859294)*'Hintergrund Berechnung'!$I$942)))</f>
        <v>#DIV/0!</v>
      </c>
      <c r="Y129" s="16" t="str">
        <f t="shared" si="11"/>
        <v/>
      </c>
      <c r="Z129" s="16" t="e">
        <f>IF($A$3=FALSE,IF($C129&lt;16,I129/($D129^0.70558407859294)*'Hintergrund Berechnung'!$I$941,I129/($D129^0.70558407859294)*'Hintergrund Berechnung'!$I$942),IF($C129&lt;13,(I129/($D129^0.70558407859294)*'Hintergrund Berechnung'!$I$941)*0.5,IF($C129&lt;16,(I129/($D129^0.70558407859294)*'Hintergrund Berechnung'!$I$941)*0.67,I129/($D129^0.70558407859294)*'Hintergrund Berechnung'!$I$942)))</f>
        <v>#DIV/0!</v>
      </c>
      <c r="AA129" s="16" t="str">
        <f t="shared" si="12"/>
        <v/>
      </c>
      <c r="AB129" s="16" t="e">
        <f>IF($A$3=FALSE,IF($C129&lt;16,K129/($D129^0.70558407859294)*'Hintergrund Berechnung'!$I$941,K129/($D129^0.70558407859294)*'Hintergrund Berechnung'!$I$942),IF($C129&lt;13,(K129/($D129^0.70558407859294)*'Hintergrund Berechnung'!$I$941)*0.5,IF($C129&lt;16,(K129/($D129^0.70558407859294)*'Hintergrund Berechnung'!$I$941)*0.67,K129/($D129^0.70558407859294)*'Hintergrund Berechnung'!$I$942)))</f>
        <v>#DIV/0!</v>
      </c>
      <c r="AC129" s="16" t="str">
        <f t="shared" si="13"/>
        <v/>
      </c>
      <c r="AD129" s="16" t="e">
        <f>IF($A$3=FALSE,IF($C129&lt;16,M129/($D129^0.70558407859294)*'Hintergrund Berechnung'!$I$941,M129/($D129^0.70558407859294)*'Hintergrund Berechnung'!$I$942),IF($C129&lt;13,(M129/($D129^0.70558407859294)*'Hintergrund Berechnung'!$I$941)*0.5,IF($C129&lt;16,(M129/($D129^0.70558407859294)*'Hintergrund Berechnung'!$I$941)*0.67,M129/($D129^0.70558407859294)*'Hintergrund Berechnung'!$I$942)))</f>
        <v>#DIV/0!</v>
      </c>
      <c r="AE129" s="16" t="str">
        <f t="shared" si="14"/>
        <v/>
      </c>
      <c r="AF129" s="16" t="e">
        <f>IF($A$3=FALSE,IF($C129&lt;16,O129/($D129^0.70558407859294)*'Hintergrund Berechnung'!$I$941,O129/($D129^0.70558407859294)*'Hintergrund Berechnung'!$I$942),IF($C129&lt;13,(O129/($D129^0.70558407859294)*'Hintergrund Berechnung'!$I$941)*0.5,IF($C129&lt;16,(O129/($D129^0.70558407859294)*'Hintergrund Berechnung'!$I$941)*0.67,O129/($D129^0.70558407859294)*'Hintergrund Berechnung'!$I$942)))</f>
        <v>#DIV/0!</v>
      </c>
      <c r="AG129" s="16" t="str">
        <f t="shared" si="15"/>
        <v/>
      </c>
      <c r="AH129" s="16" t="e">
        <f t="shared" si="16"/>
        <v>#DIV/0!</v>
      </c>
      <c r="AI129" s="34" t="e">
        <f>ROUND(IF(C129&lt;16,$Q129/($D129^0.450818786555515)*'Hintergrund Berechnung'!$N$941,$Q129/($D129^0.450818786555515)*'Hintergrund Berechnung'!$N$942),0)</f>
        <v>#DIV/0!</v>
      </c>
      <c r="AJ129" s="34">
        <f>ROUND(IF(C129&lt;16,$R129*'Hintergrund Berechnung'!$O$941,$R129*'Hintergrund Berechnung'!$O$942),0)</f>
        <v>0</v>
      </c>
      <c r="AK129" s="34">
        <f>ROUND(IF(C129&lt;16,IF(S129&gt;0,(25-$S129)*'Hintergrund Berechnung'!$J$941,0),IF(S129&gt;0,(25-$S129)*'Hintergrund Berechnung'!$J$942,0)),0)</f>
        <v>0</v>
      </c>
      <c r="AL129" s="18" t="e">
        <f t="shared" si="17"/>
        <v>#DIV/0!</v>
      </c>
    </row>
    <row r="130" spans="21:38" x14ac:dyDescent="0.5">
      <c r="U130" s="16">
        <f t="shared" si="9"/>
        <v>0</v>
      </c>
      <c r="V130" s="16" t="e">
        <f>IF($A$3=FALSE,IF($C130&lt;16,E130/($D130^0.70558407859294)*'Hintergrund Berechnung'!$I$941,E130/($D130^0.70558407859294)*'Hintergrund Berechnung'!$I$942),IF($C130&lt;13,(E130/($D130^0.70558407859294)*'Hintergrund Berechnung'!$I$941)*0.5,IF($C130&lt;16,(E130/($D130^0.70558407859294)*'Hintergrund Berechnung'!$I$941)*0.67,E130/($D130^0.70558407859294)*'Hintergrund Berechnung'!$I$942)))</f>
        <v>#DIV/0!</v>
      </c>
      <c r="W130" s="16" t="str">
        <f t="shared" si="10"/>
        <v/>
      </c>
      <c r="X130" s="16" t="e">
        <f>IF($A$3=FALSE,IF($C130&lt;16,G130/($D130^0.70558407859294)*'Hintergrund Berechnung'!$I$941,G130/($D130^0.70558407859294)*'Hintergrund Berechnung'!$I$942),IF($C130&lt;13,(G130/($D130^0.70558407859294)*'Hintergrund Berechnung'!$I$941)*0.5,IF($C130&lt;16,(G130/($D130^0.70558407859294)*'Hintergrund Berechnung'!$I$941)*0.67,G130/($D130^0.70558407859294)*'Hintergrund Berechnung'!$I$942)))</f>
        <v>#DIV/0!</v>
      </c>
      <c r="Y130" s="16" t="str">
        <f t="shared" si="11"/>
        <v/>
      </c>
      <c r="Z130" s="16" t="e">
        <f>IF($A$3=FALSE,IF($C130&lt;16,I130/($D130^0.70558407859294)*'Hintergrund Berechnung'!$I$941,I130/($D130^0.70558407859294)*'Hintergrund Berechnung'!$I$942),IF($C130&lt;13,(I130/($D130^0.70558407859294)*'Hintergrund Berechnung'!$I$941)*0.5,IF($C130&lt;16,(I130/($D130^0.70558407859294)*'Hintergrund Berechnung'!$I$941)*0.67,I130/($D130^0.70558407859294)*'Hintergrund Berechnung'!$I$942)))</f>
        <v>#DIV/0!</v>
      </c>
      <c r="AA130" s="16" t="str">
        <f t="shared" si="12"/>
        <v/>
      </c>
      <c r="AB130" s="16" t="e">
        <f>IF($A$3=FALSE,IF($C130&lt;16,K130/($D130^0.70558407859294)*'Hintergrund Berechnung'!$I$941,K130/($D130^0.70558407859294)*'Hintergrund Berechnung'!$I$942),IF($C130&lt;13,(K130/($D130^0.70558407859294)*'Hintergrund Berechnung'!$I$941)*0.5,IF($C130&lt;16,(K130/($D130^0.70558407859294)*'Hintergrund Berechnung'!$I$941)*0.67,K130/($D130^0.70558407859294)*'Hintergrund Berechnung'!$I$942)))</f>
        <v>#DIV/0!</v>
      </c>
      <c r="AC130" s="16" t="str">
        <f t="shared" si="13"/>
        <v/>
      </c>
      <c r="AD130" s="16" t="e">
        <f>IF($A$3=FALSE,IF($C130&lt;16,M130/($D130^0.70558407859294)*'Hintergrund Berechnung'!$I$941,M130/($D130^0.70558407859294)*'Hintergrund Berechnung'!$I$942),IF($C130&lt;13,(M130/($D130^0.70558407859294)*'Hintergrund Berechnung'!$I$941)*0.5,IF($C130&lt;16,(M130/($D130^0.70558407859294)*'Hintergrund Berechnung'!$I$941)*0.67,M130/($D130^0.70558407859294)*'Hintergrund Berechnung'!$I$942)))</f>
        <v>#DIV/0!</v>
      </c>
      <c r="AE130" s="16" t="str">
        <f t="shared" si="14"/>
        <v/>
      </c>
      <c r="AF130" s="16" t="e">
        <f>IF($A$3=FALSE,IF($C130&lt;16,O130/($D130^0.70558407859294)*'Hintergrund Berechnung'!$I$941,O130/($D130^0.70558407859294)*'Hintergrund Berechnung'!$I$942),IF($C130&lt;13,(O130/($D130^0.70558407859294)*'Hintergrund Berechnung'!$I$941)*0.5,IF($C130&lt;16,(O130/($D130^0.70558407859294)*'Hintergrund Berechnung'!$I$941)*0.67,O130/($D130^0.70558407859294)*'Hintergrund Berechnung'!$I$942)))</f>
        <v>#DIV/0!</v>
      </c>
      <c r="AG130" s="16" t="str">
        <f t="shared" si="15"/>
        <v/>
      </c>
      <c r="AH130" s="16" t="e">
        <f t="shared" si="16"/>
        <v>#DIV/0!</v>
      </c>
      <c r="AI130" s="34" t="e">
        <f>ROUND(IF(C130&lt;16,$Q130/($D130^0.450818786555515)*'Hintergrund Berechnung'!$N$941,$Q130/($D130^0.450818786555515)*'Hintergrund Berechnung'!$N$942),0)</f>
        <v>#DIV/0!</v>
      </c>
      <c r="AJ130" s="34">
        <f>ROUND(IF(C130&lt;16,$R130*'Hintergrund Berechnung'!$O$941,$R130*'Hintergrund Berechnung'!$O$942),0)</f>
        <v>0</v>
      </c>
      <c r="AK130" s="34">
        <f>ROUND(IF(C130&lt;16,IF(S130&gt;0,(25-$S130)*'Hintergrund Berechnung'!$J$941,0),IF(S130&gt;0,(25-$S130)*'Hintergrund Berechnung'!$J$942,0)),0)</f>
        <v>0</v>
      </c>
      <c r="AL130" s="18" t="e">
        <f t="shared" si="17"/>
        <v>#DIV/0!</v>
      </c>
    </row>
    <row r="131" spans="21:38" x14ac:dyDescent="0.5">
      <c r="U131" s="16">
        <f t="shared" si="9"/>
        <v>0</v>
      </c>
      <c r="V131" s="16" t="e">
        <f>IF($A$3=FALSE,IF($C131&lt;16,E131/($D131^0.70558407859294)*'Hintergrund Berechnung'!$I$941,E131/($D131^0.70558407859294)*'Hintergrund Berechnung'!$I$942),IF($C131&lt;13,(E131/($D131^0.70558407859294)*'Hintergrund Berechnung'!$I$941)*0.5,IF($C131&lt;16,(E131/($D131^0.70558407859294)*'Hintergrund Berechnung'!$I$941)*0.67,E131/($D131^0.70558407859294)*'Hintergrund Berechnung'!$I$942)))</f>
        <v>#DIV/0!</v>
      </c>
      <c r="W131" s="16" t="str">
        <f t="shared" si="10"/>
        <v/>
      </c>
      <c r="X131" s="16" t="e">
        <f>IF($A$3=FALSE,IF($C131&lt;16,G131/($D131^0.70558407859294)*'Hintergrund Berechnung'!$I$941,G131/($D131^0.70558407859294)*'Hintergrund Berechnung'!$I$942),IF($C131&lt;13,(G131/($D131^0.70558407859294)*'Hintergrund Berechnung'!$I$941)*0.5,IF($C131&lt;16,(G131/($D131^0.70558407859294)*'Hintergrund Berechnung'!$I$941)*0.67,G131/($D131^0.70558407859294)*'Hintergrund Berechnung'!$I$942)))</f>
        <v>#DIV/0!</v>
      </c>
      <c r="Y131" s="16" t="str">
        <f t="shared" si="11"/>
        <v/>
      </c>
      <c r="Z131" s="16" t="e">
        <f>IF($A$3=FALSE,IF($C131&lt;16,I131/($D131^0.70558407859294)*'Hintergrund Berechnung'!$I$941,I131/($D131^0.70558407859294)*'Hintergrund Berechnung'!$I$942),IF($C131&lt;13,(I131/($D131^0.70558407859294)*'Hintergrund Berechnung'!$I$941)*0.5,IF($C131&lt;16,(I131/($D131^0.70558407859294)*'Hintergrund Berechnung'!$I$941)*0.67,I131/($D131^0.70558407859294)*'Hintergrund Berechnung'!$I$942)))</f>
        <v>#DIV/0!</v>
      </c>
      <c r="AA131" s="16" t="str">
        <f t="shared" si="12"/>
        <v/>
      </c>
      <c r="AB131" s="16" t="e">
        <f>IF($A$3=FALSE,IF($C131&lt;16,K131/($D131^0.70558407859294)*'Hintergrund Berechnung'!$I$941,K131/($D131^0.70558407859294)*'Hintergrund Berechnung'!$I$942),IF($C131&lt;13,(K131/($D131^0.70558407859294)*'Hintergrund Berechnung'!$I$941)*0.5,IF($C131&lt;16,(K131/($D131^0.70558407859294)*'Hintergrund Berechnung'!$I$941)*0.67,K131/($D131^0.70558407859294)*'Hintergrund Berechnung'!$I$942)))</f>
        <v>#DIV/0!</v>
      </c>
      <c r="AC131" s="16" t="str">
        <f t="shared" si="13"/>
        <v/>
      </c>
      <c r="AD131" s="16" t="e">
        <f>IF($A$3=FALSE,IF($C131&lt;16,M131/($D131^0.70558407859294)*'Hintergrund Berechnung'!$I$941,M131/($D131^0.70558407859294)*'Hintergrund Berechnung'!$I$942),IF($C131&lt;13,(M131/($D131^0.70558407859294)*'Hintergrund Berechnung'!$I$941)*0.5,IF($C131&lt;16,(M131/($D131^0.70558407859294)*'Hintergrund Berechnung'!$I$941)*0.67,M131/($D131^0.70558407859294)*'Hintergrund Berechnung'!$I$942)))</f>
        <v>#DIV/0!</v>
      </c>
      <c r="AE131" s="16" t="str">
        <f t="shared" si="14"/>
        <v/>
      </c>
      <c r="AF131" s="16" t="e">
        <f>IF($A$3=FALSE,IF($C131&lt;16,O131/($D131^0.70558407859294)*'Hintergrund Berechnung'!$I$941,O131/($D131^0.70558407859294)*'Hintergrund Berechnung'!$I$942),IF($C131&lt;13,(O131/($D131^0.70558407859294)*'Hintergrund Berechnung'!$I$941)*0.5,IF($C131&lt;16,(O131/($D131^0.70558407859294)*'Hintergrund Berechnung'!$I$941)*0.67,O131/($D131^0.70558407859294)*'Hintergrund Berechnung'!$I$942)))</f>
        <v>#DIV/0!</v>
      </c>
      <c r="AG131" s="16" t="str">
        <f t="shared" si="15"/>
        <v/>
      </c>
      <c r="AH131" s="16" t="e">
        <f t="shared" si="16"/>
        <v>#DIV/0!</v>
      </c>
      <c r="AI131" s="34" t="e">
        <f>ROUND(IF(C131&lt;16,$Q131/($D131^0.450818786555515)*'Hintergrund Berechnung'!$N$941,$Q131/($D131^0.450818786555515)*'Hintergrund Berechnung'!$N$942),0)</f>
        <v>#DIV/0!</v>
      </c>
      <c r="AJ131" s="34">
        <f>ROUND(IF(C131&lt;16,$R131*'Hintergrund Berechnung'!$O$941,$R131*'Hintergrund Berechnung'!$O$942),0)</f>
        <v>0</v>
      </c>
      <c r="AK131" s="34">
        <f>ROUND(IF(C131&lt;16,IF(S131&gt;0,(25-$S131)*'Hintergrund Berechnung'!$J$941,0),IF(S131&gt;0,(25-$S131)*'Hintergrund Berechnung'!$J$942,0)),0)</f>
        <v>0</v>
      </c>
      <c r="AL131" s="18" t="e">
        <f t="shared" si="17"/>
        <v>#DIV/0!</v>
      </c>
    </row>
    <row r="132" spans="21:38" x14ac:dyDescent="0.5">
      <c r="U132" s="16">
        <f t="shared" si="9"/>
        <v>0</v>
      </c>
      <c r="V132" s="16" t="e">
        <f>IF($A$3=FALSE,IF($C132&lt;16,E132/($D132^0.70558407859294)*'Hintergrund Berechnung'!$I$941,E132/($D132^0.70558407859294)*'Hintergrund Berechnung'!$I$942),IF($C132&lt;13,(E132/($D132^0.70558407859294)*'Hintergrund Berechnung'!$I$941)*0.5,IF($C132&lt;16,(E132/($D132^0.70558407859294)*'Hintergrund Berechnung'!$I$941)*0.67,E132/($D132^0.70558407859294)*'Hintergrund Berechnung'!$I$942)))</f>
        <v>#DIV/0!</v>
      </c>
      <c r="W132" s="16" t="str">
        <f t="shared" si="10"/>
        <v/>
      </c>
      <c r="X132" s="16" t="e">
        <f>IF($A$3=FALSE,IF($C132&lt;16,G132/($D132^0.70558407859294)*'Hintergrund Berechnung'!$I$941,G132/($D132^0.70558407859294)*'Hintergrund Berechnung'!$I$942),IF($C132&lt;13,(G132/($D132^0.70558407859294)*'Hintergrund Berechnung'!$I$941)*0.5,IF($C132&lt;16,(G132/($D132^0.70558407859294)*'Hintergrund Berechnung'!$I$941)*0.67,G132/($D132^0.70558407859294)*'Hintergrund Berechnung'!$I$942)))</f>
        <v>#DIV/0!</v>
      </c>
      <c r="Y132" s="16" t="str">
        <f t="shared" si="11"/>
        <v/>
      </c>
      <c r="Z132" s="16" t="e">
        <f>IF($A$3=FALSE,IF($C132&lt;16,I132/($D132^0.70558407859294)*'Hintergrund Berechnung'!$I$941,I132/($D132^0.70558407859294)*'Hintergrund Berechnung'!$I$942),IF($C132&lt;13,(I132/($D132^0.70558407859294)*'Hintergrund Berechnung'!$I$941)*0.5,IF($C132&lt;16,(I132/($D132^0.70558407859294)*'Hintergrund Berechnung'!$I$941)*0.67,I132/($D132^0.70558407859294)*'Hintergrund Berechnung'!$I$942)))</f>
        <v>#DIV/0!</v>
      </c>
      <c r="AA132" s="16" t="str">
        <f t="shared" si="12"/>
        <v/>
      </c>
      <c r="AB132" s="16" t="e">
        <f>IF($A$3=FALSE,IF($C132&lt;16,K132/($D132^0.70558407859294)*'Hintergrund Berechnung'!$I$941,K132/($D132^0.70558407859294)*'Hintergrund Berechnung'!$I$942),IF($C132&lt;13,(K132/($D132^0.70558407859294)*'Hintergrund Berechnung'!$I$941)*0.5,IF($C132&lt;16,(K132/($D132^0.70558407859294)*'Hintergrund Berechnung'!$I$941)*0.67,K132/($D132^0.70558407859294)*'Hintergrund Berechnung'!$I$942)))</f>
        <v>#DIV/0!</v>
      </c>
      <c r="AC132" s="16" t="str">
        <f t="shared" si="13"/>
        <v/>
      </c>
      <c r="AD132" s="16" t="e">
        <f>IF($A$3=FALSE,IF($C132&lt;16,M132/($D132^0.70558407859294)*'Hintergrund Berechnung'!$I$941,M132/($D132^0.70558407859294)*'Hintergrund Berechnung'!$I$942),IF($C132&lt;13,(M132/($D132^0.70558407859294)*'Hintergrund Berechnung'!$I$941)*0.5,IF($C132&lt;16,(M132/($D132^0.70558407859294)*'Hintergrund Berechnung'!$I$941)*0.67,M132/($D132^0.70558407859294)*'Hintergrund Berechnung'!$I$942)))</f>
        <v>#DIV/0!</v>
      </c>
      <c r="AE132" s="16" t="str">
        <f t="shared" si="14"/>
        <v/>
      </c>
      <c r="AF132" s="16" t="e">
        <f>IF($A$3=FALSE,IF($C132&lt;16,O132/($D132^0.70558407859294)*'Hintergrund Berechnung'!$I$941,O132/($D132^0.70558407859294)*'Hintergrund Berechnung'!$I$942),IF($C132&lt;13,(O132/($D132^0.70558407859294)*'Hintergrund Berechnung'!$I$941)*0.5,IF($C132&lt;16,(O132/($D132^0.70558407859294)*'Hintergrund Berechnung'!$I$941)*0.67,O132/($D132^0.70558407859294)*'Hintergrund Berechnung'!$I$942)))</f>
        <v>#DIV/0!</v>
      </c>
      <c r="AG132" s="16" t="str">
        <f t="shared" si="15"/>
        <v/>
      </c>
      <c r="AH132" s="16" t="e">
        <f t="shared" si="16"/>
        <v>#DIV/0!</v>
      </c>
      <c r="AI132" s="34" t="e">
        <f>ROUND(IF(C132&lt;16,$Q132/($D132^0.450818786555515)*'Hintergrund Berechnung'!$N$941,$Q132/($D132^0.450818786555515)*'Hintergrund Berechnung'!$N$942),0)</f>
        <v>#DIV/0!</v>
      </c>
      <c r="AJ132" s="34">
        <f>ROUND(IF(C132&lt;16,$R132*'Hintergrund Berechnung'!$O$941,$R132*'Hintergrund Berechnung'!$O$942),0)</f>
        <v>0</v>
      </c>
      <c r="AK132" s="34">
        <f>ROUND(IF(C132&lt;16,IF(S132&gt;0,(25-$S132)*'Hintergrund Berechnung'!$J$941,0),IF(S132&gt;0,(25-$S132)*'Hintergrund Berechnung'!$J$942,0)),0)</f>
        <v>0</v>
      </c>
      <c r="AL132" s="18" t="e">
        <f t="shared" si="17"/>
        <v>#DIV/0!</v>
      </c>
    </row>
    <row r="133" spans="21:38" x14ac:dyDescent="0.5">
      <c r="U133" s="16">
        <f t="shared" si="9"/>
        <v>0</v>
      </c>
      <c r="V133" s="16" t="e">
        <f>IF($A$3=FALSE,IF($C133&lt;16,E133/($D133^0.70558407859294)*'Hintergrund Berechnung'!$I$941,E133/($D133^0.70558407859294)*'Hintergrund Berechnung'!$I$942),IF($C133&lt;13,(E133/($D133^0.70558407859294)*'Hintergrund Berechnung'!$I$941)*0.5,IF($C133&lt;16,(E133/($D133^0.70558407859294)*'Hintergrund Berechnung'!$I$941)*0.67,E133/($D133^0.70558407859294)*'Hintergrund Berechnung'!$I$942)))</f>
        <v>#DIV/0!</v>
      </c>
      <c r="W133" s="16" t="str">
        <f t="shared" si="10"/>
        <v/>
      </c>
      <c r="X133" s="16" t="e">
        <f>IF($A$3=FALSE,IF($C133&lt;16,G133/($D133^0.70558407859294)*'Hintergrund Berechnung'!$I$941,G133/($D133^0.70558407859294)*'Hintergrund Berechnung'!$I$942),IF($C133&lt;13,(G133/($D133^0.70558407859294)*'Hintergrund Berechnung'!$I$941)*0.5,IF($C133&lt;16,(G133/($D133^0.70558407859294)*'Hintergrund Berechnung'!$I$941)*0.67,G133/($D133^0.70558407859294)*'Hintergrund Berechnung'!$I$942)))</f>
        <v>#DIV/0!</v>
      </c>
      <c r="Y133" s="16" t="str">
        <f t="shared" si="11"/>
        <v/>
      </c>
      <c r="Z133" s="16" t="e">
        <f>IF($A$3=FALSE,IF($C133&lt;16,I133/($D133^0.70558407859294)*'Hintergrund Berechnung'!$I$941,I133/($D133^0.70558407859294)*'Hintergrund Berechnung'!$I$942),IF($C133&lt;13,(I133/($D133^0.70558407859294)*'Hintergrund Berechnung'!$I$941)*0.5,IF($C133&lt;16,(I133/($D133^0.70558407859294)*'Hintergrund Berechnung'!$I$941)*0.67,I133/($D133^0.70558407859294)*'Hintergrund Berechnung'!$I$942)))</f>
        <v>#DIV/0!</v>
      </c>
      <c r="AA133" s="16" t="str">
        <f t="shared" si="12"/>
        <v/>
      </c>
      <c r="AB133" s="16" t="e">
        <f>IF($A$3=FALSE,IF($C133&lt;16,K133/($D133^0.70558407859294)*'Hintergrund Berechnung'!$I$941,K133/($D133^0.70558407859294)*'Hintergrund Berechnung'!$I$942),IF($C133&lt;13,(K133/($D133^0.70558407859294)*'Hintergrund Berechnung'!$I$941)*0.5,IF($C133&lt;16,(K133/($D133^0.70558407859294)*'Hintergrund Berechnung'!$I$941)*0.67,K133/($D133^0.70558407859294)*'Hintergrund Berechnung'!$I$942)))</f>
        <v>#DIV/0!</v>
      </c>
      <c r="AC133" s="16" t="str">
        <f t="shared" si="13"/>
        <v/>
      </c>
      <c r="AD133" s="16" t="e">
        <f>IF($A$3=FALSE,IF($C133&lt;16,M133/($D133^0.70558407859294)*'Hintergrund Berechnung'!$I$941,M133/($D133^0.70558407859294)*'Hintergrund Berechnung'!$I$942),IF($C133&lt;13,(M133/($D133^0.70558407859294)*'Hintergrund Berechnung'!$I$941)*0.5,IF($C133&lt;16,(M133/($D133^0.70558407859294)*'Hintergrund Berechnung'!$I$941)*0.67,M133/($D133^0.70558407859294)*'Hintergrund Berechnung'!$I$942)))</f>
        <v>#DIV/0!</v>
      </c>
      <c r="AE133" s="16" t="str">
        <f t="shared" si="14"/>
        <v/>
      </c>
      <c r="AF133" s="16" t="e">
        <f>IF($A$3=FALSE,IF($C133&lt;16,O133/($D133^0.70558407859294)*'Hintergrund Berechnung'!$I$941,O133/($D133^0.70558407859294)*'Hintergrund Berechnung'!$I$942),IF($C133&lt;13,(O133/($D133^0.70558407859294)*'Hintergrund Berechnung'!$I$941)*0.5,IF($C133&lt;16,(O133/($D133^0.70558407859294)*'Hintergrund Berechnung'!$I$941)*0.67,O133/($D133^0.70558407859294)*'Hintergrund Berechnung'!$I$942)))</f>
        <v>#DIV/0!</v>
      </c>
      <c r="AG133" s="16" t="str">
        <f t="shared" si="15"/>
        <v/>
      </c>
      <c r="AH133" s="16" t="e">
        <f t="shared" si="16"/>
        <v>#DIV/0!</v>
      </c>
      <c r="AI133" s="34" t="e">
        <f>ROUND(IF(C133&lt;16,$Q133/($D133^0.450818786555515)*'Hintergrund Berechnung'!$N$941,$Q133/($D133^0.450818786555515)*'Hintergrund Berechnung'!$N$942),0)</f>
        <v>#DIV/0!</v>
      </c>
      <c r="AJ133" s="34">
        <f>ROUND(IF(C133&lt;16,$R133*'Hintergrund Berechnung'!$O$941,$R133*'Hintergrund Berechnung'!$O$942),0)</f>
        <v>0</v>
      </c>
      <c r="AK133" s="34">
        <f>ROUND(IF(C133&lt;16,IF(S133&gt;0,(25-$S133)*'Hintergrund Berechnung'!$J$941,0),IF(S133&gt;0,(25-$S133)*'Hintergrund Berechnung'!$J$942,0)),0)</f>
        <v>0</v>
      </c>
      <c r="AL133" s="18" t="e">
        <f t="shared" si="17"/>
        <v>#DIV/0!</v>
      </c>
    </row>
    <row r="134" spans="21:38" x14ac:dyDescent="0.5">
      <c r="U134" s="16">
        <f t="shared" si="9"/>
        <v>0</v>
      </c>
      <c r="V134" s="16" t="e">
        <f>IF($A$3=FALSE,IF($C134&lt;16,E134/($D134^0.70558407859294)*'Hintergrund Berechnung'!$I$941,E134/($D134^0.70558407859294)*'Hintergrund Berechnung'!$I$942),IF($C134&lt;13,(E134/($D134^0.70558407859294)*'Hintergrund Berechnung'!$I$941)*0.5,IF($C134&lt;16,(E134/($D134^0.70558407859294)*'Hintergrund Berechnung'!$I$941)*0.67,E134/($D134^0.70558407859294)*'Hintergrund Berechnung'!$I$942)))</f>
        <v>#DIV/0!</v>
      </c>
      <c r="W134" s="16" t="str">
        <f t="shared" si="10"/>
        <v/>
      </c>
      <c r="X134" s="16" t="e">
        <f>IF($A$3=FALSE,IF($C134&lt;16,G134/($D134^0.70558407859294)*'Hintergrund Berechnung'!$I$941,G134/($D134^0.70558407859294)*'Hintergrund Berechnung'!$I$942),IF($C134&lt;13,(G134/($D134^0.70558407859294)*'Hintergrund Berechnung'!$I$941)*0.5,IF($C134&lt;16,(G134/($D134^0.70558407859294)*'Hintergrund Berechnung'!$I$941)*0.67,G134/($D134^0.70558407859294)*'Hintergrund Berechnung'!$I$942)))</f>
        <v>#DIV/0!</v>
      </c>
      <c r="Y134" s="16" t="str">
        <f t="shared" si="11"/>
        <v/>
      </c>
      <c r="Z134" s="16" t="e">
        <f>IF($A$3=FALSE,IF($C134&lt;16,I134/($D134^0.70558407859294)*'Hintergrund Berechnung'!$I$941,I134/($D134^0.70558407859294)*'Hintergrund Berechnung'!$I$942),IF($C134&lt;13,(I134/($D134^0.70558407859294)*'Hintergrund Berechnung'!$I$941)*0.5,IF($C134&lt;16,(I134/($D134^0.70558407859294)*'Hintergrund Berechnung'!$I$941)*0.67,I134/($D134^0.70558407859294)*'Hintergrund Berechnung'!$I$942)))</f>
        <v>#DIV/0!</v>
      </c>
      <c r="AA134" s="16" t="str">
        <f t="shared" si="12"/>
        <v/>
      </c>
      <c r="AB134" s="16" t="e">
        <f>IF($A$3=FALSE,IF($C134&lt;16,K134/($D134^0.70558407859294)*'Hintergrund Berechnung'!$I$941,K134/($D134^0.70558407859294)*'Hintergrund Berechnung'!$I$942),IF($C134&lt;13,(K134/($D134^0.70558407859294)*'Hintergrund Berechnung'!$I$941)*0.5,IF($C134&lt;16,(K134/($D134^0.70558407859294)*'Hintergrund Berechnung'!$I$941)*0.67,K134/($D134^0.70558407859294)*'Hintergrund Berechnung'!$I$942)))</f>
        <v>#DIV/0!</v>
      </c>
      <c r="AC134" s="16" t="str">
        <f t="shared" si="13"/>
        <v/>
      </c>
      <c r="AD134" s="16" t="e">
        <f>IF($A$3=FALSE,IF($C134&lt;16,M134/($D134^0.70558407859294)*'Hintergrund Berechnung'!$I$941,M134/($D134^0.70558407859294)*'Hintergrund Berechnung'!$I$942),IF($C134&lt;13,(M134/($D134^0.70558407859294)*'Hintergrund Berechnung'!$I$941)*0.5,IF($C134&lt;16,(M134/($D134^0.70558407859294)*'Hintergrund Berechnung'!$I$941)*0.67,M134/($D134^0.70558407859294)*'Hintergrund Berechnung'!$I$942)))</f>
        <v>#DIV/0!</v>
      </c>
      <c r="AE134" s="16" t="str">
        <f t="shared" si="14"/>
        <v/>
      </c>
      <c r="AF134" s="16" t="e">
        <f>IF($A$3=FALSE,IF($C134&lt;16,O134/($D134^0.70558407859294)*'Hintergrund Berechnung'!$I$941,O134/($D134^0.70558407859294)*'Hintergrund Berechnung'!$I$942),IF($C134&lt;13,(O134/($D134^0.70558407859294)*'Hintergrund Berechnung'!$I$941)*0.5,IF($C134&lt;16,(O134/($D134^0.70558407859294)*'Hintergrund Berechnung'!$I$941)*0.67,O134/($D134^0.70558407859294)*'Hintergrund Berechnung'!$I$942)))</f>
        <v>#DIV/0!</v>
      </c>
      <c r="AG134" s="16" t="str">
        <f t="shared" si="15"/>
        <v/>
      </c>
      <c r="AH134" s="16" t="e">
        <f t="shared" si="16"/>
        <v>#DIV/0!</v>
      </c>
      <c r="AI134" s="34" t="e">
        <f>ROUND(IF(C134&lt;16,$Q134/($D134^0.450818786555515)*'Hintergrund Berechnung'!$N$941,$Q134/($D134^0.450818786555515)*'Hintergrund Berechnung'!$N$942),0)</f>
        <v>#DIV/0!</v>
      </c>
      <c r="AJ134" s="34">
        <f>ROUND(IF(C134&lt;16,$R134*'Hintergrund Berechnung'!$O$941,$R134*'Hintergrund Berechnung'!$O$942),0)</f>
        <v>0</v>
      </c>
      <c r="AK134" s="34">
        <f>ROUND(IF(C134&lt;16,IF(S134&gt;0,(25-$S134)*'Hintergrund Berechnung'!$J$941,0),IF(S134&gt;0,(25-$S134)*'Hintergrund Berechnung'!$J$942,0)),0)</f>
        <v>0</v>
      </c>
      <c r="AL134" s="18" t="e">
        <f t="shared" si="17"/>
        <v>#DIV/0!</v>
      </c>
    </row>
    <row r="135" spans="21:38" x14ac:dyDescent="0.5">
      <c r="U135" s="16">
        <f t="shared" ref="U135:U198" si="18">MAX(E135,G135,I135)+MAX(K135,M135,O135)</f>
        <v>0</v>
      </c>
      <c r="V135" s="16" t="e">
        <f>IF($A$3=FALSE,IF($C135&lt;16,E135/($D135^0.70558407859294)*'Hintergrund Berechnung'!$I$941,E135/($D135^0.70558407859294)*'Hintergrund Berechnung'!$I$942),IF($C135&lt;13,(E135/($D135^0.70558407859294)*'Hintergrund Berechnung'!$I$941)*0.5,IF($C135&lt;16,(E135/($D135^0.70558407859294)*'Hintergrund Berechnung'!$I$941)*0.67,E135/($D135^0.70558407859294)*'Hintergrund Berechnung'!$I$942)))</f>
        <v>#DIV/0!</v>
      </c>
      <c r="W135" s="16" t="str">
        <f t="shared" ref="W135:W198" si="19">IF(AND($A$3=TRUE,$C135&lt;13),F135,IF(AND($A$3=TRUE,$C135&lt;16),F135*0.67,""))</f>
        <v/>
      </c>
      <c r="X135" s="16" t="e">
        <f>IF($A$3=FALSE,IF($C135&lt;16,G135/($D135^0.70558407859294)*'Hintergrund Berechnung'!$I$941,G135/($D135^0.70558407859294)*'Hintergrund Berechnung'!$I$942),IF($C135&lt;13,(G135/($D135^0.70558407859294)*'Hintergrund Berechnung'!$I$941)*0.5,IF($C135&lt;16,(G135/($D135^0.70558407859294)*'Hintergrund Berechnung'!$I$941)*0.67,G135/($D135^0.70558407859294)*'Hintergrund Berechnung'!$I$942)))</f>
        <v>#DIV/0!</v>
      </c>
      <c r="Y135" s="16" t="str">
        <f t="shared" ref="Y135:Y198" si="20">IF(AND($A$3=TRUE,$C135&lt;13),H135,IF(AND($A$3=TRUE,$C135&lt;16),H135*0.67,""))</f>
        <v/>
      </c>
      <c r="Z135" s="16" t="e">
        <f>IF($A$3=FALSE,IF($C135&lt;16,I135/($D135^0.70558407859294)*'Hintergrund Berechnung'!$I$941,I135/($D135^0.70558407859294)*'Hintergrund Berechnung'!$I$942),IF($C135&lt;13,(I135/($D135^0.70558407859294)*'Hintergrund Berechnung'!$I$941)*0.5,IF($C135&lt;16,(I135/($D135^0.70558407859294)*'Hintergrund Berechnung'!$I$941)*0.67,I135/($D135^0.70558407859294)*'Hintergrund Berechnung'!$I$942)))</f>
        <v>#DIV/0!</v>
      </c>
      <c r="AA135" s="16" t="str">
        <f t="shared" ref="AA135:AA198" si="21">IF(AND($A$3=TRUE,$C135&lt;13),J135,IF(AND($A$3=TRUE,$C135&lt;16),J135*0.67,""))</f>
        <v/>
      </c>
      <c r="AB135" s="16" t="e">
        <f>IF($A$3=FALSE,IF($C135&lt;16,K135/($D135^0.70558407859294)*'Hintergrund Berechnung'!$I$941,K135/($D135^0.70558407859294)*'Hintergrund Berechnung'!$I$942),IF($C135&lt;13,(K135/($D135^0.70558407859294)*'Hintergrund Berechnung'!$I$941)*0.5,IF($C135&lt;16,(K135/($D135^0.70558407859294)*'Hintergrund Berechnung'!$I$941)*0.67,K135/($D135^0.70558407859294)*'Hintergrund Berechnung'!$I$942)))</f>
        <v>#DIV/0!</v>
      </c>
      <c r="AC135" s="16" t="str">
        <f t="shared" ref="AC135:AC198" si="22">IF(AND($A$3=TRUE,$C135&lt;13),L135,IF(AND($A$3=TRUE,$C135&lt;16),L135*0.67,""))</f>
        <v/>
      </c>
      <c r="AD135" s="16" t="e">
        <f>IF($A$3=FALSE,IF($C135&lt;16,M135/($D135^0.70558407859294)*'Hintergrund Berechnung'!$I$941,M135/($D135^0.70558407859294)*'Hintergrund Berechnung'!$I$942),IF($C135&lt;13,(M135/($D135^0.70558407859294)*'Hintergrund Berechnung'!$I$941)*0.5,IF($C135&lt;16,(M135/($D135^0.70558407859294)*'Hintergrund Berechnung'!$I$941)*0.67,M135/($D135^0.70558407859294)*'Hintergrund Berechnung'!$I$942)))</f>
        <v>#DIV/0!</v>
      </c>
      <c r="AE135" s="16" t="str">
        <f t="shared" ref="AE135:AE198" si="23">IF(AND($A$3=TRUE,$C135&lt;13),N135,IF(AND($A$3=TRUE,$C135&lt;16),N135*0.67,""))</f>
        <v/>
      </c>
      <c r="AF135" s="16" t="e">
        <f>IF($A$3=FALSE,IF($C135&lt;16,O135/($D135^0.70558407859294)*'Hintergrund Berechnung'!$I$941,O135/($D135^0.70558407859294)*'Hintergrund Berechnung'!$I$942),IF($C135&lt;13,(O135/($D135^0.70558407859294)*'Hintergrund Berechnung'!$I$941)*0.5,IF($C135&lt;16,(O135/($D135^0.70558407859294)*'Hintergrund Berechnung'!$I$941)*0.67,O135/($D135^0.70558407859294)*'Hintergrund Berechnung'!$I$942)))</f>
        <v>#DIV/0!</v>
      </c>
      <c r="AG135" s="16" t="str">
        <f t="shared" ref="AG135:AG198" si="24">IF(AND($A$3=TRUE,$C135&lt;13),P135,IF(AND($A$3=TRUE,$C135&lt;16),P135*0.67,""))</f>
        <v/>
      </c>
      <c r="AH135" s="16" t="e">
        <f t="shared" ref="AH135:AH198" si="25">MAX(SUM(V135:W135),SUM(X135:Y135),SUM(Z135:AA135))+MAX(SUM(AB135:AC135),SUM(AD135:AE135),SUM(AF135:AG135))</f>
        <v>#DIV/0!</v>
      </c>
      <c r="AI135" s="34" t="e">
        <f>ROUND(IF(C135&lt;16,$Q135/($D135^0.450818786555515)*'Hintergrund Berechnung'!$N$941,$Q135/($D135^0.450818786555515)*'Hintergrund Berechnung'!$N$942),0)</f>
        <v>#DIV/0!</v>
      </c>
      <c r="AJ135" s="34">
        <f>ROUND(IF(C135&lt;16,$R135*'Hintergrund Berechnung'!$O$941,$R135*'Hintergrund Berechnung'!$O$942),0)</f>
        <v>0</v>
      </c>
      <c r="AK135" s="34">
        <f>ROUND(IF(C135&lt;16,IF(S135&gt;0,(25-$S135)*'Hintergrund Berechnung'!$J$941,0),IF(S135&gt;0,(25-$S135)*'Hintergrund Berechnung'!$J$942,0)),0)</f>
        <v>0</v>
      </c>
      <c r="AL135" s="18" t="e">
        <f t="shared" ref="AL135:AL198" si="26">ROUND(SUM(AH135:AK135),0)</f>
        <v>#DIV/0!</v>
      </c>
    </row>
    <row r="136" spans="21:38" x14ac:dyDescent="0.5">
      <c r="U136" s="16">
        <f t="shared" si="18"/>
        <v>0</v>
      </c>
      <c r="V136" s="16" t="e">
        <f>IF($A$3=FALSE,IF($C136&lt;16,E136/($D136^0.70558407859294)*'Hintergrund Berechnung'!$I$941,E136/($D136^0.70558407859294)*'Hintergrund Berechnung'!$I$942),IF($C136&lt;13,(E136/($D136^0.70558407859294)*'Hintergrund Berechnung'!$I$941)*0.5,IF($C136&lt;16,(E136/($D136^0.70558407859294)*'Hintergrund Berechnung'!$I$941)*0.67,E136/($D136^0.70558407859294)*'Hintergrund Berechnung'!$I$942)))</f>
        <v>#DIV/0!</v>
      </c>
      <c r="W136" s="16" t="str">
        <f t="shared" si="19"/>
        <v/>
      </c>
      <c r="X136" s="16" t="e">
        <f>IF($A$3=FALSE,IF($C136&lt;16,G136/($D136^0.70558407859294)*'Hintergrund Berechnung'!$I$941,G136/($D136^0.70558407859294)*'Hintergrund Berechnung'!$I$942),IF($C136&lt;13,(G136/($D136^0.70558407859294)*'Hintergrund Berechnung'!$I$941)*0.5,IF($C136&lt;16,(G136/($D136^0.70558407859294)*'Hintergrund Berechnung'!$I$941)*0.67,G136/($D136^0.70558407859294)*'Hintergrund Berechnung'!$I$942)))</f>
        <v>#DIV/0!</v>
      </c>
      <c r="Y136" s="16" t="str">
        <f t="shared" si="20"/>
        <v/>
      </c>
      <c r="Z136" s="16" t="e">
        <f>IF($A$3=FALSE,IF($C136&lt;16,I136/($D136^0.70558407859294)*'Hintergrund Berechnung'!$I$941,I136/($D136^0.70558407859294)*'Hintergrund Berechnung'!$I$942),IF($C136&lt;13,(I136/($D136^0.70558407859294)*'Hintergrund Berechnung'!$I$941)*0.5,IF($C136&lt;16,(I136/($D136^0.70558407859294)*'Hintergrund Berechnung'!$I$941)*0.67,I136/($D136^0.70558407859294)*'Hintergrund Berechnung'!$I$942)))</f>
        <v>#DIV/0!</v>
      </c>
      <c r="AA136" s="16" t="str">
        <f t="shared" si="21"/>
        <v/>
      </c>
      <c r="AB136" s="16" t="e">
        <f>IF($A$3=FALSE,IF($C136&lt;16,K136/($D136^0.70558407859294)*'Hintergrund Berechnung'!$I$941,K136/($D136^0.70558407859294)*'Hintergrund Berechnung'!$I$942),IF($C136&lt;13,(K136/($D136^0.70558407859294)*'Hintergrund Berechnung'!$I$941)*0.5,IF($C136&lt;16,(K136/($D136^0.70558407859294)*'Hintergrund Berechnung'!$I$941)*0.67,K136/($D136^0.70558407859294)*'Hintergrund Berechnung'!$I$942)))</f>
        <v>#DIV/0!</v>
      </c>
      <c r="AC136" s="16" t="str">
        <f t="shared" si="22"/>
        <v/>
      </c>
      <c r="AD136" s="16" t="e">
        <f>IF($A$3=FALSE,IF($C136&lt;16,M136/($D136^0.70558407859294)*'Hintergrund Berechnung'!$I$941,M136/($D136^0.70558407859294)*'Hintergrund Berechnung'!$I$942),IF($C136&lt;13,(M136/($D136^0.70558407859294)*'Hintergrund Berechnung'!$I$941)*0.5,IF($C136&lt;16,(M136/($D136^0.70558407859294)*'Hintergrund Berechnung'!$I$941)*0.67,M136/($D136^0.70558407859294)*'Hintergrund Berechnung'!$I$942)))</f>
        <v>#DIV/0!</v>
      </c>
      <c r="AE136" s="16" t="str">
        <f t="shared" si="23"/>
        <v/>
      </c>
      <c r="AF136" s="16" t="e">
        <f>IF($A$3=FALSE,IF($C136&lt;16,O136/($D136^0.70558407859294)*'Hintergrund Berechnung'!$I$941,O136/($D136^0.70558407859294)*'Hintergrund Berechnung'!$I$942),IF($C136&lt;13,(O136/($D136^0.70558407859294)*'Hintergrund Berechnung'!$I$941)*0.5,IF($C136&lt;16,(O136/($D136^0.70558407859294)*'Hintergrund Berechnung'!$I$941)*0.67,O136/($D136^0.70558407859294)*'Hintergrund Berechnung'!$I$942)))</f>
        <v>#DIV/0!</v>
      </c>
      <c r="AG136" s="16" t="str">
        <f t="shared" si="24"/>
        <v/>
      </c>
      <c r="AH136" s="16" t="e">
        <f t="shared" si="25"/>
        <v>#DIV/0!</v>
      </c>
      <c r="AI136" s="34" t="e">
        <f>ROUND(IF(C136&lt;16,$Q136/($D136^0.450818786555515)*'Hintergrund Berechnung'!$N$941,$Q136/($D136^0.450818786555515)*'Hintergrund Berechnung'!$N$942),0)</f>
        <v>#DIV/0!</v>
      </c>
      <c r="AJ136" s="34">
        <f>ROUND(IF(C136&lt;16,$R136*'Hintergrund Berechnung'!$O$941,$R136*'Hintergrund Berechnung'!$O$942),0)</f>
        <v>0</v>
      </c>
      <c r="AK136" s="34">
        <f>ROUND(IF(C136&lt;16,IF(S136&gt;0,(25-$S136)*'Hintergrund Berechnung'!$J$941,0),IF(S136&gt;0,(25-$S136)*'Hintergrund Berechnung'!$J$942,0)),0)</f>
        <v>0</v>
      </c>
      <c r="AL136" s="18" t="e">
        <f t="shared" si="26"/>
        <v>#DIV/0!</v>
      </c>
    </row>
    <row r="137" spans="21:38" x14ac:dyDescent="0.5">
      <c r="U137" s="16">
        <f t="shared" si="18"/>
        <v>0</v>
      </c>
      <c r="V137" s="16" t="e">
        <f>IF($A$3=FALSE,IF($C137&lt;16,E137/($D137^0.70558407859294)*'Hintergrund Berechnung'!$I$941,E137/($D137^0.70558407859294)*'Hintergrund Berechnung'!$I$942),IF($C137&lt;13,(E137/($D137^0.70558407859294)*'Hintergrund Berechnung'!$I$941)*0.5,IF($C137&lt;16,(E137/($D137^0.70558407859294)*'Hintergrund Berechnung'!$I$941)*0.67,E137/($D137^0.70558407859294)*'Hintergrund Berechnung'!$I$942)))</f>
        <v>#DIV/0!</v>
      </c>
      <c r="W137" s="16" t="str">
        <f t="shared" si="19"/>
        <v/>
      </c>
      <c r="X137" s="16" t="e">
        <f>IF($A$3=FALSE,IF($C137&lt;16,G137/($D137^0.70558407859294)*'Hintergrund Berechnung'!$I$941,G137/($D137^0.70558407859294)*'Hintergrund Berechnung'!$I$942),IF($C137&lt;13,(G137/($D137^0.70558407859294)*'Hintergrund Berechnung'!$I$941)*0.5,IF($C137&lt;16,(G137/($D137^0.70558407859294)*'Hintergrund Berechnung'!$I$941)*0.67,G137/($D137^0.70558407859294)*'Hintergrund Berechnung'!$I$942)))</f>
        <v>#DIV/0!</v>
      </c>
      <c r="Y137" s="16" t="str">
        <f t="shared" si="20"/>
        <v/>
      </c>
      <c r="Z137" s="16" t="e">
        <f>IF($A$3=FALSE,IF($C137&lt;16,I137/($D137^0.70558407859294)*'Hintergrund Berechnung'!$I$941,I137/($D137^0.70558407859294)*'Hintergrund Berechnung'!$I$942),IF($C137&lt;13,(I137/($D137^0.70558407859294)*'Hintergrund Berechnung'!$I$941)*0.5,IF($C137&lt;16,(I137/($D137^0.70558407859294)*'Hintergrund Berechnung'!$I$941)*0.67,I137/($D137^0.70558407859294)*'Hintergrund Berechnung'!$I$942)))</f>
        <v>#DIV/0!</v>
      </c>
      <c r="AA137" s="16" t="str">
        <f t="shared" si="21"/>
        <v/>
      </c>
      <c r="AB137" s="16" t="e">
        <f>IF($A$3=FALSE,IF($C137&lt;16,K137/($D137^0.70558407859294)*'Hintergrund Berechnung'!$I$941,K137/($D137^0.70558407859294)*'Hintergrund Berechnung'!$I$942),IF($C137&lt;13,(K137/($D137^0.70558407859294)*'Hintergrund Berechnung'!$I$941)*0.5,IF($C137&lt;16,(K137/($D137^0.70558407859294)*'Hintergrund Berechnung'!$I$941)*0.67,K137/($D137^0.70558407859294)*'Hintergrund Berechnung'!$I$942)))</f>
        <v>#DIV/0!</v>
      </c>
      <c r="AC137" s="16" t="str">
        <f t="shared" si="22"/>
        <v/>
      </c>
      <c r="AD137" s="16" t="e">
        <f>IF($A$3=FALSE,IF($C137&lt;16,M137/($D137^0.70558407859294)*'Hintergrund Berechnung'!$I$941,M137/($D137^0.70558407859294)*'Hintergrund Berechnung'!$I$942),IF($C137&lt;13,(M137/($D137^0.70558407859294)*'Hintergrund Berechnung'!$I$941)*0.5,IF($C137&lt;16,(M137/($D137^0.70558407859294)*'Hintergrund Berechnung'!$I$941)*0.67,M137/($D137^0.70558407859294)*'Hintergrund Berechnung'!$I$942)))</f>
        <v>#DIV/0!</v>
      </c>
      <c r="AE137" s="16" t="str">
        <f t="shared" si="23"/>
        <v/>
      </c>
      <c r="AF137" s="16" t="e">
        <f>IF($A$3=FALSE,IF($C137&lt;16,O137/($D137^0.70558407859294)*'Hintergrund Berechnung'!$I$941,O137/($D137^0.70558407859294)*'Hintergrund Berechnung'!$I$942),IF($C137&lt;13,(O137/($D137^0.70558407859294)*'Hintergrund Berechnung'!$I$941)*0.5,IF($C137&lt;16,(O137/($D137^0.70558407859294)*'Hintergrund Berechnung'!$I$941)*0.67,O137/($D137^0.70558407859294)*'Hintergrund Berechnung'!$I$942)))</f>
        <v>#DIV/0!</v>
      </c>
      <c r="AG137" s="16" t="str">
        <f t="shared" si="24"/>
        <v/>
      </c>
      <c r="AH137" s="16" t="e">
        <f t="shared" si="25"/>
        <v>#DIV/0!</v>
      </c>
      <c r="AI137" s="34" t="e">
        <f>ROUND(IF(C137&lt;16,$Q137/($D137^0.450818786555515)*'Hintergrund Berechnung'!$N$941,$Q137/($D137^0.450818786555515)*'Hintergrund Berechnung'!$N$942),0)</f>
        <v>#DIV/0!</v>
      </c>
      <c r="AJ137" s="34">
        <f>ROUND(IF(C137&lt;16,$R137*'Hintergrund Berechnung'!$O$941,$R137*'Hintergrund Berechnung'!$O$942),0)</f>
        <v>0</v>
      </c>
      <c r="AK137" s="34">
        <f>ROUND(IF(C137&lt;16,IF(S137&gt;0,(25-$S137)*'Hintergrund Berechnung'!$J$941,0),IF(S137&gt;0,(25-$S137)*'Hintergrund Berechnung'!$J$942,0)),0)</f>
        <v>0</v>
      </c>
      <c r="AL137" s="18" t="e">
        <f t="shared" si="26"/>
        <v>#DIV/0!</v>
      </c>
    </row>
    <row r="138" spans="21:38" x14ac:dyDescent="0.5">
      <c r="U138" s="16">
        <f t="shared" si="18"/>
        <v>0</v>
      </c>
      <c r="V138" s="16" t="e">
        <f>IF($A$3=FALSE,IF($C138&lt;16,E138/($D138^0.70558407859294)*'Hintergrund Berechnung'!$I$941,E138/($D138^0.70558407859294)*'Hintergrund Berechnung'!$I$942),IF($C138&lt;13,(E138/($D138^0.70558407859294)*'Hintergrund Berechnung'!$I$941)*0.5,IF($C138&lt;16,(E138/($D138^0.70558407859294)*'Hintergrund Berechnung'!$I$941)*0.67,E138/($D138^0.70558407859294)*'Hintergrund Berechnung'!$I$942)))</f>
        <v>#DIV/0!</v>
      </c>
      <c r="W138" s="16" t="str">
        <f t="shared" si="19"/>
        <v/>
      </c>
      <c r="X138" s="16" t="e">
        <f>IF($A$3=FALSE,IF($C138&lt;16,G138/($D138^0.70558407859294)*'Hintergrund Berechnung'!$I$941,G138/($D138^0.70558407859294)*'Hintergrund Berechnung'!$I$942),IF($C138&lt;13,(G138/($D138^0.70558407859294)*'Hintergrund Berechnung'!$I$941)*0.5,IF($C138&lt;16,(G138/($D138^0.70558407859294)*'Hintergrund Berechnung'!$I$941)*0.67,G138/($D138^0.70558407859294)*'Hintergrund Berechnung'!$I$942)))</f>
        <v>#DIV/0!</v>
      </c>
      <c r="Y138" s="16" t="str">
        <f t="shared" si="20"/>
        <v/>
      </c>
      <c r="Z138" s="16" t="e">
        <f>IF($A$3=FALSE,IF($C138&lt;16,I138/($D138^0.70558407859294)*'Hintergrund Berechnung'!$I$941,I138/($D138^0.70558407859294)*'Hintergrund Berechnung'!$I$942),IF($C138&lt;13,(I138/($D138^0.70558407859294)*'Hintergrund Berechnung'!$I$941)*0.5,IF($C138&lt;16,(I138/($D138^0.70558407859294)*'Hintergrund Berechnung'!$I$941)*0.67,I138/($D138^0.70558407859294)*'Hintergrund Berechnung'!$I$942)))</f>
        <v>#DIV/0!</v>
      </c>
      <c r="AA138" s="16" t="str">
        <f t="shared" si="21"/>
        <v/>
      </c>
      <c r="AB138" s="16" t="e">
        <f>IF($A$3=FALSE,IF($C138&lt;16,K138/($D138^0.70558407859294)*'Hintergrund Berechnung'!$I$941,K138/($D138^0.70558407859294)*'Hintergrund Berechnung'!$I$942),IF($C138&lt;13,(K138/($D138^0.70558407859294)*'Hintergrund Berechnung'!$I$941)*0.5,IF($C138&lt;16,(K138/($D138^0.70558407859294)*'Hintergrund Berechnung'!$I$941)*0.67,K138/($D138^0.70558407859294)*'Hintergrund Berechnung'!$I$942)))</f>
        <v>#DIV/0!</v>
      </c>
      <c r="AC138" s="16" t="str">
        <f t="shared" si="22"/>
        <v/>
      </c>
      <c r="AD138" s="16" t="e">
        <f>IF($A$3=FALSE,IF($C138&lt;16,M138/($D138^0.70558407859294)*'Hintergrund Berechnung'!$I$941,M138/($D138^0.70558407859294)*'Hintergrund Berechnung'!$I$942),IF($C138&lt;13,(M138/($D138^0.70558407859294)*'Hintergrund Berechnung'!$I$941)*0.5,IF($C138&lt;16,(M138/($D138^0.70558407859294)*'Hintergrund Berechnung'!$I$941)*0.67,M138/($D138^0.70558407859294)*'Hintergrund Berechnung'!$I$942)))</f>
        <v>#DIV/0!</v>
      </c>
      <c r="AE138" s="16" t="str">
        <f t="shared" si="23"/>
        <v/>
      </c>
      <c r="AF138" s="16" t="e">
        <f>IF($A$3=FALSE,IF($C138&lt;16,O138/($D138^0.70558407859294)*'Hintergrund Berechnung'!$I$941,O138/($D138^0.70558407859294)*'Hintergrund Berechnung'!$I$942),IF($C138&lt;13,(O138/($D138^0.70558407859294)*'Hintergrund Berechnung'!$I$941)*0.5,IF($C138&lt;16,(O138/($D138^0.70558407859294)*'Hintergrund Berechnung'!$I$941)*0.67,O138/($D138^0.70558407859294)*'Hintergrund Berechnung'!$I$942)))</f>
        <v>#DIV/0!</v>
      </c>
      <c r="AG138" s="16" t="str">
        <f t="shared" si="24"/>
        <v/>
      </c>
      <c r="AH138" s="16" t="e">
        <f t="shared" si="25"/>
        <v>#DIV/0!</v>
      </c>
      <c r="AI138" s="34" t="e">
        <f>ROUND(IF(C138&lt;16,$Q138/($D138^0.450818786555515)*'Hintergrund Berechnung'!$N$941,$Q138/($D138^0.450818786555515)*'Hintergrund Berechnung'!$N$942),0)</f>
        <v>#DIV/0!</v>
      </c>
      <c r="AJ138" s="34">
        <f>ROUND(IF(C138&lt;16,$R138*'Hintergrund Berechnung'!$O$941,$R138*'Hintergrund Berechnung'!$O$942),0)</f>
        <v>0</v>
      </c>
      <c r="AK138" s="34">
        <f>ROUND(IF(C138&lt;16,IF(S138&gt;0,(25-$S138)*'Hintergrund Berechnung'!$J$941,0),IF(S138&gt;0,(25-$S138)*'Hintergrund Berechnung'!$J$942,0)),0)</f>
        <v>0</v>
      </c>
      <c r="AL138" s="18" t="e">
        <f t="shared" si="26"/>
        <v>#DIV/0!</v>
      </c>
    </row>
    <row r="139" spans="21:38" x14ac:dyDescent="0.5">
      <c r="U139" s="16">
        <f t="shared" si="18"/>
        <v>0</v>
      </c>
      <c r="V139" s="16" t="e">
        <f>IF($A$3=FALSE,IF($C139&lt;16,E139/($D139^0.70558407859294)*'Hintergrund Berechnung'!$I$941,E139/($D139^0.70558407859294)*'Hintergrund Berechnung'!$I$942),IF($C139&lt;13,(E139/($D139^0.70558407859294)*'Hintergrund Berechnung'!$I$941)*0.5,IF($C139&lt;16,(E139/($D139^0.70558407859294)*'Hintergrund Berechnung'!$I$941)*0.67,E139/($D139^0.70558407859294)*'Hintergrund Berechnung'!$I$942)))</f>
        <v>#DIV/0!</v>
      </c>
      <c r="W139" s="16" t="str">
        <f t="shared" si="19"/>
        <v/>
      </c>
      <c r="X139" s="16" t="e">
        <f>IF($A$3=FALSE,IF($C139&lt;16,G139/($D139^0.70558407859294)*'Hintergrund Berechnung'!$I$941,G139/($D139^0.70558407859294)*'Hintergrund Berechnung'!$I$942),IF($C139&lt;13,(G139/($D139^0.70558407859294)*'Hintergrund Berechnung'!$I$941)*0.5,IF($C139&lt;16,(G139/($D139^0.70558407859294)*'Hintergrund Berechnung'!$I$941)*0.67,G139/($D139^0.70558407859294)*'Hintergrund Berechnung'!$I$942)))</f>
        <v>#DIV/0!</v>
      </c>
      <c r="Y139" s="16" t="str">
        <f t="shared" si="20"/>
        <v/>
      </c>
      <c r="Z139" s="16" t="e">
        <f>IF($A$3=FALSE,IF($C139&lt;16,I139/($D139^0.70558407859294)*'Hintergrund Berechnung'!$I$941,I139/($D139^0.70558407859294)*'Hintergrund Berechnung'!$I$942),IF($C139&lt;13,(I139/($D139^0.70558407859294)*'Hintergrund Berechnung'!$I$941)*0.5,IF($C139&lt;16,(I139/($D139^0.70558407859294)*'Hintergrund Berechnung'!$I$941)*0.67,I139/($D139^0.70558407859294)*'Hintergrund Berechnung'!$I$942)))</f>
        <v>#DIV/0!</v>
      </c>
      <c r="AA139" s="16" t="str">
        <f t="shared" si="21"/>
        <v/>
      </c>
      <c r="AB139" s="16" t="e">
        <f>IF($A$3=FALSE,IF($C139&lt;16,K139/($D139^0.70558407859294)*'Hintergrund Berechnung'!$I$941,K139/($D139^0.70558407859294)*'Hintergrund Berechnung'!$I$942),IF($C139&lt;13,(K139/($D139^0.70558407859294)*'Hintergrund Berechnung'!$I$941)*0.5,IF($C139&lt;16,(K139/($D139^0.70558407859294)*'Hintergrund Berechnung'!$I$941)*0.67,K139/($D139^0.70558407859294)*'Hintergrund Berechnung'!$I$942)))</f>
        <v>#DIV/0!</v>
      </c>
      <c r="AC139" s="16" t="str">
        <f t="shared" si="22"/>
        <v/>
      </c>
      <c r="AD139" s="16" t="e">
        <f>IF($A$3=FALSE,IF($C139&lt;16,M139/($D139^0.70558407859294)*'Hintergrund Berechnung'!$I$941,M139/($D139^0.70558407859294)*'Hintergrund Berechnung'!$I$942),IF($C139&lt;13,(M139/($D139^0.70558407859294)*'Hintergrund Berechnung'!$I$941)*0.5,IF($C139&lt;16,(M139/($D139^0.70558407859294)*'Hintergrund Berechnung'!$I$941)*0.67,M139/($D139^0.70558407859294)*'Hintergrund Berechnung'!$I$942)))</f>
        <v>#DIV/0!</v>
      </c>
      <c r="AE139" s="16" t="str">
        <f t="shared" si="23"/>
        <v/>
      </c>
      <c r="AF139" s="16" t="e">
        <f>IF($A$3=FALSE,IF($C139&lt;16,O139/($D139^0.70558407859294)*'Hintergrund Berechnung'!$I$941,O139/($D139^0.70558407859294)*'Hintergrund Berechnung'!$I$942),IF($C139&lt;13,(O139/($D139^0.70558407859294)*'Hintergrund Berechnung'!$I$941)*0.5,IF($C139&lt;16,(O139/($D139^0.70558407859294)*'Hintergrund Berechnung'!$I$941)*0.67,O139/($D139^0.70558407859294)*'Hintergrund Berechnung'!$I$942)))</f>
        <v>#DIV/0!</v>
      </c>
      <c r="AG139" s="16" t="str">
        <f t="shared" si="24"/>
        <v/>
      </c>
      <c r="AH139" s="16" t="e">
        <f t="shared" si="25"/>
        <v>#DIV/0!</v>
      </c>
      <c r="AI139" s="34" t="e">
        <f>ROUND(IF(C139&lt;16,$Q139/($D139^0.450818786555515)*'Hintergrund Berechnung'!$N$941,$Q139/($D139^0.450818786555515)*'Hintergrund Berechnung'!$N$942),0)</f>
        <v>#DIV/0!</v>
      </c>
      <c r="AJ139" s="34">
        <f>ROUND(IF(C139&lt;16,$R139*'Hintergrund Berechnung'!$O$941,$R139*'Hintergrund Berechnung'!$O$942),0)</f>
        <v>0</v>
      </c>
      <c r="AK139" s="34">
        <f>ROUND(IF(C139&lt;16,IF(S139&gt;0,(25-$S139)*'Hintergrund Berechnung'!$J$941,0),IF(S139&gt;0,(25-$S139)*'Hintergrund Berechnung'!$J$942,0)),0)</f>
        <v>0</v>
      </c>
      <c r="AL139" s="18" t="e">
        <f t="shared" si="26"/>
        <v>#DIV/0!</v>
      </c>
    </row>
    <row r="140" spans="21:38" x14ac:dyDescent="0.5">
      <c r="U140" s="16">
        <f t="shared" si="18"/>
        <v>0</v>
      </c>
      <c r="V140" s="16" t="e">
        <f>IF($A$3=FALSE,IF($C140&lt;16,E140/($D140^0.70558407859294)*'Hintergrund Berechnung'!$I$941,E140/($D140^0.70558407859294)*'Hintergrund Berechnung'!$I$942),IF($C140&lt;13,(E140/($D140^0.70558407859294)*'Hintergrund Berechnung'!$I$941)*0.5,IF($C140&lt;16,(E140/($D140^0.70558407859294)*'Hintergrund Berechnung'!$I$941)*0.67,E140/($D140^0.70558407859294)*'Hintergrund Berechnung'!$I$942)))</f>
        <v>#DIV/0!</v>
      </c>
      <c r="W140" s="16" t="str">
        <f t="shared" si="19"/>
        <v/>
      </c>
      <c r="X140" s="16" t="e">
        <f>IF($A$3=FALSE,IF($C140&lt;16,G140/($D140^0.70558407859294)*'Hintergrund Berechnung'!$I$941,G140/($D140^0.70558407859294)*'Hintergrund Berechnung'!$I$942),IF($C140&lt;13,(G140/($D140^0.70558407859294)*'Hintergrund Berechnung'!$I$941)*0.5,IF($C140&lt;16,(G140/($D140^0.70558407859294)*'Hintergrund Berechnung'!$I$941)*0.67,G140/($D140^0.70558407859294)*'Hintergrund Berechnung'!$I$942)))</f>
        <v>#DIV/0!</v>
      </c>
      <c r="Y140" s="16" t="str">
        <f t="shared" si="20"/>
        <v/>
      </c>
      <c r="Z140" s="16" t="e">
        <f>IF($A$3=FALSE,IF($C140&lt;16,I140/($D140^0.70558407859294)*'Hintergrund Berechnung'!$I$941,I140/($D140^0.70558407859294)*'Hintergrund Berechnung'!$I$942),IF($C140&lt;13,(I140/($D140^0.70558407859294)*'Hintergrund Berechnung'!$I$941)*0.5,IF($C140&lt;16,(I140/($D140^0.70558407859294)*'Hintergrund Berechnung'!$I$941)*0.67,I140/($D140^0.70558407859294)*'Hintergrund Berechnung'!$I$942)))</f>
        <v>#DIV/0!</v>
      </c>
      <c r="AA140" s="16" t="str">
        <f t="shared" si="21"/>
        <v/>
      </c>
      <c r="AB140" s="16" t="e">
        <f>IF($A$3=FALSE,IF($C140&lt;16,K140/($D140^0.70558407859294)*'Hintergrund Berechnung'!$I$941,K140/($D140^0.70558407859294)*'Hintergrund Berechnung'!$I$942),IF($C140&lt;13,(K140/($D140^0.70558407859294)*'Hintergrund Berechnung'!$I$941)*0.5,IF($C140&lt;16,(K140/($D140^0.70558407859294)*'Hintergrund Berechnung'!$I$941)*0.67,K140/($D140^0.70558407859294)*'Hintergrund Berechnung'!$I$942)))</f>
        <v>#DIV/0!</v>
      </c>
      <c r="AC140" s="16" t="str">
        <f t="shared" si="22"/>
        <v/>
      </c>
      <c r="AD140" s="16" t="e">
        <f>IF($A$3=FALSE,IF($C140&lt;16,M140/($D140^0.70558407859294)*'Hintergrund Berechnung'!$I$941,M140/($D140^0.70558407859294)*'Hintergrund Berechnung'!$I$942),IF($C140&lt;13,(M140/($D140^0.70558407859294)*'Hintergrund Berechnung'!$I$941)*0.5,IF($C140&lt;16,(M140/($D140^0.70558407859294)*'Hintergrund Berechnung'!$I$941)*0.67,M140/($D140^0.70558407859294)*'Hintergrund Berechnung'!$I$942)))</f>
        <v>#DIV/0!</v>
      </c>
      <c r="AE140" s="16" t="str">
        <f t="shared" si="23"/>
        <v/>
      </c>
      <c r="AF140" s="16" t="e">
        <f>IF($A$3=FALSE,IF($C140&lt;16,O140/($D140^0.70558407859294)*'Hintergrund Berechnung'!$I$941,O140/($D140^0.70558407859294)*'Hintergrund Berechnung'!$I$942),IF($C140&lt;13,(O140/($D140^0.70558407859294)*'Hintergrund Berechnung'!$I$941)*0.5,IF($C140&lt;16,(O140/($D140^0.70558407859294)*'Hintergrund Berechnung'!$I$941)*0.67,O140/($D140^0.70558407859294)*'Hintergrund Berechnung'!$I$942)))</f>
        <v>#DIV/0!</v>
      </c>
      <c r="AG140" s="16" t="str">
        <f t="shared" si="24"/>
        <v/>
      </c>
      <c r="AH140" s="16" t="e">
        <f t="shared" si="25"/>
        <v>#DIV/0!</v>
      </c>
      <c r="AI140" s="34" t="e">
        <f>ROUND(IF(C140&lt;16,$Q140/($D140^0.450818786555515)*'Hintergrund Berechnung'!$N$941,$Q140/($D140^0.450818786555515)*'Hintergrund Berechnung'!$N$942),0)</f>
        <v>#DIV/0!</v>
      </c>
      <c r="AJ140" s="34">
        <f>ROUND(IF(C140&lt;16,$R140*'Hintergrund Berechnung'!$O$941,$R140*'Hintergrund Berechnung'!$O$942),0)</f>
        <v>0</v>
      </c>
      <c r="AK140" s="34">
        <f>ROUND(IF(C140&lt;16,IF(S140&gt;0,(25-$S140)*'Hintergrund Berechnung'!$J$941,0),IF(S140&gt;0,(25-$S140)*'Hintergrund Berechnung'!$J$942,0)),0)</f>
        <v>0</v>
      </c>
      <c r="AL140" s="18" t="e">
        <f t="shared" si="26"/>
        <v>#DIV/0!</v>
      </c>
    </row>
    <row r="141" spans="21:38" x14ac:dyDescent="0.5">
      <c r="U141" s="16">
        <f t="shared" si="18"/>
        <v>0</v>
      </c>
      <c r="V141" s="16" t="e">
        <f>IF($A$3=FALSE,IF($C141&lt;16,E141/($D141^0.70558407859294)*'Hintergrund Berechnung'!$I$941,E141/($D141^0.70558407859294)*'Hintergrund Berechnung'!$I$942),IF($C141&lt;13,(E141/($D141^0.70558407859294)*'Hintergrund Berechnung'!$I$941)*0.5,IF($C141&lt;16,(E141/($D141^0.70558407859294)*'Hintergrund Berechnung'!$I$941)*0.67,E141/($D141^0.70558407859294)*'Hintergrund Berechnung'!$I$942)))</f>
        <v>#DIV/0!</v>
      </c>
      <c r="W141" s="16" t="str">
        <f t="shared" si="19"/>
        <v/>
      </c>
      <c r="X141" s="16" t="e">
        <f>IF($A$3=FALSE,IF($C141&lt;16,G141/($D141^0.70558407859294)*'Hintergrund Berechnung'!$I$941,G141/($D141^0.70558407859294)*'Hintergrund Berechnung'!$I$942),IF($C141&lt;13,(G141/($D141^0.70558407859294)*'Hintergrund Berechnung'!$I$941)*0.5,IF($C141&lt;16,(G141/($D141^0.70558407859294)*'Hintergrund Berechnung'!$I$941)*0.67,G141/($D141^0.70558407859294)*'Hintergrund Berechnung'!$I$942)))</f>
        <v>#DIV/0!</v>
      </c>
      <c r="Y141" s="16" t="str">
        <f t="shared" si="20"/>
        <v/>
      </c>
      <c r="Z141" s="16" t="e">
        <f>IF($A$3=FALSE,IF($C141&lt;16,I141/($D141^0.70558407859294)*'Hintergrund Berechnung'!$I$941,I141/($D141^0.70558407859294)*'Hintergrund Berechnung'!$I$942),IF($C141&lt;13,(I141/($D141^0.70558407859294)*'Hintergrund Berechnung'!$I$941)*0.5,IF($C141&lt;16,(I141/($D141^0.70558407859294)*'Hintergrund Berechnung'!$I$941)*0.67,I141/($D141^0.70558407859294)*'Hintergrund Berechnung'!$I$942)))</f>
        <v>#DIV/0!</v>
      </c>
      <c r="AA141" s="16" t="str">
        <f t="shared" si="21"/>
        <v/>
      </c>
      <c r="AB141" s="16" t="e">
        <f>IF($A$3=FALSE,IF($C141&lt;16,K141/($D141^0.70558407859294)*'Hintergrund Berechnung'!$I$941,K141/($D141^0.70558407859294)*'Hintergrund Berechnung'!$I$942),IF($C141&lt;13,(K141/($D141^0.70558407859294)*'Hintergrund Berechnung'!$I$941)*0.5,IF($C141&lt;16,(K141/($D141^0.70558407859294)*'Hintergrund Berechnung'!$I$941)*0.67,K141/($D141^0.70558407859294)*'Hintergrund Berechnung'!$I$942)))</f>
        <v>#DIV/0!</v>
      </c>
      <c r="AC141" s="16" t="str">
        <f t="shared" si="22"/>
        <v/>
      </c>
      <c r="AD141" s="16" t="e">
        <f>IF($A$3=FALSE,IF($C141&lt;16,M141/($D141^0.70558407859294)*'Hintergrund Berechnung'!$I$941,M141/($D141^0.70558407859294)*'Hintergrund Berechnung'!$I$942),IF($C141&lt;13,(M141/($D141^0.70558407859294)*'Hintergrund Berechnung'!$I$941)*0.5,IF($C141&lt;16,(M141/($D141^0.70558407859294)*'Hintergrund Berechnung'!$I$941)*0.67,M141/($D141^0.70558407859294)*'Hintergrund Berechnung'!$I$942)))</f>
        <v>#DIV/0!</v>
      </c>
      <c r="AE141" s="16" t="str">
        <f t="shared" si="23"/>
        <v/>
      </c>
      <c r="AF141" s="16" t="e">
        <f>IF($A$3=FALSE,IF($C141&lt;16,O141/($D141^0.70558407859294)*'Hintergrund Berechnung'!$I$941,O141/($D141^0.70558407859294)*'Hintergrund Berechnung'!$I$942),IF($C141&lt;13,(O141/($D141^0.70558407859294)*'Hintergrund Berechnung'!$I$941)*0.5,IF($C141&lt;16,(O141/($D141^0.70558407859294)*'Hintergrund Berechnung'!$I$941)*0.67,O141/($D141^0.70558407859294)*'Hintergrund Berechnung'!$I$942)))</f>
        <v>#DIV/0!</v>
      </c>
      <c r="AG141" s="16" t="str">
        <f t="shared" si="24"/>
        <v/>
      </c>
      <c r="AH141" s="16" t="e">
        <f t="shared" si="25"/>
        <v>#DIV/0!</v>
      </c>
      <c r="AI141" s="34" t="e">
        <f>ROUND(IF(C141&lt;16,$Q141/($D141^0.450818786555515)*'Hintergrund Berechnung'!$N$941,$Q141/($D141^0.450818786555515)*'Hintergrund Berechnung'!$N$942),0)</f>
        <v>#DIV/0!</v>
      </c>
      <c r="AJ141" s="34">
        <f>ROUND(IF(C141&lt;16,$R141*'Hintergrund Berechnung'!$O$941,$R141*'Hintergrund Berechnung'!$O$942),0)</f>
        <v>0</v>
      </c>
      <c r="AK141" s="34">
        <f>ROUND(IF(C141&lt;16,IF(S141&gt;0,(25-$S141)*'Hintergrund Berechnung'!$J$941,0),IF(S141&gt;0,(25-$S141)*'Hintergrund Berechnung'!$J$942,0)),0)</f>
        <v>0</v>
      </c>
      <c r="AL141" s="18" t="e">
        <f t="shared" si="26"/>
        <v>#DIV/0!</v>
      </c>
    </row>
    <row r="142" spans="21:38" x14ac:dyDescent="0.5">
      <c r="U142" s="16">
        <f t="shared" si="18"/>
        <v>0</v>
      </c>
      <c r="V142" s="16" t="e">
        <f>IF($A$3=FALSE,IF($C142&lt;16,E142/($D142^0.70558407859294)*'Hintergrund Berechnung'!$I$941,E142/($D142^0.70558407859294)*'Hintergrund Berechnung'!$I$942),IF($C142&lt;13,(E142/($D142^0.70558407859294)*'Hintergrund Berechnung'!$I$941)*0.5,IF($C142&lt;16,(E142/($D142^0.70558407859294)*'Hintergrund Berechnung'!$I$941)*0.67,E142/($D142^0.70558407859294)*'Hintergrund Berechnung'!$I$942)))</f>
        <v>#DIV/0!</v>
      </c>
      <c r="W142" s="16" t="str">
        <f t="shared" si="19"/>
        <v/>
      </c>
      <c r="X142" s="16" t="e">
        <f>IF($A$3=FALSE,IF($C142&lt;16,G142/($D142^0.70558407859294)*'Hintergrund Berechnung'!$I$941,G142/($D142^0.70558407859294)*'Hintergrund Berechnung'!$I$942),IF($C142&lt;13,(G142/($D142^0.70558407859294)*'Hintergrund Berechnung'!$I$941)*0.5,IF($C142&lt;16,(G142/($D142^0.70558407859294)*'Hintergrund Berechnung'!$I$941)*0.67,G142/($D142^0.70558407859294)*'Hintergrund Berechnung'!$I$942)))</f>
        <v>#DIV/0!</v>
      </c>
      <c r="Y142" s="16" t="str">
        <f t="shared" si="20"/>
        <v/>
      </c>
      <c r="Z142" s="16" t="e">
        <f>IF($A$3=FALSE,IF($C142&lt;16,I142/($D142^0.70558407859294)*'Hintergrund Berechnung'!$I$941,I142/($D142^0.70558407859294)*'Hintergrund Berechnung'!$I$942),IF($C142&lt;13,(I142/($D142^0.70558407859294)*'Hintergrund Berechnung'!$I$941)*0.5,IF($C142&lt;16,(I142/($D142^0.70558407859294)*'Hintergrund Berechnung'!$I$941)*0.67,I142/($D142^0.70558407859294)*'Hintergrund Berechnung'!$I$942)))</f>
        <v>#DIV/0!</v>
      </c>
      <c r="AA142" s="16" t="str">
        <f t="shared" si="21"/>
        <v/>
      </c>
      <c r="AB142" s="16" t="e">
        <f>IF($A$3=FALSE,IF($C142&lt;16,K142/($D142^0.70558407859294)*'Hintergrund Berechnung'!$I$941,K142/($D142^0.70558407859294)*'Hintergrund Berechnung'!$I$942),IF($C142&lt;13,(K142/($D142^0.70558407859294)*'Hintergrund Berechnung'!$I$941)*0.5,IF($C142&lt;16,(K142/($D142^0.70558407859294)*'Hintergrund Berechnung'!$I$941)*0.67,K142/($D142^0.70558407859294)*'Hintergrund Berechnung'!$I$942)))</f>
        <v>#DIV/0!</v>
      </c>
      <c r="AC142" s="16" t="str">
        <f t="shared" si="22"/>
        <v/>
      </c>
      <c r="AD142" s="16" t="e">
        <f>IF($A$3=FALSE,IF($C142&lt;16,M142/($D142^0.70558407859294)*'Hintergrund Berechnung'!$I$941,M142/($D142^0.70558407859294)*'Hintergrund Berechnung'!$I$942),IF($C142&lt;13,(M142/($D142^0.70558407859294)*'Hintergrund Berechnung'!$I$941)*0.5,IF($C142&lt;16,(M142/($D142^0.70558407859294)*'Hintergrund Berechnung'!$I$941)*0.67,M142/($D142^0.70558407859294)*'Hintergrund Berechnung'!$I$942)))</f>
        <v>#DIV/0!</v>
      </c>
      <c r="AE142" s="16" t="str">
        <f t="shared" si="23"/>
        <v/>
      </c>
      <c r="AF142" s="16" t="e">
        <f>IF($A$3=FALSE,IF($C142&lt;16,O142/($D142^0.70558407859294)*'Hintergrund Berechnung'!$I$941,O142/($D142^0.70558407859294)*'Hintergrund Berechnung'!$I$942),IF($C142&lt;13,(O142/($D142^0.70558407859294)*'Hintergrund Berechnung'!$I$941)*0.5,IF($C142&lt;16,(O142/($D142^0.70558407859294)*'Hintergrund Berechnung'!$I$941)*0.67,O142/($D142^0.70558407859294)*'Hintergrund Berechnung'!$I$942)))</f>
        <v>#DIV/0!</v>
      </c>
      <c r="AG142" s="16" t="str">
        <f t="shared" si="24"/>
        <v/>
      </c>
      <c r="AH142" s="16" t="e">
        <f t="shared" si="25"/>
        <v>#DIV/0!</v>
      </c>
      <c r="AI142" s="34" t="e">
        <f>ROUND(IF(C142&lt;16,$Q142/($D142^0.450818786555515)*'Hintergrund Berechnung'!$N$941,$Q142/($D142^0.450818786555515)*'Hintergrund Berechnung'!$N$942),0)</f>
        <v>#DIV/0!</v>
      </c>
      <c r="AJ142" s="34">
        <f>ROUND(IF(C142&lt;16,$R142*'Hintergrund Berechnung'!$O$941,$R142*'Hintergrund Berechnung'!$O$942),0)</f>
        <v>0</v>
      </c>
      <c r="AK142" s="34">
        <f>ROUND(IF(C142&lt;16,IF(S142&gt;0,(25-$S142)*'Hintergrund Berechnung'!$J$941,0),IF(S142&gt;0,(25-$S142)*'Hintergrund Berechnung'!$J$942,0)),0)</f>
        <v>0</v>
      </c>
      <c r="AL142" s="18" t="e">
        <f t="shared" si="26"/>
        <v>#DIV/0!</v>
      </c>
    </row>
    <row r="143" spans="21:38" x14ac:dyDescent="0.5">
      <c r="U143" s="16">
        <f t="shared" si="18"/>
        <v>0</v>
      </c>
      <c r="V143" s="16" t="e">
        <f>IF($A$3=FALSE,IF($C143&lt;16,E143/($D143^0.70558407859294)*'Hintergrund Berechnung'!$I$941,E143/($D143^0.70558407859294)*'Hintergrund Berechnung'!$I$942),IF($C143&lt;13,(E143/($D143^0.70558407859294)*'Hintergrund Berechnung'!$I$941)*0.5,IF($C143&lt;16,(E143/($D143^0.70558407859294)*'Hintergrund Berechnung'!$I$941)*0.67,E143/($D143^0.70558407859294)*'Hintergrund Berechnung'!$I$942)))</f>
        <v>#DIV/0!</v>
      </c>
      <c r="W143" s="16" t="str">
        <f t="shared" si="19"/>
        <v/>
      </c>
      <c r="X143" s="16" t="e">
        <f>IF($A$3=FALSE,IF($C143&lt;16,G143/($D143^0.70558407859294)*'Hintergrund Berechnung'!$I$941,G143/($D143^0.70558407859294)*'Hintergrund Berechnung'!$I$942),IF($C143&lt;13,(G143/($D143^0.70558407859294)*'Hintergrund Berechnung'!$I$941)*0.5,IF($C143&lt;16,(G143/($D143^0.70558407859294)*'Hintergrund Berechnung'!$I$941)*0.67,G143/($D143^0.70558407859294)*'Hintergrund Berechnung'!$I$942)))</f>
        <v>#DIV/0!</v>
      </c>
      <c r="Y143" s="16" t="str">
        <f t="shared" si="20"/>
        <v/>
      </c>
      <c r="Z143" s="16" t="e">
        <f>IF($A$3=FALSE,IF($C143&lt;16,I143/($D143^0.70558407859294)*'Hintergrund Berechnung'!$I$941,I143/($D143^0.70558407859294)*'Hintergrund Berechnung'!$I$942),IF($C143&lt;13,(I143/($D143^0.70558407859294)*'Hintergrund Berechnung'!$I$941)*0.5,IF($C143&lt;16,(I143/($D143^0.70558407859294)*'Hintergrund Berechnung'!$I$941)*0.67,I143/($D143^0.70558407859294)*'Hintergrund Berechnung'!$I$942)))</f>
        <v>#DIV/0!</v>
      </c>
      <c r="AA143" s="16" t="str">
        <f t="shared" si="21"/>
        <v/>
      </c>
      <c r="AB143" s="16" t="e">
        <f>IF($A$3=FALSE,IF($C143&lt;16,K143/($D143^0.70558407859294)*'Hintergrund Berechnung'!$I$941,K143/($D143^0.70558407859294)*'Hintergrund Berechnung'!$I$942),IF($C143&lt;13,(K143/($D143^0.70558407859294)*'Hintergrund Berechnung'!$I$941)*0.5,IF($C143&lt;16,(K143/($D143^0.70558407859294)*'Hintergrund Berechnung'!$I$941)*0.67,K143/($D143^0.70558407859294)*'Hintergrund Berechnung'!$I$942)))</f>
        <v>#DIV/0!</v>
      </c>
      <c r="AC143" s="16" t="str">
        <f t="shared" si="22"/>
        <v/>
      </c>
      <c r="AD143" s="16" t="e">
        <f>IF($A$3=FALSE,IF($C143&lt;16,M143/($D143^0.70558407859294)*'Hintergrund Berechnung'!$I$941,M143/($D143^0.70558407859294)*'Hintergrund Berechnung'!$I$942),IF($C143&lt;13,(M143/($D143^0.70558407859294)*'Hintergrund Berechnung'!$I$941)*0.5,IF($C143&lt;16,(M143/($D143^0.70558407859294)*'Hintergrund Berechnung'!$I$941)*0.67,M143/($D143^0.70558407859294)*'Hintergrund Berechnung'!$I$942)))</f>
        <v>#DIV/0!</v>
      </c>
      <c r="AE143" s="16" t="str">
        <f t="shared" si="23"/>
        <v/>
      </c>
      <c r="AF143" s="16" t="e">
        <f>IF($A$3=FALSE,IF($C143&lt;16,O143/($D143^0.70558407859294)*'Hintergrund Berechnung'!$I$941,O143/($D143^0.70558407859294)*'Hintergrund Berechnung'!$I$942),IF($C143&lt;13,(O143/($D143^0.70558407859294)*'Hintergrund Berechnung'!$I$941)*0.5,IF($C143&lt;16,(O143/($D143^0.70558407859294)*'Hintergrund Berechnung'!$I$941)*0.67,O143/($D143^0.70558407859294)*'Hintergrund Berechnung'!$I$942)))</f>
        <v>#DIV/0!</v>
      </c>
      <c r="AG143" s="16" t="str">
        <f t="shared" si="24"/>
        <v/>
      </c>
      <c r="AH143" s="16" t="e">
        <f t="shared" si="25"/>
        <v>#DIV/0!</v>
      </c>
      <c r="AI143" s="34" t="e">
        <f>ROUND(IF(C143&lt;16,$Q143/($D143^0.450818786555515)*'Hintergrund Berechnung'!$N$941,$Q143/($D143^0.450818786555515)*'Hintergrund Berechnung'!$N$942),0)</f>
        <v>#DIV/0!</v>
      </c>
      <c r="AJ143" s="34">
        <f>ROUND(IF(C143&lt;16,$R143*'Hintergrund Berechnung'!$O$941,$R143*'Hintergrund Berechnung'!$O$942),0)</f>
        <v>0</v>
      </c>
      <c r="AK143" s="34">
        <f>ROUND(IF(C143&lt;16,IF(S143&gt;0,(25-$S143)*'Hintergrund Berechnung'!$J$941,0),IF(S143&gt;0,(25-$S143)*'Hintergrund Berechnung'!$J$942,0)),0)</f>
        <v>0</v>
      </c>
      <c r="AL143" s="18" t="e">
        <f t="shared" si="26"/>
        <v>#DIV/0!</v>
      </c>
    </row>
    <row r="144" spans="21:38" x14ac:dyDescent="0.5">
      <c r="U144" s="16">
        <f t="shared" si="18"/>
        <v>0</v>
      </c>
      <c r="V144" s="16" t="e">
        <f>IF($A$3=FALSE,IF($C144&lt;16,E144/($D144^0.70558407859294)*'Hintergrund Berechnung'!$I$941,E144/($D144^0.70558407859294)*'Hintergrund Berechnung'!$I$942),IF($C144&lt;13,(E144/($D144^0.70558407859294)*'Hintergrund Berechnung'!$I$941)*0.5,IF($C144&lt;16,(E144/($D144^0.70558407859294)*'Hintergrund Berechnung'!$I$941)*0.67,E144/($D144^0.70558407859294)*'Hintergrund Berechnung'!$I$942)))</f>
        <v>#DIV/0!</v>
      </c>
      <c r="W144" s="16" t="str">
        <f t="shared" si="19"/>
        <v/>
      </c>
      <c r="X144" s="16" t="e">
        <f>IF($A$3=FALSE,IF($C144&lt;16,G144/($D144^0.70558407859294)*'Hintergrund Berechnung'!$I$941,G144/($D144^0.70558407859294)*'Hintergrund Berechnung'!$I$942),IF($C144&lt;13,(G144/($D144^0.70558407859294)*'Hintergrund Berechnung'!$I$941)*0.5,IF($C144&lt;16,(G144/($D144^0.70558407859294)*'Hintergrund Berechnung'!$I$941)*0.67,G144/($D144^0.70558407859294)*'Hintergrund Berechnung'!$I$942)))</f>
        <v>#DIV/0!</v>
      </c>
      <c r="Y144" s="16" t="str">
        <f t="shared" si="20"/>
        <v/>
      </c>
      <c r="Z144" s="16" t="e">
        <f>IF($A$3=FALSE,IF($C144&lt;16,I144/($D144^0.70558407859294)*'Hintergrund Berechnung'!$I$941,I144/($D144^0.70558407859294)*'Hintergrund Berechnung'!$I$942),IF($C144&lt;13,(I144/($D144^0.70558407859294)*'Hintergrund Berechnung'!$I$941)*0.5,IF($C144&lt;16,(I144/($D144^0.70558407859294)*'Hintergrund Berechnung'!$I$941)*0.67,I144/($D144^0.70558407859294)*'Hintergrund Berechnung'!$I$942)))</f>
        <v>#DIV/0!</v>
      </c>
      <c r="AA144" s="16" t="str">
        <f t="shared" si="21"/>
        <v/>
      </c>
      <c r="AB144" s="16" t="e">
        <f>IF($A$3=FALSE,IF($C144&lt;16,K144/($D144^0.70558407859294)*'Hintergrund Berechnung'!$I$941,K144/($D144^0.70558407859294)*'Hintergrund Berechnung'!$I$942),IF($C144&lt;13,(K144/($D144^0.70558407859294)*'Hintergrund Berechnung'!$I$941)*0.5,IF($C144&lt;16,(K144/($D144^0.70558407859294)*'Hintergrund Berechnung'!$I$941)*0.67,K144/($D144^0.70558407859294)*'Hintergrund Berechnung'!$I$942)))</f>
        <v>#DIV/0!</v>
      </c>
      <c r="AC144" s="16" t="str">
        <f t="shared" si="22"/>
        <v/>
      </c>
      <c r="AD144" s="16" t="e">
        <f>IF($A$3=FALSE,IF($C144&lt;16,M144/($D144^0.70558407859294)*'Hintergrund Berechnung'!$I$941,M144/($D144^0.70558407859294)*'Hintergrund Berechnung'!$I$942),IF($C144&lt;13,(M144/($D144^0.70558407859294)*'Hintergrund Berechnung'!$I$941)*0.5,IF($C144&lt;16,(M144/($D144^0.70558407859294)*'Hintergrund Berechnung'!$I$941)*0.67,M144/($D144^0.70558407859294)*'Hintergrund Berechnung'!$I$942)))</f>
        <v>#DIV/0!</v>
      </c>
      <c r="AE144" s="16" t="str">
        <f t="shared" si="23"/>
        <v/>
      </c>
      <c r="AF144" s="16" t="e">
        <f>IF($A$3=FALSE,IF($C144&lt;16,O144/($D144^0.70558407859294)*'Hintergrund Berechnung'!$I$941,O144/($D144^0.70558407859294)*'Hintergrund Berechnung'!$I$942),IF($C144&lt;13,(O144/($D144^0.70558407859294)*'Hintergrund Berechnung'!$I$941)*0.5,IF($C144&lt;16,(O144/($D144^0.70558407859294)*'Hintergrund Berechnung'!$I$941)*0.67,O144/($D144^0.70558407859294)*'Hintergrund Berechnung'!$I$942)))</f>
        <v>#DIV/0!</v>
      </c>
      <c r="AG144" s="16" t="str">
        <f t="shared" si="24"/>
        <v/>
      </c>
      <c r="AH144" s="16" t="e">
        <f t="shared" si="25"/>
        <v>#DIV/0!</v>
      </c>
      <c r="AI144" s="34" t="e">
        <f>ROUND(IF(C144&lt;16,$Q144/($D144^0.450818786555515)*'Hintergrund Berechnung'!$N$941,$Q144/($D144^0.450818786555515)*'Hintergrund Berechnung'!$N$942),0)</f>
        <v>#DIV/0!</v>
      </c>
      <c r="AJ144" s="34">
        <f>ROUND(IF(C144&lt;16,$R144*'Hintergrund Berechnung'!$O$941,$R144*'Hintergrund Berechnung'!$O$942),0)</f>
        <v>0</v>
      </c>
      <c r="AK144" s="34">
        <f>ROUND(IF(C144&lt;16,IF(S144&gt;0,(25-$S144)*'Hintergrund Berechnung'!$J$941,0),IF(S144&gt;0,(25-$S144)*'Hintergrund Berechnung'!$J$942,0)),0)</f>
        <v>0</v>
      </c>
      <c r="AL144" s="18" t="e">
        <f t="shared" si="26"/>
        <v>#DIV/0!</v>
      </c>
    </row>
    <row r="145" spans="21:38" x14ac:dyDescent="0.5">
      <c r="U145" s="16">
        <f t="shared" si="18"/>
        <v>0</v>
      </c>
      <c r="V145" s="16" t="e">
        <f>IF($A$3=FALSE,IF($C145&lt;16,E145/($D145^0.70558407859294)*'Hintergrund Berechnung'!$I$941,E145/($D145^0.70558407859294)*'Hintergrund Berechnung'!$I$942),IF($C145&lt;13,(E145/($D145^0.70558407859294)*'Hintergrund Berechnung'!$I$941)*0.5,IF($C145&lt;16,(E145/($D145^0.70558407859294)*'Hintergrund Berechnung'!$I$941)*0.67,E145/($D145^0.70558407859294)*'Hintergrund Berechnung'!$I$942)))</f>
        <v>#DIV/0!</v>
      </c>
      <c r="W145" s="16" t="str">
        <f t="shared" si="19"/>
        <v/>
      </c>
      <c r="X145" s="16" t="e">
        <f>IF($A$3=FALSE,IF($C145&lt;16,G145/($D145^0.70558407859294)*'Hintergrund Berechnung'!$I$941,G145/($D145^0.70558407859294)*'Hintergrund Berechnung'!$I$942),IF($C145&lt;13,(G145/($D145^0.70558407859294)*'Hintergrund Berechnung'!$I$941)*0.5,IF($C145&lt;16,(G145/($D145^0.70558407859294)*'Hintergrund Berechnung'!$I$941)*0.67,G145/($D145^0.70558407859294)*'Hintergrund Berechnung'!$I$942)))</f>
        <v>#DIV/0!</v>
      </c>
      <c r="Y145" s="16" t="str">
        <f t="shared" si="20"/>
        <v/>
      </c>
      <c r="Z145" s="16" t="e">
        <f>IF($A$3=FALSE,IF($C145&lt;16,I145/($D145^0.70558407859294)*'Hintergrund Berechnung'!$I$941,I145/($D145^0.70558407859294)*'Hintergrund Berechnung'!$I$942),IF($C145&lt;13,(I145/($D145^0.70558407859294)*'Hintergrund Berechnung'!$I$941)*0.5,IF($C145&lt;16,(I145/($D145^0.70558407859294)*'Hintergrund Berechnung'!$I$941)*0.67,I145/($D145^0.70558407859294)*'Hintergrund Berechnung'!$I$942)))</f>
        <v>#DIV/0!</v>
      </c>
      <c r="AA145" s="16" t="str">
        <f t="shared" si="21"/>
        <v/>
      </c>
      <c r="AB145" s="16" t="e">
        <f>IF($A$3=FALSE,IF($C145&lt;16,K145/($D145^0.70558407859294)*'Hintergrund Berechnung'!$I$941,K145/($D145^0.70558407859294)*'Hintergrund Berechnung'!$I$942),IF($C145&lt;13,(K145/($D145^0.70558407859294)*'Hintergrund Berechnung'!$I$941)*0.5,IF($C145&lt;16,(K145/($D145^0.70558407859294)*'Hintergrund Berechnung'!$I$941)*0.67,K145/($D145^0.70558407859294)*'Hintergrund Berechnung'!$I$942)))</f>
        <v>#DIV/0!</v>
      </c>
      <c r="AC145" s="16" t="str">
        <f t="shared" si="22"/>
        <v/>
      </c>
      <c r="AD145" s="16" t="e">
        <f>IF($A$3=FALSE,IF($C145&lt;16,M145/($D145^0.70558407859294)*'Hintergrund Berechnung'!$I$941,M145/($D145^0.70558407859294)*'Hintergrund Berechnung'!$I$942),IF($C145&lt;13,(M145/($D145^0.70558407859294)*'Hintergrund Berechnung'!$I$941)*0.5,IF($C145&lt;16,(M145/($D145^0.70558407859294)*'Hintergrund Berechnung'!$I$941)*0.67,M145/($D145^0.70558407859294)*'Hintergrund Berechnung'!$I$942)))</f>
        <v>#DIV/0!</v>
      </c>
      <c r="AE145" s="16" t="str">
        <f t="shared" si="23"/>
        <v/>
      </c>
      <c r="AF145" s="16" t="e">
        <f>IF($A$3=FALSE,IF($C145&lt;16,O145/($D145^0.70558407859294)*'Hintergrund Berechnung'!$I$941,O145/($D145^0.70558407859294)*'Hintergrund Berechnung'!$I$942),IF($C145&lt;13,(O145/($D145^0.70558407859294)*'Hintergrund Berechnung'!$I$941)*0.5,IF($C145&lt;16,(O145/($D145^0.70558407859294)*'Hintergrund Berechnung'!$I$941)*0.67,O145/($D145^0.70558407859294)*'Hintergrund Berechnung'!$I$942)))</f>
        <v>#DIV/0!</v>
      </c>
      <c r="AG145" s="16" t="str">
        <f t="shared" si="24"/>
        <v/>
      </c>
      <c r="AH145" s="16" t="e">
        <f t="shared" si="25"/>
        <v>#DIV/0!</v>
      </c>
      <c r="AI145" s="34" t="e">
        <f>ROUND(IF(C145&lt;16,$Q145/($D145^0.450818786555515)*'Hintergrund Berechnung'!$N$941,$Q145/($D145^0.450818786555515)*'Hintergrund Berechnung'!$N$942),0)</f>
        <v>#DIV/0!</v>
      </c>
      <c r="AJ145" s="34">
        <f>ROUND(IF(C145&lt;16,$R145*'Hintergrund Berechnung'!$O$941,$R145*'Hintergrund Berechnung'!$O$942),0)</f>
        <v>0</v>
      </c>
      <c r="AK145" s="34">
        <f>ROUND(IF(C145&lt;16,IF(S145&gt;0,(25-$S145)*'Hintergrund Berechnung'!$J$941,0),IF(S145&gt;0,(25-$S145)*'Hintergrund Berechnung'!$J$942,0)),0)</f>
        <v>0</v>
      </c>
      <c r="AL145" s="18" t="e">
        <f t="shared" si="26"/>
        <v>#DIV/0!</v>
      </c>
    </row>
    <row r="146" spans="21:38" x14ac:dyDescent="0.5">
      <c r="U146" s="16">
        <f t="shared" si="18"/>
        <v>0</v>
      </c>
      <c r="V146" s="16" t="e">
        <f>IF($A$3=FALSE,IF($C146&lt;16,E146/($D146^0.70558407859294)*'Hintergrund Berechnung'!$I$941,E146/($D146^0.70558407859294)*'Hintergrund Berechnung'!$I$942),IF($C146&lt;13,(E146/($D146^0.70558407859294)*'Hintergrund Berechnung'!$I$941)*0.5,IF($C146&lt;16,(E146/($D146^0.70558407859294)*'Hintergrund Berechnung'!$I$941)*0.67,E146/($D146^0.70558407859294)*'Hintergrund Berechnung'!$I$942)))</f>
        <v>#DIV/0!</v>
      </c>
      <c r="W146" s="16" t="str">
        <f t="shared" si="19"/>
        <v/>
      </c>
      <c r="X146" s="16" t="e">
        <f>IF($A$3=FALSE,IF($C146&lt;16,G146/($D146^0.70558407859294)*'Hintergrund Berechnung'!$I$941,G146/($D146^0.70558407859294)*'Hintergrund Berechnung'!$I$942),IF($C146&lt;13,(G146/($D146^0.70558407859294)*'Hintergrund Berechnung'!$I$941)*0.5,IF($C146&lt;16,(G146/($D146^0.70558407859294)*'Hintergrund Berechnung'!$I$941)*0.67,G146/($D146^0.70558407859294)*'Hintergrund Berechnung'!$I$942)))</f>
        <v>#DIV/0!</v>
      </c>
      <c r="Y146" s="16" t="str">
        <f t="shared" si="20"/>
        <v/>
      </c>
      <c r="Z146" s="16" t="e">
        <f>IF($A$3=FALSE,IF($C146&lt;16,I146/($D146^0.70558407859294)*'Hintergrund Berechnung'!$I$941,I146/($D146^0.70558407859294)*'Hintergrund Berechnung'!$I$942),IF($C146&lt;13,(I146/($D146^0.70558407859294)*'Hintergrund Berechnung'!$I$941)*0.5,IF($C146&lt;16,(I146/($D146^0.70558407859294)*'Hintergrund Berechnung'!$I$941)*0.67,I146/($D146^0.70558407859294)*'Hintergrund Berechnung'!$I$942)))</f>
        <v>#DIV/0!</v>
      </c>
      <c r="AA146" s="16" t="str">
        <f t="shared" si="21"/>
        <v/>
      </c>
      <c r="AB146" s="16" t="e">
        <f>IF($A$3=FALSE,IF($C146&lt;16,K146/($D146^0.70558407859294)*'Hintergrund Berechnung'!$I$941,K146/($D146^0.70558407859294)*'Hintergrund Berechnung'!$I$942),IF($C146&lt;13,(K146/($D146^0.70558407859294)*'Hintergrund Berechnung'!$I$941)*0.5,IF($C146&lt;16,(K146/($D146^0.70558407859294)*'Hintergrund Berechnung'!$I$941)*0.67,K146/($D146^0.70558407859294)*'Hintergrund Berechnung'!$I$942)))</f>
        <v>#DIV/0!</v>
      </c>
      <c r="AC146" s="16" t="str">
        <f t="shared" si="22"/>
        <v/>
      </c>
      <c r="AD146" s="16" t="e">
        <f>IF($A$3=FALSE,IF($C146&lt;16,M146/($D146^0.70558407859294)*'Hintergrund Berechnung'!$I$941,M146/($D146^0.70558407859294)*'Hintergrund Berechnung'!$I$942),IF($C146&lt;13,(M146/($D146^0.70558407859294)*'Hintergrund Berechnung'!$I$941)*0.5,IF($C146&lt;16,(M146/($D146^0.70558407859294)*'Hintergrund Berechnung'!$I$941)*0.67,M146/($D146^0.70558407859294)*'Hintergrund Berechnung'!$I$942)))</f>
        <v>#DIV/0!</v>
      </c>
      <c r="AE146" s="16" t="str">
        <f t="shared" si="23"/>
        <v/>
      </c>
      <c r="AF146" s="16" t="e">
        <f>IF($A$3=FALSE,IF($C146&lt;16,O146/($D146^0.70558407859294)*'Hintergrund Berechnung'!$I$941,O146/($D146^0.70558407859294)*'Hintergrund Berechnung'!$I$942),IF($C146&lt;13,(O146/($D146^0.70558407859294)*'Hintergrund Berechnung'!$I$941)*0.5,IF($C146&lt;16,(O146/($D146^0.70558407859294)*'Hintergrund Berechnung'!$I$941)*0.67,O146/($D146^0.70558407859294)*'Hintergrund Berechnung'!$I$942)))</f>
        <v>#DIV/0!</v>
      </c>
      <c r="AG146" s="16" t="str">
        <f t="shared" si="24"/>
        <v/>
      </c>
      <c r="AH146" s="16" t="e">
        <f t="shared" si="25"/>
        <v>#DIV/0!</v>
      </c>
      <c r="AI146" s="34" t="e">
        <f>ROUND(IF(C146&lt;16,$Q146/($D146^0.450818786555515)*'Hintergrund Berechnung'!$N$941,$Q146/($D146^0.450818786555515)*'Hintergrund Berechnung'!$N$942),0)</f>
        <v>#DIV/0!</v>
      </c>
      <c r="AJ146" s="34">
        <f>ROUND(IF(C146&lt;16,$R146*'Hintergrund Berechnung'!$O$941,$R146*'Hintergrund Berechnung'!$O$942),0)</f>
        <v>0</v>
      </c>
      <c r="AK146" s="34">
        <f>ROUND(IF(C146&lt;16,IF(S146&gt;0,(25-$S146)*'Hintergrund Berechnung'!$J$941,0),IF(S146&gt;0,(25-$S146)*'Hintergrund Berechnung'!$J$942,0)),0)</f>
        <v>0</v>
      </c>
      <c r="AL146" s="18" t="e">
        <f t="shared" si="26"/>
        <v>#DIV/0!</v>
      </c>
    </row>
    <row r="147" spans="21:38" x14ac:dyDescent="0.5">
      <c r="U147" s="16">
        <f t="shared" si="18"/>
        <v>0</v>
      </c>
      <c r="V147" s="16" t="e">
        <f>IF($A$3=FALSE,IF($C147&lt;16,E147/($D147^0.70558407859294)*'Hintergrund Berechnung'!$I$941,E147/($D147^0.70558407859294)*'Hintergrund Berechnung'!$I$942),IF($C147&lt;13,(E147/($D147^0.70558407859294)*'Hintergrund Berechnung'!$I$941)*0.5,IF($C147&lt;16,(E147/($D147^0.70558407859294)*'Hintergrund Berechnung'!$I$941)*0.67,E147/($D147^0.70558407859294)*'Hintergrund Berechnung'!$I$942)))</f>
        <v>#DIV/0!</v>
      </c>
      <c r="W147" s="16" t="str">
        <f t="shared" si="19"/>
        <v/>
      </c>
      <c r="X147" s="16" t="e">
        <f>IF($A$3=FALSE,IF($C147&lt;16,G147/($D147^0.70558407859294)*'Hintergrund Berechnung'!$I$941,G147/($D147^0.70558407859294)*'Hintergrund Berechnung'!$I$942),IF($C147&lt;13,(G147/($D147^0.70558407859294)*'Hintergrund Berechnung'!$I$941)*0.5,IF($C147&lt;16,(G147/($D147^0.70558407859294)*'Hintergrund Berechnung'!$I$941)*0.67,G147/($D147^0.70558407859294)*'Hintergrund Berechnung'!$I$942)))</f>
        <v>#DIV/0!</v>
      </c>
      <c r="Y147" s="16" t="str">
        <f t="shared" si="20"/>
        <v/>
      </c>
      <c r="Z147" s="16" t="e">
        <f>IF($A$3=FALSE,IF($C147&lt;16,I147/($D147^0.70558407859294)*'Hintergrund Berechnung'!$I$941,I147/($D147^0.70558407859294)*'Hintergrund Berechnung'!$I$942),IF($C147&lt;13,(I147/($D147^0.70558407859294)*'Hintergrund Berechnung'!$I$941)*0.5,IF($C147&lt;16,(I147/($D147^0.70558407859294)*'Hintergrund Berechnung'!$I$941)*0.67,I147/($D147^0.70558407859294)*'Hintergrund Berechnung'!$I$942)))</f>
        <v>#DIV/0!</v>
      </c>
      <c r="AA147" s="16" t="str">
        <f t="shared" si="21"/>
        <v/>
      </c>
      <c r="AB147" s="16" t="e">
        <f>IF($A$3=FALSE,IF($C147&lt;16,K147/($D147^0.70558407859294)*'Hintergrund Berechnung'!$I$941,K147/($D147^0.70558407859294)*'Hintergrund Berechnung'!$I$942),IF($C147&lt;13,(K147/($D147^0.70558407859294)*'Hintergrund Berechnung'!$I$941)*0.5,IF($C147&lt;16,(K147/($D147^0.70558407859294)*'Hintergrund Berechnung'!$I$941)*0.67,K147/($D147^0.70558407859294)*'Hintergrund Berechnung'!$I$942)))</f>
        <v>#DIV/0!</v>
      </c>
      <c r="AC147" s="16" t="str">
        <f t="shared" si="22"/>
        <v/>
      </c>
      <c r="AD147" s="16" t="e">
        <f>IF($A$3=FALSE,IF($C147&lt;16,M147/($D147^0.70558407859294)*'Hintergrund Berechnung'!$I$941,M147/($D147^0.70558407859294)*'Hintergrund Berechnung'!$I$942),IF($C147&lt;13,(M147/($D147^0.70558407859294)*'Hintergrund Berechnung'!$I$941)*0.5,IF($C147&lt;16,(M147/($D147^0.70558407859294)*'Hintergrund Berechnung'!$I$941)*0.67,M147/($D147^0.70558407859294)*'Hintergrund Berechnung'!$I$942)))</f>
        <v>#DIV/0!</v>
      </c>
      <c r="AE147" s="16" t="str">
        <f t="shared" si="23"/>
        <v/>
      </c>
      <c r="AF147" s="16" t="e">
        <f>IF($A$3=FALSE,IF($C147&lt;16,O147/($D147^0.70558407859294)*'Hintergrund Berechnung'!$I$941,O147/($D147^0.70558407859294)*'Hintergrund Berechnung'!$I$942),IF($C147&lt;13,(O147/($D147^0.70558407859294)*'Hintergrund Berechnung'!$I$941)*0.5,IF($C147&lt;16,(O147/($D147^0.70558407859294)*'Hintergrund Berechnung'!$I$941)*0.67,O147/($D147^0.70558407859294)*'Hintergrund Berechnung'!$I$942)))</f>
        <v>#DIV/0!</v>
      </c>
      <c r="AG147" s="16" t="str">
        <f t="shared" si="24"/>
        <v/>
      </c>
      <c r="AH147" s="16" t="e">
        <f t="shared" si="25"/>
        <v>#DIV/0!</v>
      </c>
      <c r="AI147" s="34" t="e">
        <f>ROUND(IF(C147&lt;16,$Q147/($D147^0.450818786555515)*'Hintergrund Berechnung'!$N$941,$Q147/($D147^0.450818786555515)*'Hintergrund Berechnung'!$N$942),0)</f>
        <v>#DIV/0!</v>
      </c>
      <c r="AJ147" s="34">
        <f>ROUND(IF(C147&lt;16,$R147*'Hintergrund Berechnung'!$O$941,$R147*'Hintergrund Berechnung'!$O$942),0)</f>
        <v>0</v>
      </c>
      <c r="AK147" s="34">
        <f>ROUND(IF(C147&lt;16,IF(S147&gt;0,(25-$S147)*'Hintergrund Berechnung'!$J$941,0),IF(S147&gt;0,(25-$S147)*'Hintergrund Berechnung'!$J$942,0)),0)</f>
        <v>0</v>
      </c>
      <c r="AL147" s="18" t="e">
        <f t="shared" si="26"/>
        <v>#DIV/0!</v>
      </c>
    </row>
    <row r="148" spans="21:38" x14ac:dyDescent="0.5">
      <c r="U148" s="16">
        <f t="shared" si="18"/>
        <v>0</v>
      </c>
      <c r="V148" s="16" t="e">
        <f>IF($A$3=FALSE,IF($C148&lt;16,E148/($D148^0.70558407859294)*'Hintergrund Berechnung'!$I$941,E148/($D148^0.70558407859294)*'Hintergrund Berechnung'!$I$942),IF($C148&lt;13,(E148/($D148^0.70558407859294)*'Hintergrund Berechnung'!$I$941)*0.5,IF($C148&lt;16,(E148/($D148^0.70558407859294)*'Hintergrund Berechnung'!$I$941)*0.67,E148/($D148^0.70558407859294)*'Hintergrund Berechnung'!$I$942)))</f>
        <v>#DIV/0!</v>
      </c>
      <c r="W148" s="16" t="str">
        <f t="shared" si="19"/>
        <v/>
      </c>
      <c r="X148" s="16" t="e">
        <f>IF($A$3=FALSE,IF($C148&lt;16,G148/($D148^0.70558407859294)*'Hintergrund Berechnung'!$I$941,G148/($D148^0.70558407859294)*'Hintergrund Berechnung'!$I$942),IF($C148&lt;13,(G148/($D148^0.70558407859294)*'Hintergrund Berechnung'!$I$941)*0.5,IF($C148&lt;16,(G148/($D148^0.70558407859294)*'Hintergrund Berechnung'!$I$941)*0.67,G148/($D148^0.70558407859294)*'Hintergrund Berechnung'!$I$942)))</f>
        <v>#DIV/0!</v>
      </c>
      <c r="Y148" s="16" t="str">
        <f t="shared" si="20"/>
        <v/>
      </c>
      <c r="Z148" s="16" t="e">
        <f>IF($A$3=FALSE,IF($C148&lt;16,I148/($D148^0.70558407859294)*'Hintergrund Berechnung'!$I$941,I148/($D148^0.70558407859294)*'Hintergrund Berechnung'!$I$942),IF($C148&lt;13,(I148/($D148^0.70558407859294)*'Hintergrund Berechnung'!$I$941)*0.5,IF($C148&lt;16,(I148/($D148^0.70558407859294)*'Hintergrund Berechnung'!$I$941)*0.67,I148/($D148^0.70558407859294)*'Hintergrund Berechnung'!$I$942)))</f>
        <v>#DIV/0!</v>
      </c>
      <c r="AA148" s="16" t="str">
        <f t="shared" si="21"/>
        <v/>
      </c>
      <c r="AB148" s="16" t="e">
        <f>IF($A$3=FALSE,IF($C148&lt;16,K148/($D148^0.70558407859294)*'Hintergrund Berechnung'!$I$941,K148/($D148^0.70558407859294)*'Hintergrund Berechnung'!$I$942),IF($C148&lt;13,(K148/($D148^0.70558407859294)*'Hintergrund Berechnung'!$I$941)*0.5,IF($C148&lt;16,(K148/($D148^0.70558407859294)*'Hintergrund Berechnung'!$I$941)*0.67,K148/($D148^0.70558407859294)*'Hintergrund Berechnung'!$I$942)))</f>
        <v>#DIV/0!</v>
      </c>
      <c r="AC148" s="16" t="str">
        <f t="shared" si="22"/>
        <v/>
      </c>
      <c r="AD148" s="16" t="e">
        <f>IF($A$3=FALSE,IF($C148&lt;16,M148/($D148^0.70558407859294)*'Hintergrund Berechnung'!$I$941,M148/($D148^0.70558407859294)*'Hintergrund Berechnung'!$I$942),IF($C148&lt;13,(M148/($D148^0.70558407859294)*'Hintergrund Berechnung'!$I$941)*0.5,IF($C148&lt;16,(M148/($D148^0.70558407859294)*'Hintergrund Berechnung'!$I$941)*0.67,M148/($D148^0.70558407859294)*'Hintergrund Berechnung'!$I$942)))</f>
        <v>#DIV/0!</v>
      </c>
      <c r="AE148" s="16" t="str">
        <f t="shared" si="23"/>
        <v/>
      </c>
      <c r="AF148" s="16" t="e">
        <f>IF($A$3=FALSE,IF($C148&lt;16,O148/($D148^0.70558407859294)*'Hintergrund Berechnung'!$I$941,O148/($D148^0.70558407859294)*'Hintergrund Berechnung'!$I$942),IF($C148&lt;13,(O148/($D148^0.70558407859294)*'Hintergrund Berechnung'!$I$941)*0.5,IF($C148&lt;16,(O148/($D148^0.70558407859294)*'Hintergrund Berechnung'!$I$941)*0.67,O148/($D148^0.70558407859294)*'Hintergrund Berechnung'!$I$942)))</f>
        <v>#DIV/0!</v>
      </c>
      <c r="AG148" s="16" t="str">
        <f t="shared" si="24"/>
        <v/>
      </c>
      <c r="AH148" s="16" t="e">
        <f t="shared" si="25"/>
        <v>#DIV/0!</v>
      </c>
      <c r="AI148" s="34" t="e">
        <f>ROUND(IF(C148&lt;16,$Q148/($D148^0.450818786555515)*'Hintergrund Berechnung'!$N$941,$Q148/($D148^0.450818786555515)*'Hintergrund Berechnung'!$N$942),0)</f>
        <v>#DIV/0!</v>
      </c>
      <c r="AJ148" s="34">
        <f>ROUND(IF(C148&lt;16,$R148*'Hintergrund Berechnung'!$O$941,$R148*'Hintergrund Berechnung'!$O$942),0)</f>
        <v>0</v>
      </c>
      <c r="AK148" s="34">
        <f>ROUND(IF(C148&lt;16,IF(S148&gt;0,(25-$S148)*'Hintergrund Berechnung'!$J$941,0),IF(S148&gt;0,(25-$S148)*'Hintergrund Berechnung'!$J$942,0)),0)</f>
        <v>0</v>
      </c>
      <c r="AL148" s="18" t="e">
        <f t="shared" si="26"/>
        <v>#DIV/0!</v>
      </c>
    </row>
    <row r="149" spans="21:38" x14ac:dyDescent="0.5">
      <c r="U149" s="16">
        <f t="shared" si="18"/>
        <v>0</v>
      </c>
      <c r="V149" s="16" t="e">
        <f>IF($A$3=FALSE,IF($C149&lt;16,E149/($D149^0.70558407859294)*'Hintergrund Berechnung'!$I$941,E149/($D149^0.70558407859294)*'Hintergrund Berechnung'!$I$942),IF($C149&lt;13,(E149/($D149^0.70558407859294)*'Hintergrund Berechnung'!$I$941)*0.5,IF($C149&lt;16,(E149/($D149^0.70558407859294)*'Hintergrund Berechnung'!$I$941)*0.67,E149/($D149^0.70558407859294)*'Hintergrund Berechnung'!$I$942)))</f>
        <v>#DIV/0!</v>
      </c>
      <c r="W149" s="16" t="str">
        <f t="shared" si="19"/>
        <v/>
      </c>
      <c r="X149" s="16" t="e">
        <f>IF($A$3=FALSE,IF($C149&lt;16,G149/($D149^0.70558407859294)*'Hintergrund Berechnung'!$I$941,G149/($D149^0.70558407859294)*'Hintergrund Berechnung'!$I$942),IF($C149&lt;13,(G149/($D149^0.70558407859294)*'Hintergrund Berechnung'!$I$941)*0.5,IF($C149&lt;16,(G149/($D149^0.70558407859294)*'Hintergrund Berechnung'!$I$941)*0.67,G149/($D149^0.70558407859294)*'Hintergrund Berechnung'!$I$942)))</f>
        <v>#DIV/0!</v>
      </c>
      <c r="Y149" s="16" t="str">
        <f t="shared" si="20"/>
        <v/>
      </c>
      <c r="Z149" s="16" t="e">
        <f>IF($A$3=FALSE,IF($C149&lt;16,I149/($D149^0.70558407859294)*'Hintergrund Berechnung'!$I$941,I149/($D149^0.70558407859294)*'Hintergrund Berechnung'!$I$942),IF($C149&lt;13,(I149/($D149^0.70558407859294)*'Hintergrund Berechnung'!$I$941)*0.5,IF($C149&lt;16,(I149/($D149^0.70558407859294)*'Hintergrund Berechnung'!$I$941)*0.67,I149/($D149^0.70558407859294)*'Hintergrund Berechnung'!$I$942)))</f>
        <v>#DIV/0!</v>
      </c>
      <c r="AA149" s="16" t="str">
        <f t="shared" si="21"/>
        <v/>
      </c>
      <c r="AB149" s="16" t="e">
        <f>IF($A$3=FALSE,IF($C149&lt;16,K149/($D149^0.70558407859294)*'Hintergrund Berechnung'!$I$941,K149/($D149^0.70558407859294)*'Hintergrund Berechnung'!$I$942),IF($C149&lt;13,(K149/($D149^0.70558407859294)*'Hintergrund Berechnung'!$I$941)*0.5,IF($C149&lt;16,(K149/($D149^0.70558407859294)*'Hintergrund Berechnung'!$I$941)*0.67,K149/($D149^0.70558407859294)*'Hintergrund Berechnung'!$I$942)))</f>
        <v>#DIV/0!</v>
      </c>
      <c r="AC149" s="16" t="str">
        <f t="shared" si="22"/>
        <v/>
      </c>
      <c r="AD149" s="16" t="e">
        <f>IF($A$3=FALSE,IF($C149&lt;16,M149/($D149^0.70558407859294)*'Hintergrund Berechnung'!$I$941,M149/($D149^0.70558407859294)*'Hintergrund Berechnung'!$I$942),IF($C149&lt;13,(M149/($D149^0.70558407859294)*'Hintergrund Berechnung'!$I$941)*0.5,IF($C149&lt;16,(M149/($D149^0.70558407859294)*'Hintergrund Berechnung'!$I$941)*0.67,M149/($D149^0.70558407859294)*'Hintergrund Berechnung'!$I$942)))</f>
        <v>#DIV/0!</v>
      </c>
      <c r="AE149" s="16" t="str">
        <f t="shared" si="23"/>
        <v/>
      </c>
      <c r="AF149" s="16" t="e">
        <f>IF($A$3=FALSE,IF($C149&lt;16,O149/($D149^0.70558407859294)*'Hintergrund Berechnung'!$I$941,O149/($D149^0.70558407859294)*'Hintergrund Berechnung'!$I$942),IF($C149&lt;13,(O149/($D149^0.70558407859294)*'Hintergrund Berechnung'!$I$941)*0.5,IF($C149&lt;16,(O149/($D149^0.70558407859294)*'Hintergrund Berechnung'!$I$941)*0.67,O149/($D149^0.70558407859294)*'Hintergrund Berechnung'!$I$942)))</f>
        <v>#DIV/0!</v>
      </c>
      <c r="AG149" s="16" t="str">
        <f t="shared" si="24"/>
        <v/>
      </c>
      <c r="AH149" s="16" t="e">
        <f t="shared" si="25"/>
        <v>#DIV/0!</v>
      </c>
      <c r="AI149" s="34" t="e">
        <f>ROUND(IF(C149&lt;16,$Q149/($D149^0.450818786555515)*'Hintergrund Berechnung'!$N$941,$Q149/($D149^0.450818786555515)*'Hintergrund Berechnung'!$N$942),0)</f>
        <v>#DIV/0!</v>
      </c>
      <c r="AJ149" s="34">
        <f>ROUND(IF(C149&lt;16,$R149*'Hintergrund Berechnung'!$O$941,$R149*'Hintergrund Berechnung'!$O$942),0)</f>
        <v>0</v>
      </c>
      <c r="AK149" s="34">
        <f>ROUND(IF(C149&lt;16,IF(S149&gt;0,(25-$S149)*'Hintergrund Berechnung'!$J$941,0),IF(S149&gt;0,(25-$S149)*'Hintergrund Berechnung'!$J$942,0)),0)</f>
        <v>0</v>
      </c>
      <c r="AL149" s="18" t="e">
        <f t="shared" si="26"/>
        <v>#DIV/0!</v>
      </c>
    </row>
    <row r="150" spans="21:38" x14ac:dyDescent="0.5">
      <c r="U150" s="16">
        <f t="shared" si="18"/>
        <v>0</v>
      </c>
      <c r="V150" s="16" t="e">
        <f>IF($A$3=FALSE,IF($C150&lt;16,E150/($D150^0.70558407859294)*'Hintergrund Berechnung'!$I$941,E150/($D150^0.70558407859294)*'Hintergrund Berechnung'!$I$942),IF($C150&lt;13,(E150/($D150^0.70558407859294)*'Hintergrund Berechnung'!$I$941)*0.5,IF($C150&lt;16,(E150/($D150^0.70558407859294)*'Hintergrund Berechnung'!$I$941)*0.67,E150/($D150^0.70558407859294)*'Hintergrund Berechnung'!$I$942)))</f>
        <v>#DIV/0!</v>
      </c>
      <c r="W150" s="16" t="str">
        <f t="shared" si="19"/>
        <v/>
      </c>
      <c r="X150" s="16" t="e">
        <f>IF($A$3=FALSE,IF($C150&lt;16,G150/($D150^0.70558407859294)*'Hintergrund Berechnung'!$I$941,G150/($D150^0.70558407859294)*'Hintergrund Berechnung'!$I$942),IF($C150&lt;13,(G150/($D150^0.70558407859294)*'Hintergrund Berechnung'!$I$941)*0.5,IF($C150&lt;16,(G150/($D150^0.70558407859294)*'Hintergrund Berechnung'!$I$941)*0.67,G150/($D150^0.70558407859294)*'Hintergrund Berechnung'!$I$942)))</f>
        <v>#DIV/0!</v>
      </c>
      <c r="Y150" s="16" t="str">
        <f t="shared" si="20"/>
        <v/>
      </c>
      <c r="Z150" s="16" t="e">
        <f>IF($A$3=FALSE,IF($C150&lt;16,I150/($D150^0.70558407859294)*'Hintergrund Berechnung'!$I$941,I150/($D150^0.70558407859294)*'Hintergrund Berechnung'!$I$942),IF($C150&lt;13,(I150/($D150^0.70558407859294)*'Hintergrund Berechnung'!$I$941)*0.5,IF($C150&lt;16,(I150/($D150^0.70558407859294)*'Hintergrund Berechnung'!$I$941)*0.67,I150/($D150^0.70558407859294)*'Hintergrund Berechnung'!$I$942)))</f>
        <v>#DIV/0!</v>
      </c>
      <c r="AA150" s="16" t="str">
        <f t="shared" si="21"/>
        <v/>
      </c>
      <c r="AB150" s="16" t="e">
        <f>IF($A$3=FALSE,IF($C150&lt;16,K150/($D150^0.70558407859294)*'Hintergrund Berechnung'!$I$941,K150/($D150^0.70558407859294)*'Hintergrund Berechnung'!$I$942),IF($C150&lt;13,(K150/($D150^0.70558407859294)*'Hintergrund Berechnung'!$I$941)*0.5,IF($C150&lt;16,(K150/($D150^0.70558407859294)*'Hintergrund Berechnung'!$I$941)*0.67,K150/($D150^0.70558407859294)*'Hintergrund Berechnung'!$I$942)))</f>
        <v>#DIV/0!</v>
      </c>
      <c r="AC150" s="16" t="str">
        <f t="shared" si="22"/>
        <v/>
      </c>
      <c r="AD150" s="16" t="e">
        <f>IF($A$3=FALSE,IF($C150&lt;16,M150/($D150^0.70558407859294)*'Hintergrund Berechnung'!$I$941,M150/($D150^0.70558407859294)*'Hintergrund Berechnung'!$I$942),IF($C150&lt;13,(M150/($D150^0.70558407859294)*'Hintergrund Berechnung'!$I$941)*0.5,IF($C150&lt;16,(M150/($D150^0.70558407859294)*'Hintergrund Berechnung'!$I$941)*0.67,M150/($D150^0.70558407859294)*'Hintergrund Berechnung'!$I$942)))</f>
        <v>#DIV/0!</v>
      </c>
      <c r="AE150" s="16" t="str">
        <f t="shared" si="23"/>
        <v/>
      </c>
      <c r="AF150" s="16" t="e">
        <f>IF($A$3=FALSE,IF($C150&lt;16,O150/($D150^0.70558407859294)*'Hintergrund Berechnung'!$I$941,O150/($D150^0.70558407859294)*'Hintergrund Berechnung'!$I$942),IF($C150&lt;13,(O150/($D150^0.70558407859294)*'Hintergrund Berechnung'!$I$941)*0.5,IF($C150&lt;16,(O150/($D150^0.70558407859294)*'Hintergrund Berechnung'!$I$941)*0.67,O150/($D150^0.70558407859294)*'Hintergrund Berechnung'!$I$942)))</f>
        <v>#DIV/0!</v>
      </c>
      <c r="AG150" s="16" t="str">
        <f t="shared" si="24"/>
        <v/>
      </c>
      <c r="AH150" s="16" t="e">
        <f t="shared" si="25"/>
        <v>#DIV/0!</v>
      </c>
      <c r="AI150" s="34" t="e">
        <f>ROUND(IF(C150&lt;16,$Q150/($D150^0.450818786555515)*'Hintergrund Berechnung'!$N$941,$Q150/($D150^0.450818786555515)*'Hintergrund Berechnung'!$N$942),0)</f>
        <v>#DIV/0!</v>
      </c>
      <c r="AJ150" s="34">
        <f>ROUND(IF(C150&lt;16,$R150*'Hintergrund Berechnung'!$O$941,$R150*'Hintergrund Berechnung'!$O$942),0)</f>
        <v>0</v>
      </c>
      <c r="AK150" s="34">
        <f>ROUND(IF(C150&lt;16,IF(S150&gt;0,(25-$S150)*'Hintergrund Berechnung'!$J$941,0),IF(S150&gt;0,(25-$S150)*'Hintergrund Berechnung'!$J$942,0)),0)</f>
        <v>0</v>
      </c>
      <c r="AL150" s="18" t="e">
        <f t="shared" si="26"/>
        <v>#DIV/0!</v>
      </c>
    </row>
    <row r="151" spans="21:38" x14ac:dyDescent="0.5">
      <c r="U151" s="16">
        <f t="shared" si="18"/>
        <v>0</v>
      </c>
      <c r="V151" s="16" t="e">
        <f>IF($A$3=FALSE,IF($C151&lt;16,E151/($D151^0.70558407859294)*'Hintergrund Berechnung'!$I$941,E151/($D151^0.70558407859294)*'Hintergrund Berechnung'!$I$942),IF($C151&lt;13,(E151/($D151^0.70558407859294)*'Hintergrund Berechnung'!$I$941)*0.5,IF($C151&lt;16,(E151/($D151^0.70558407859294)*'Hintergrund Berechnung'!$I$941)*0.67,E151/($D151^0.70558407859294)*'Hintergrund Berechnung'!$I$942)))</f>
        <v>#DIV/0!</v>
      </c>
      <c r="W151" s="16" t="str">
        <f t="shared" si="19"/>
        <v/>
      </c>
      <c r="X151" s="16" t="e">
        <f>IF($A$3=FALSE,IF($C151&lt;16,G151/($D151^0.70558407859294)*'Hintergrund Berechnung'!$I$941,G151/($D151^0.70558407859294)*'Hintergrund Berechnung'!$I$942),IF($C151&lt;13,(G151/($D151^0.70558407859294)*'Hintergrund Berechnung'!$I$941)*0.5,IF($C151&lt;16,(G151/($D151^0.70558407859294)*'Hintergrund Berechnung'!$I$941)*0.67,G151/($D151^0.70558407859294)*'Hintergrund Berechnung'!$I$942)))</f>
        <v>#DIV/0!</v>
      </c>
      <c r="Y151" s="16" t="str">
        <f t="shared" si="20"/>
        <v/>
      </c>
      <c r="Z151" s="16" t="e">
        <f>IF($A$3=FALSE,IF($C151&lt;16,I151/($D151^0.70558407859294)*'Hintergrund Berechnung'!$I$941,I151/($D151^0.70558407859294)*'Hintergrund Berechnung'!$I$942),IF($C151&lt;13,(I151/($D151^0.70558407859294)*'Hintergrund Berechnung'!$I$941)*0.5,IF($C151&lt;16,(I151/($D151^0.70558407859294)*'Hintergrund Berechnung'!$I$941)*0.67,I151/($D151^0.70558407859294)*'Hintergrund Berechnung'!$I$942)))</f>
        <v>#DIV/0!</v>
      </c>
      <c r="AA151" s="16" t="str">
        <f t="shared" si="21"/>
        <v/>
      </c>
      <c r="AB151" s="16" t="e">
        <f>IF($A$3=FALSE,IF($C151&lt;16,K151/($D151^0.70558407859294)*'Hintergrund Berechnung'!$I$941,K151/($D151^0.70558407859294)*'Hintergrund Berechnung'!$I$942),IF($C151&lt;13,(K151/($D151^0.70558407859294)*'Hintergrund Berechnung'!$I$941)*0.5,IF($C151&lt;16,(K151/($D151^0.70558407859294)*'Hintergrund Berechnung'!$I$941)*0.67,K151/($D151^0.70558407859294)*'Hintergrund Berechnung'!$I$942)))</f>
        <v>#DIV/0!</v>
      </c>
      <c r="AC151" s="16" t="str">
        <f t="shared" si="22"/>
        <v/>
      </c>
      <c r="AD151" s="16" t="e">
        <f>IF($A$3=FALSE,IF($C151&lt;16,M151/($D151^0.70558407859294)*'Hintergrund Berechnung'!$I$941,M151/($D151^0.70558407859294)*'Hintergrund Berechnung'!$I$942),IF($C151&lt;13,(M151/($D151^0.70558407859294)*'Hintergrund Berechnung'!$I$941)*0.5,IF($C151&lt;16,(M151/($D151^0.70558407859294)*'Hintergrund Berechnung'!$I$941)*0.67,M151/($D151^0.70558407859294)*'Hintergrund Berechnung'!$I$942)))</f>
        <v>#DIV/0!</v>
      </c>
      <c r="AE151" s="16" t="str">
        <f t="shared" si="23"/>
        <v/>
      </c>
      <c r="AF151" s="16" t="e">
        <f>IF($A$3=FALSE,IF($C151&lt;16,O151/($D151^0.70558407859294)*'Hintergrund Berechnung'!$I$941,O151/($D151^0.70558407859294)*'Hintergrund Berechnung'!$I$942),IF($C151&lt;13,(O151/($D151^0.70558407859294)*'Hintergrund Berechnung'!$I$941)*0.5,IF($C151&lt;16,(O151/($D151^0.70558407859294)*'Hintergrund Berechnung'!$I$941)*0.67,O151/($D151^0.70558407859294)*'Hintergrund Berechnung'!$I$942)))</f>
        <v>#DIV/0!</v>
      </c>
      <c r="AG151" s="16" t="str">
        <f t="shared" si="24"/>
        <v/>
      </c>
      <c r="AH151" s="16" t="e">
        <f t="shared" si="25"/>
        <v>#DIV/0!</v>
      </c>
      <c r="AI151" s="34" t="e">
        <f>ROUND(IF(C151&lt;16,$Q151/($D151^0.450818786555515)*'Hintergrund Berechnung'!$N$941,$Q151/($D151^0.450818786555515)*'Hintergrund Berechnung'!$N$942),0)</f>
        <v>#DIV/0!</v>
      </c>
      <c r="AJ151" s="34">
        <f>ROUND(IF(C151&lt;16,$R151*'Hintergrund Berechnung'!$O$941,$R151*'Hintergrund Berechnung'!$O$942),0)</f>
        <v>0</v>
      </c>
      <c r="AK151" s="34">
        <f>ROUND(IF(C151&lt;16,IF(S151&gt;0,(25-$S151)*'Hintergrund Berechnung'!$J$941,0),IF(S151&gt;0,(25-$S151)*'Hintergrund Berechnung'!$J$942,0)),0)</f>
        <v>0</v>
      </c>
      <c r="AL151" s="18" t="e">
        <f t="shared" si="26"/>
        <v>#DIV/0!</v>
      </c>
    </row>
    <row r="152" spans="21:38" x14ac:dyDescent="0.5">
      <c r="U152" s="16">
        <f t="shared" si="18"/>
        <v>0</v>
      </c>
      <c r="V152" s="16" t="e">
        <f>IF($A$3=FALSE,IF($C152&lt;16,E152/($D152^0.70558407859294)*'Hintergrund Berechnung'!$I$941,E152/($D152^0.70558407859294)*'Hintergrund Berechnung'!$I$942),IF($C152&lt;13,(E152/($D152^0.70558407859294)*'Hintergrund Berechnung'!$I$941)*0.5,IF($C152&lt;16,(E152/($D152^0.70558407859294)*'Hintergrund Berechnung'!$I$941)*0.67,E152/($D152^0.70558407859294)*'Hintergrund Berechnung'!$I$942)))</f>
        <v>#DIV/0!</v>
      </c>
      <c r="W152" s="16" t="str">
        <f t="shared" si="19"/>
        <v/>
      </c>
      <c r="X152" s="16" t="e">
        <f>IF($A$3=FALSE,IF($C152&lt;16,G152/($D152^0.70558407859294)*'Hintergrund Berechnung'!$I$941,G152/($D152^0.70558407859294)*'Hintergrund Berechnung'!$I$942),IF($C152&lt;13,(G152/($D152^0.70558407859294)*'Hintergrund Berechnung'!$I$941)*0.5,IF($C152&lt;16,(G152/($D152^0.70558407859294)*'Hintergrund Berechnung'!$I$941)*0.67,G152/($D152^0.70558407859294)*'Hintergrund Berechnung'!$I$942)))</f>
        <v>#DIV/0!</v>
      </c>
      <c r="Y152" s="16" t="str">
        <f t="shared" si="20"/>
        <v/>
      </c>
      <c r="Z152" s="16" t="e">
        <f>IF($A$3=FALSE,IF($C152&lt;16,I152/($D152^0.70558407859294)*'Hintergrund Berechnung'!$I$941,I152/($D152^0.70558407859294)*'Hintergrund Berechnung'!$I$942),IF($C152&lt;13,(I152/($D152^0.70558407859294)*'Hintergrund Berechnung'!$I$941)*0.5,IF($C152&lt;16,(I152/($D152^0.70558407859294)*'Hintergrund Berechnung'!$I$941)*0.67,I152/($D152^0.70558407859294)*'Hintergrund Berechnung'!$I$942)))</f>
        <v>#DIV/0!</v>
      </c>
      <c r="AA152" s="16" t="str">
        <f t="shared" si="21"/>
        <v/>
      </c>
      <c r="AB152" s="16" t="e">
        <f>IF($A$3=FALSE,IF($C152&lt;16,K152/($D152^0.70558407859294)*'Hintergrund Berechnung'!$I$941,K152/($D152^0.70558407859294)*'Hintergrund Berechnung'!$I$942),IF($C152&lt;13,(K152/($D152^0.70558407859294)*'Hintergrund Berechnung'!$I$941)*0.5,IF($C152&lt;16,(K152/($D152^0.70558407859294)*'Hintergrund Berechnung'!$I$941)*0.67,K152/($D152^0.70558407859294)*'Hintergrund Berechnung'!$I$942)))</f>
        <v>#DIV/0!</v>
      </c>
      <c r="AC152" s="16" t="str">
        <f t="shared" si="22"/>
        <v/>
      </c>
      <c r="AD152" s="16" t="e">
        <f>IF($A$3=FALSE,IF($C152&lt;16,M152/($D152^0.70558407859294)*'Hintergrund Berechnung'!$I$941,M152/($D152^0.70558407859294)*'Hintergrund Berechnung'!$I$942),IF($C152&lt;13,(M152/($D152^0.70558407859294)*'Hintergrund Berechnung'!$I$941)*0.5,IF($C152&lt;16,(M152/($D152^0.70558407859294)*'Hintergrund Berechnung'!$I$941)*0.67,M152/($D152^0.70558407859294)*'Hintergrund Berechnung'!$I$942)))</f>
        <v>#DIV/0!</v>
      </c>
      <c r="AE152" s="16" t="str">
        <f t="shared" si="23"/>
        <v/>
      </c>
      <c r="AF152" s="16" t="e">
        <f>IF($A$3=FALSE,IF($C152&lt;16,O152/($D152^0.70558407859294)*'Hintergrund Berechnung'!$I$941,O152/($D152^0.70558407859294)*'Hintergrund Berechnung'!$I$942),IF($C152&lt;13,(O152/($D152^0.70558407859294)*'Hintergrund Berechnung'!$I$941)*0.5,IF($C152&lt;16,(O152/($D152^0.70558407859294)*'Hintergrund Berechnung'!$I$941)*0.67,O152/($D152^0.70558407859294)*'Hintergrund Berechnung'!$I$942)))</f>
        <v>#DIV/0!</v>
      </c>
      <c r="AG152" s="16" t="str">
        <f t="shared" si="24"/>
        <v/>
      </c>
      <c r="AH152" s="16" t="e">
        <f t="shared" si="25"/>
        <v>#DIV/0!</v>
      </c>
      <c r="AI152" s="34" t="e">
        <f>ROUND(IF(C152&lt;16,$Q152/($D152^0.450818786555515)*'Hintergrund Berechnung'!$N$941,$Q152/($D152^0.450818786555515)*'Hintergrund Berechnung'!$N$942),0)</f>
        <v>#DIV/0!</v>
      </c>
      <c r="AJ152" s="34">
        <f>ROUND(IF(C152&lt;16,$R152*'Hintergrund Berechnung'!$O$941,$R152*'Hintergrund Berechnung'!$O$942),0)</f>
        <v>0</v>
      </c>
      <c r="AK152" s="34">
        <f>ROUND(IF(C152&lt;16,IF(S152&gt;0,(25-$S152)*'Hintergrund Berechnung'!$J$941,0),IF(S152&gt;0,(25-$S152)*'Hintergrund Berechnung'!$J$942,0)),0)</f>
        <v>0</v>
      </c>
      <c r="AL152" s="18" t="e">
        <f t="shared" si="26"/>
        <v>#DIV/0!</v>
      </c>
    </row>
    <row r="153" spans="21:38" x14ac:dyDescent="0.5">
      <c r="U153" s="16">
        <f t="shared" si="18"/>
        <v>0</v>
      </c>
      <c r="V153" s="16" t="e">
        <f>IF($A$3=FALSE,IF($C153&lt;16,E153/($D153^0.70558407859294)*'Hintergrund Berechnung'!$I$941,E153/($D153^0.70558407859294)*'Hintergrund Berechnung'!$I$942),IF($C153&lt;13,(E153/($D153^0.70558407859294)*'Hintergrund Berechnung'!$I$941)*0.5,IF($C153&lt;16,(E153/($D153^0.70558407859294)*'Hintergrund Berechnung'!$I$941)*0.67,E153/($D153^0.70558407859294)*'Hintergrund Berechnung'!$I$942)))</f>
        <v>#DIV/0!</v>
      </c>
      <c r="W153" s="16" t="str">
        <f t="shared" si="19"/>
        <v/>
      </c>
      <c r="X153" s="16" t="e">
        <f>IF($A$3=FALSE,IF($C153&lt;16,G153/($D153^0.70558407859294)*'Hintergrund Berechnung'!$I$941,G153/($D153^0.70558407859294)*'Hintergrund Berechnung'!$I$942),IF($C153&lt;13,(G153/($D153^0.70558407859294)*'Hintergrund Berechnung'!$I$941)*0.5,IF($C153&lt;16,(G153/($D153^0.70558407859294)*'Hintergrund Berechnung'!$I$941)*0.67,G153/($D153^0.70558407859294)*'Hintergrund Berechnung'!$I$942)))</f>
        <v>#DIV/0!</v>
      </c>
      <c r="Y153" s="16" t="str">
        <f t="shared" si="20"/>
        <v/>
      </c>
      <c r="Z153" s="16" t="e">
        <f>IF($A$3=FALSE,IF($C153&lt;16,I153/($D153^0.70558407859294)*'Hintergrund Berechnung'!$I$941,I153/($D153^0.70558407859294)*'Hintergrund Berechnung'!$I$942),IF($C153&lt;13,(I153/($D153^0.70558407859294)*'Hintergrund Berechnung'!$I$941)*0.5,IF($C153&lt;16,(I153/($D153^0.70558407859294)*'Hintergrund Berechnung'!$I$941)*0.67,I153/($D153^0.70558407859294)*'Hintergrund Berechnung'!$I$942)))</f>
        <v>#DIV/0!</v>
      </c>
      <c r="AA153" s="16" t="str">
        <f t="shared" si="21"/>
        <v/>
      </c>
      <c r="AB153" s="16" t="e">
        <f>IF($A$3=FALSE,IF($C153&lt;16,K153/($D153^0.70558407859294)*'Hintergrund Berechnung'!$I$941,K153/($D153^0.70558407859294)*'Hintergrund Berechnung'!$I$942),IF($C153&lt;13,(K153/($D153^0.70558407859294)*'Hintergrund Berechnung'!$I$941)*0.5,IF($C153&lt;16,(K153/($D153^0.70558407859294)*'Hintergrund Berechnung'!$I$941)*0.67,K153/($D153^0.70558407859294)*'Hintergrund Berechnung'!$I$942)))</f>
        <v>#DIV/0!</v>
      </c>
      <c r="AC153" s="16" t="str">
        <f t="shared" si="22"/>
        <v/>
      </c>
      <c r="AD153" s="16" t="e">
        <f>IF($A$3=FALSE,IF($C153&lt;16,M153/($D153^0.70558407859294)*'Hintergrund Berechnung'!$I$941,M153/($D153^0.70558407859294)*'Hintergrund Berechnung'!$I$942),IF($C153&lt;13,(M153/($D153^0.70558407859294)*'Hintergrund Berechnung'!$I$941)*0.5,IF($C153&lt;16,(M153/($D153^0.70558407859294)*'Hintergrund Berechnung'!$I$941)*0.67,M153/($D153^0.70558407859294)*'Hintergrund Berechnung'!$I$942)))</f>
        <v>#DIV/0!</v>
      </c>
      <c r="AE153" s="16" t="str">
        <f t="shared" si="23"/>
        <v/>
      </c>
      <c r="AF153" s="16" t="e">
        <f>IF($A$3=FALSE,IF($C153&lt;16,O153/($D153^0.70558407859294)*'Hintergrund Berechnung'!$I$941,O153/($D153^0.70558407859294)*'Hintergrund Berechnung'!$I$942),IF($C153&lt;13,(O153/($D153^0.70558407859294)*'Hintergrund Berechnung'!$I$941)*0.5,IF($C153&lt;16,(O153/($D153^0.70558407859294)*'Hintergrund Berechnung'!$I$941)*0.67,O153/($D153^0.70558407859294)*'Hintergrund Berechnung'!$I$942)))</f>
        <v>#DIV/0!</v>
      </c>
      <c r="AG153" s="16" t="str">
        <f t="shared" si="24"/>
        <v/>
      </c>
      <c r="AH153" s="16" t="e">
        <f t="shared" si="25"/>
        <v>#DIV/0!</v>
      </c>
      <c r="AI153" s="34" t="e">
        <f>ROUND(IF(C153&lt;16,$Q153/($D153^0.450818786555515)*'Hintergrund Berechnung'!$N$941,$Q153/($D153^0.450818786555515)*'Hintergrund Berechnung'!$N$942),0)</f>
        <v>#DIV/0!</v>
      </c>
      <c r="AJ153" s="34">
        <f>ROUND(IF(C153&lt;16,$R153*'Hintergrund Berechnung'!$O$941,$R153*'Hintergrund Berechnung'!$O$942),0)</f>
        <v>0</v>
      </c>
      <c r="AK153" s="34">
        <f>ROUND(IF(C153&lt;16,IF(S153&gt;0,(25-$S153)*'Hintergrund Berechnung'!$J$941,0),IF(S153&gt;0,(25-$S153)*'Hintergrund Berechnung'!$J$942,0)),0)</f>
        <v>0</v>
      </c>
      <c r="AL153" s="18" t="e">
        <f t="shared" si="26"/>
        <v>#DIV/0!</v>
      </c>
    </row>
    <row r="154" spans="21:38" x14ac:dyDescent="0.5">
      <c r="U154" s="16">
        <f t="shared" si="18"/>
        <v>0</v>
      </c>
      <c r="V154" s="16" t="e">
        <f>IF($A$3=FALSE,IF($C154&lt;16,E154/($D154^0.70558407859294)*'Hintergrund Berechnung'!$I$941,E154/($D154^0.70558407859294)*'Hintergrund Berechnung'!$I$942),IF($C154&lt;13,(E154/($D154^0.70558407859294)*'Hintergrund Berechnung'!$I$941)*0.5,IF($C154&lt;16,(E154/($D154^0.70558407859294)*'Hintergrund Berechnung'!$I$941)*0.67,E154/($D154^0.70558407859294)*'Hintergrund Berechnung'!$I$942)))</f>
        <v>#DIV/0!</v>
      </c>
      <c r="W154" s="16" t="str">
        <f t="shared" si="19"/>
        <v/>
      </c>
      <c r="X154" s="16" t="e">
        <f>IF($A$3=FALSE,IF($C154&lt;16,G154/($D154^0.70558407859294)*'Hintergrund Berechnung'!$I$941,G154/($D154^0.70558407859294)*'Hintergrund Berechnung'!$I$942),IF($C154&lt;13,(G154/($D154^0.70558407859294)*'Hintergrund Berechnung'!$I$941)*0.5,IF($C154&lt;16,(G154/($D154^0.70558407859294)*'Hintergrund Berechnung'!$I$941)*0.67,G154/($D154^0.70558407859294)*'Hintergrund Berechnung'!$I$942)))</f>
        <v>#DIV/0!</v>
      </c>
      <c r="Y154" s="16" t="str">
        <f t="shared" si="20"/>
        <v/>
      </c>
      <c r="Z154" s="16" t="e">
        <f>IF($A$3=FALSE,IF($C154&lt;16,I154/($D154^0.70558407859294)*'Hintergrund Berechnung'!$I$941,I154/($D154^0.70558407859294)*'Hintergrund Berechnung'!$I$942),IF($C154&lt;13,(I154/($D154^0.70558407859294)*'Hintergrund Berechnung'!$I$941)*0.5,IF($C154&lt;16,(I154/($D154^0.70558407859294)*'Hintergrund Berechnung'!$I$941)*0.67,I154/($D154^0.70558407859294)*'Hintergrund Berechnung'!$I$942)))</f>
        <v>#DIV/0!</v>
      </c>
      <c r="AA154" s="16" t="str">
        <f t="shared" si="21"/>
        <v/>
      </c>
      <c r="AB154" s="16" t="e">
        <f>IF($A$3=FALSE,IF($C154&lt;16,K154/($D154^0.70558407859294)*'Hintergrund Berechnung'!$I$941,K154/($D154^0.70558407859294)*'Hintergrund Berechnung'!$I$942),IF($C154&lt;13,(K154/($D154^0.70558407859294)*'Hintergrund Berechnung'!$I$941)*0.5,IF($C154&lt;16,(K154/($D154^0.70558407859294)*'Hintergrund Berechnung'!$I$941)*0.67,K154/($D154^0.70558407859294)*'Hintergrund Berechnung'!$I$942)))</f>
        <v>#DIV/0!</v>
      </c>
      <c r="AC154" s="16" t="str">
        <f t="shared" si="22"/>
        <v/>
      </c>
      <c r="AD154" s="16" t="e">
        <f>IF($A$3=FALSE,IF($C154&lt;16,M154/($D154^0.70558407859294)*'Hintergrund Berechnung'!$I$941,M154/($D154^0.70558407859294)*'Hintergrund Berechnung'!$I$942),IF($C154&lt;13,(M154/($D154^0.70558407859294)*'Hintergrund Berechnung'!$I$941)*0.5,IF($C154&lt;16,(M154/($D154^0.70558407859294)*'Hintergrund Berechnung'!$I$941)*0.67,M154/($D154^0.70558407859294)*'Hintergrund Berechnung'!$I$942)))</f>
        <v>#DIV/0!</v>
      </c>
      <c r="AE154" s="16" t="str">
        <f t="shared" si="23"/>
        <v/>
      </c>
      <c r="AF154" s="16" t="e">
        <f>IF($A$3=FALSE,IF($C154&lt;16,O154/($D154^0.70558407859294)*'Hintergrund Berechnung'!$I$941,O154/($D154^0.70558407859294)*'Hintergrund Berechnung'!$I$942),IF($C154&lt;13,(O154/($D154^0.70558407859294)*'Hintergrund Berechnung'!$I$941)*0.5,IF($C154&lt;16,(O154/($D154^0.70558407859294)*'Hintergrund Berechnung'!$I$941)*0.67,O154/($D154^0.70558407859294)*'Hintergrund Berechnung'!$I$942)))</f>
        <v>#DIV/0!</v>
      </c>
      <c r="AG154" s="16" t="str">
        <f t="shared" si="24"/>
        <v/>
      </c>
      <c r="AH154" s="16" t="e">
        <f t="shared" si="25"/>
        <v>#DIV/0!</v>
      </c>
      <c r="AI154" s="34" t="e">
        <f>ROUND(IF(C154&lt;16,$Q154/($D154^0.450818786555515)*'Hintergrund Berechnung'!$N$941,$Q154/($D154^0.450818786555515)*'Hintergrund Berechnung'!$N$942),0)</f>
        <v>#DIV/0!</v>
      </c>
      <c r="AJ154" s="34">
        <f>ROUND(IF(C154&lt;16,$R154*'Hintergrund Berechnung'!$O$941,$R154*'Hintergrund Berechnung'!$O$942),0)</f>
        <v>0</v>
      </c>
      <c r="AK154" s="34">
        <f>ROUND(IF(C154&lt;16,IF(S154&gt;0,(25-$S154)*'Hintergrund Berechnung'!$J$941,0),IF(S154&gt;0,(25-$S154)*'Hintergrund Berechnung'!$J$942,0)),0)</f>
        <v>0</v>
      </c>
      <c r="AL154" s="18" t="e">
        <f t="shared" si="26"/>
        <v>#DIV/0!</v>
      </c>
    </row>
    <row r="155" spans="21:38" x14ac:dyDescent="0.5">
      <c r="U155" s="16">
        <f t="shared" si="18"/>
        <v>0</v>
      </c>
      <c r="V155" s="16" t="e">
        <f>IF($A$3=FALSE,IF($C155&lt;16,E155/($D155^0.70558407859294)*'Hintergrund Berechnung'!$I$941,E155/($D155^0.70558407859294)*'Hintergrund Berechnung'!$I$942),IF($C155&lt;13,(E155/($D155^0.70558407859294)*'Hintergrund Berechnung'!$I$941)*0.5,IF($C155&lt;16,(E155/($D155^0.70558407859294)*'Hintergrund Berechnung'!$I$941)*0.67,E155/($D155^0.70558407859294)*'Hintergrund Berechnung'!$I$942)))</f>
        <v>#DIV/0!</v>
      </c>
      <c r="W155" s="16" t="str">
        <f t="shared" si="19"/>
        <v/>
      </c>
      <c r="X155" s="16" t="e">
        <f>IF($A$3=FALSE,IF($C155&lt;16,G155/($D155^0.70558407859294)*'Hintergrund Berechnung'!$I$941,G155/($D155^0.70558407859294)*'Hintergrund Berechnung'!$I$942),IF($C155&lt;13,(G155/($D155^0.70558407859294)*'Hintergrund Berechnung'!$I$941)*0.5,IF($C155&lt;16,(G155/($D155^0.70558407859294)*'Hintergrund Berechnung'!$I$941)*0.67,G155/($D155^0.70558407859294)*'Hintergrund Berechnung'!$I$942)))</f>
        <v>#DIV/0!</v>
      </c>
      <c r="Y155" s="16" t="str">
        <f t="shared" si="20"/>
        <v/>
      </c>
      <c r="Z155" s="16" t="e">
        <f>IF($A$3=FALSE,IF($C155&lt;16,I155/($D155^0.70558407859294)*'Hintergrund Berechnung'!$I$941,I155/($D155^0.70558407859294)*'Hintergrund Berechnung'!$I$942),IF($C155&lt;13,(I155/($D155^0.70558407859294)*'Hintergrund Berechnung'!$I$941)*0.5,IF($C155&lt;16,(I155/($D155^0.70558407859294)*'Hintergrund Berechnung'!$I$941)*0.67,I155/($D155^0.70558407859294)*'Hintergrund Berechnung'!$I$942)))</f>
        <v>#DIV/0!</v>
      </c>
      <c r="AA155" s="16" t="str">
        <f t="shared" si="21"/>
        <v/>
      </c>
      <c r="AB155" s="16" t="e">
        <f>IF($A$3=FALSE,IF($C155&lt;16,K155/($D155^0.70558407859294)*'Hintergrund Berechnung'!$I$941,K155/($D155^0.70558407859294)*'Hintergrund Berechnung'!$I$942),IF($C155&lt;13,(K155/($D155^0.70558407859294)*'Hintergrund Berechnung'!$I$941)*0.5,IF($C155&lt;16,(K155/($D155^0.70558407859294)*'Hintergrund Berechnung'!$I$941)*0.67,K155/($D155^0.70558407859294)*'Hintergrund Berechnung'!$I$942)))</f>
        <v>#DIV/0!</v>
      </c>
      <c r="AC155" s="16" t="str">
        <f t="shared" si="22"/>
        <v/>
      </c>
      <c r="AD155" s="16" t="e">
        <f>IF($A$3=FALSE,IF($C155&lt;16,M155/($D155^0.70558407859294)*'Hintergrund Berechnung'!$I$941,M155/($D155^0.70558407859294)*'Hintergrund Berechnung'!$I$942),IF($C155&lt;13,(M155/($D155^0.70558407859294)*'Hintergrund Berechnung'!$I$941)*0.5,IF($C155&lt;16,(M155/($D155^0.70558407859294)*'Hintergrund Berechnung'!$I$941)*0.67,M155/($D155^0.70558407859294)*'Hintergrund Berechnung'!$I$942)))</f>
        <v>#DIV/0!</v>
      </c>
      <c r="AE155" s="16" t="str">
        <f t="shared" si="23"/>
        <v/>
      </c>
      <c r="AF155" s="16" t="e">
        <f>IF($A$3=FALSE,IF($C155&lt;16,O155/($D155^0.70558407859294)*'Hintergrund Berechnung'!$I$941,O155/($D155^0.70558407859294)*'Hintergrund Berechnung'!$I$942),IF($C155&lt;13,(O155/($D155^0.70558407859294)*'Hintergrund Berechnung'!$I$941)*0.5,IF($C155&lt;16,(O155/($D155^0.70558407859294)*'Hintergrund Berechnung'!$I$941)*0.67,O155/($D155^0.70558407859294)*'Hintergrund Berechnung'!$I$942)))</f>
        <v>#DIV/0!</v>
      </c>
      <c r="AG155" s="16" t="str">
        <f t="shared" si="24"/>
        <v/>
      </c>
      <c r="AH155" s="16" t="e">
        <f t="shared" si="25"/>
        <v>#DIV/0!</v>
      </c>
      <c r="AI155" s="34" t="e">
        <f>ROUND(IF(C155&lt;16,$Q155/($D155^0.450818786555515)*'Hintergrund Berechnung'!$N$941,$Q155/($D155^0.450818786555515)*'Hintergrund Berechnung'!$N$942),0)</f>
        <v>#DIV/0!</v>
      </c>
      <c r="AJ155" s="34">
        <f>ROUND(IF(C155&lt;16,$R155*'Hintergrund Berechnung'!$O$941,$R155*'Hintergrund Berechnung'!$O$942),0)</f>
        <v>0</v>
      </c>
      <c r="AK155" s="34">
        <f>ROUND(IF(C155&lt;16,IF(S155&gt;0,(25-$S155)*'Hintergrund Berechnung'!$J$941,0),IF(S155&gt;0,(25-$S155)*'Hintergrund Berechnung'!$J$942,0)),0)</f>
        <v>0</v>
      </c>
      <c r="AL155" s="18" t="e">
        <f t="shared" si="26"/>
        <v>#DIV/0!</v>
      </c>
    </row>
    <row r="156" spans="21:38" x14ac:dyDescent="0.5">
      <c r="U156" s="16">
        <f t="shared" si="18"/>
        <v>0</v>
      </c>
      <c r="V156" s="16" t="e">
        <f>IF($A$3=FALSE,IF($C156&lt;16,E156/($D156^0.70558407859294)*'Hintergrund Berechnung'!$I$941,E156/($D156^0.70558407859294)*'Hintergrund Berechnung'!$I$942),IF($C156&lt;13,(E156/($D156^0.70558407859294)*'Hintergrund Berechnung'!$I$941)*0.5,IF($C156&lt;16,(E156/($D156^0.70558407859294)*'Hintergrund Berechnung'!$I$941)*0.67,E156/($D156^0.70558407859294)*'Hintergrund Berechnung'!$I$942)))</f>
        <v>#DIV/0!</v>
      </c>
      <c r="W156" s="16" t="str">
        <f t="shared" si="19"/>
        <v/>
      </c>
      <c r="X156" s="16" t="e">
        <f>IF($A$3=FALSE,IF($C156&lt;16,G156/($D156^0.70558407859294)*'Hintergrund Berechnung'!$I$941,G156/($D156^0.70558407859294)*'Hintergrund Berechnung'!$I$942),IF($C156&lt;13,(G156/($D156^0.70558407859294)*'Hintergrund Berechnung'!$I$941)*0.5,IF($C156&lt;16,(G156/($D156^0.70558407859294)*'Hintergrund Berechnung'!$I$941)*0.67,G156/($D156^0.70558407859294)*'Hintergrund Berechnung'!$I$942)))</f>
        <v>#DIV/0!</v>
      </c>
      <c r="Y156" s="16" t="str">
        <f t="shared" si="20"/>
        <v/>
      </c>
      <c r="Z156" s="16" t="e">
        <f>IF($A$3=FALSE,IF($C156&lt;16,I156/($D156^0.70558407859294)*'Hintergrund Berechnung'!$I$941,I156/($D156^0.70558407859294)*'Hintergrund Berechnung'!$I$942),IF($C156&lt;13,(I156/($D156^0.70558407859294)*'Hintergrund Berechnung'!$I$941)*0.5,IF($C156&lt;16,(I156/($D156^0.70558407859294)*'Hintergrund Berechnung'!$I$941)*0.67,I156/($D156^0.70558407859294)*'Hintergrund Berechnung'!$I$942)))</f>
        <v>#DIV/0!</v>
      </c>
      <c r="AA156" s="16" t="str">
        <f t="shared" si="21"/>
        <v/>
      </c>
      <c r="AB156" s="16" t="e">
        <f>IF($A$3=FALSE,IF($C156&lt;16,K156/($D156^0.70558407859294)*'Hintergrund Berechnung'!$I$941,K156/($D156^0.70558407859294)*'Hintergrund Berechnung'!$I$942),IF($C156&lt;13,(K156/($D156^0.70558407859294)*'Hintergrund Berechnung'!$I$941)*0.5,IF($C156&lt;16,(K156/($D156^0.70558407859294)*'Hintergrund Berechnung'!$I$941)*0.67,K156/($D156^0.70558407859294)*'Hintergrund Berechnung'!$I$942)))</f>
        <v>#DIV/0!</v>
      </c>
      <c r="AC156" s="16" t="str">
        <f t="shared" si="22"/>
        <v/>
      </c>
      <c r="AD156" s="16" t="e">
        <f>IF($A$3=FALSE,IF($C156&lt;16,M156/($D156^0.70558407859294)*'Hintergrund Berechnung'!$I$941,M156/($D156^0.70558407859294)*'Hintergrund Berechnung'!$I$942),IF($C156&lt;13,(M156/($D156^0.70558407859294)*'Hintergrund Berechnung'!$I$941)*0.5,IF($C156&lt;16,(M156/($D156^0.70558407859294)*'Hintergrund Berechnung'!$I$941)*0.67,M156/($D156^0.70558407859294)*'Hintergrund Berechnung'!$I$942)))</f>
        <v>#DIV/0!</v>
      </c>
      <c r="AE156" s="16" t="str">
        <f t="shared" si="23"/>
        <v/>
      </c>
      <c r="AF156" s="16" t="e">
        <f>IF($A$3=FALSE,IF($C156&lt;16,O156/($D156^0.70558407859294)*'Hintergrund Berechnung'!$I$941,O156/($D156^0.70558407859294)*'Hintergrund Berechnung'!$I$942),IF($C156&lt;13,(O156/($D156^0.70558407859294)*'Hintergrund Berechnung'!$I$941)*0.5,IF($C156&lt;16,(O156/($D156^0.70558407859294)*'Hintergrund Berechnung'!$I$941)*0.67,O156/($D156^0.70558407859294)*'Hintergrund Berechnung'!$I$942)))</f>
        <v>#DIV/0!</v>
      </c>
      <c r="AG156" s="16" t="str">
        <f t="shared" si="24"/>
        <v/>
      </c>
      <c r="AH156" s="16" t="e">
        <f t="shared" si="25"/>
        <v>#DIV/0!</v>
      </c>
      <c r="AI156" s="34" t="e">
        <f>ROUND(IF(C156&lt;16,$Q156/($D156^0.450818786555515)*'Hintergrund Berechnung'!$N$941,$Q156/($D156^0.450818786555515)*'Hintergrund Berechnung'!$N$942),0)</f>
        <v>#DIV/0!</v>
      </c>
      <c r="AJ156" s="34">
        <f>ROUND(IF(C156&lt;16,$R156*'Hintergrund Berechnung'!$O$941,$R156*'Hintergrund Berechnung'!$O$942),0)</f>
        <v>0</v>
      </c>
      <c r="AK156" s="34">
        <f>ROUND(IF(C156&lt;16,IF(S156&gt;0,(25-$S156)*'Hintergrund Berechnung'!$J$941,0),IF(S156&gt;0,(25-$S156)*'Hintergrund Berechnung'!$J$942,0)),0)</f>
        <v>0</v>
      </c>
      <c r="AL156" s="18" t="e">
        <f t="shared" si="26"/>
        <v>#DIV/0!</v>
      </c>
    </row>
    <row r="157" spans="21:38" x14ac:dyDescent="0.5">
      <c r="U157" s="16">
        <f t="shared" si="18"/>
        <v>0</v>
      </c>
      <c r="V157" s="16" t="e">
        <f>IF($A$3=FALSE,IF($C157&lt;16,E157/($D157^0.70558407859294)*'Hintergrund Berechnung'!$I$941,E157/($D157^0.70558407859294)*'Hintergrund Berechnung'!$I$942),IF($C157&lt;13,(E157/($D157^0.70558407859294)*'Hintergrund Berechnung'!$I$941)*0.5,IF($C157&lt;16,(E157/($D157^0.70558407859294)*'Hintergrund Berechnung'!$I$941)*0.67,E157/($D157^0.70558407859294)*'Hintergrund Berechnung'!$I$942)))</f>
        <v>#DIV/0!</v>
      </c>
      <c r="W157" s="16" t="str">
        <f t="shared" si="19"/>
        <v/>
      </c>
      <c r="X157" s="16" t="e">
        <f>IF($A$3=FALSE,IF($C157&lt;16,G157/($D157^0.70558407859294)*'Hintergrund Berechnung'!$I$941,G157/($D157^0.70558407859294)*'Hintergrund Berechnung'!$I$942),IF($C157&lt;13,(G157/($D157^0.70558407859294)*'Hintergrund Berechnung'!$I$941)*0.5,IF($C157&lt;16,(G157/($D157^0.70558407859294)*'Hintergrund Berechnung'!$I$941)*0.67,G157/($D157^0.70558407859294)*'Hintergrund Berechnung'!$I$942)))</f>
        <v>#DIV/0!</v>
      </c>
      <c r="Y157" s="16" t="str">
        <f t="shared" si="20"/>
        <v/>
      </c>
      <c r="Z157" s="16" t="e">
        <f>IF($A$3=FALSE,IF($C157&lt;16,I157/($D157^0.70558407859294)*'Hintergrund Berechnung'!$I$941,I157/($D157^0.70558407859294)*'Hintergrund Berechnung'!$I$942),IF($C157&lt;13,(I157/($D157^0.70558407859294)*'Hintergrund Berechnung'!$I$941)*0.5,IF($C157&lt;16,(I157/($D157^0.70558407859294)*'Hintergrund Berechnung'!$I$941)*0.67,I157/($D157^0.70558407859294)*'Hintergrund Berechnung'!$I$942)))</f>
        <v>#DIV/0!</v>
      </c>
      <c r="AA157" s="16" t="str">
        <f t="shared" si="21"/>
        <v/>
      </c>
      <c r="AB157" s="16" t="e">
        <f>IF($A$3=FALSE,IF($C157&lt;16,K157/($D157^0.70558407859294)*'Hintergrund Berechnung'!$I$941,K157/($D157^0.70558407859294)*'Hintergrund Berechnung'!$I$942),IF($C157&lt;13,(K157/($D157^0.70558407859294)*'Hintergrund Berechnung'!$I$941)*0.5,IF($C157&lt;16,(K157/($D157^0.70558407859294)*'Hintergrund Berechnung'!$I$941)*0.67,K157/($D157^0.70558407859294)*'Hintergrund Berechnung'!$I$942)))</f>
        <v>#DIV/0!</v>
      </c>
      <c r="AC157" s="16" t="str">
        <f t="shared" si="22"/>
        <v/>
      </c>
      <c r="AD157" s="16" t="e">
        <f>IF($A$3=FALSE,IF($C157&lt;16,M157/($D157^0.70558407859294)*'Hintergrund Berechnung'!$I$941,M157/($D157^0.70558407859294)*'Hintergrund Berechnung'!$I$942),IF($C157&lt;13,(M157/($D157^0.70558407859294)*'Hintergrund Berechnung'!$I$941)*0.5,IF($C157&lt;16,(M157/($D157^0.70558407859294)*'Hintergrund Berechnung'!$I$941)*0.67,M157/($D157^0.70558407859294)*'Hintergrund Berechnung'!$I$942)))</f>
        <v>#DIV/0!</v>
      </c>
      <c r="AE157" s="16" t="str">
        <f t="shared" si="23"/>
        <v/>
      </c>
      <c r="AF157" s="16" t="e">
        <f>IF($A$3=FALSE,IF($C157&lt;16,O157/($D157^0.70558407859294)*'Hintergrund Berechnung'!$I$941,O157/($D157^0.70558407859294)*'Hintergrund Berechnung'!$I$942),IF($C157&lt;13,(O157/($D157^0.70558407859294)*'Hintergrund Berechnung'!$I$941)*0.5,IF($C157&lt;16,(O157/($D157^0.70558407859294)*'Hintergrund Berechnung'!$I$941)*0.67,O157/($D157^0.70558407859294)*'Hintergrund Berechnung'!$I$942)))</f>
        <v>#DIV/0!</v>
      </c>
      <c r="AG157" s="16" t="str">
        <f t="shared" si="24"/>
        <v/>
      </c>
      <c r="AH157" s="16" t="e">
        <f t="shared" si="25"/>
        <v>#DIV/0!</v>
      </c>
      <c r="AI157" s="34" t="e">
        <f>ROUND(IF(C157&lt;16,$Q157/($D157^0.450818786555515)*'Hintergrund Berechnung'!$N$941,$Q157/($D157^0.450818786555515)*'Hintergrund Berechnung'!$N$942),0)</f>
        <v>#DIV/0!</v>
      </c>
      <c r="AJ157" s="34">
        <f>ROUND(IF(C157&lt;16,$R157*'Hintergrund Berechnung'!$O$941,$R157*'Hintergrund Berechnung'!$O$942),0)</f>
        <v>0</v>
      </c>
      <c r="AK157" s="34">
        <f>ROUND(IF(C157&lt;16,IF(S157&gt;0,(25-$S157)*'Hintergrund Berechnung'!$J$941,0),IF(S157&gt;0,(25-$S157)*'Hintergrund Berechnung'!$J$942,0)),0)</f>
        <v>0</v>
      </c>
      <c r="AL157" s="18" t="e">
        <f t="shared" si="26"/>
        <v>#DIV/0!</v>
      </c>
    </row>
    <row r="158" spans="21:38" x14ac:dyDescent="0.5">
      <c r="U158" s="16">
        <f t="shared" si="18"/>
        <v>0</v>
      </c>
      <c r="V158" s="16" t="e">
        <f>IF($A$3=FALSE,IF($C158&lt;16,E158/($D158^0.70558407859294)*'Hintergrund Berechnung'!$I$941,E158/($D158^0.70558407859294)*'Hintergrund Berechnung'!$I$942),IF($C158&lt;13,(E158/($D158^0.70558407859294)*'Hintergrund Berechnung'!$I$941)*0.5,IF($C158&lt;16,(E158/($D158^0.70558407859294)*'Hintergrund Berechnung'!$I$941)*0.67,E158/($D158^0.70558407859294)*'Hintergrund Berechnung'!$I$942)))</f>
        <v>#DIV/0!</v>
      </c>
      <c r="W158" s="16" t="str">
        <f t="shared" si="19"/>
        <v/>
      </c>
      <c r="X158" s="16" t="e">
        <f>IF($A$3=FALSE,IF($C158&lt;16,G158/($D158^0.70558407859294)*'Hintergrund Berechnung'!$I$941,G158/($D158^0.70558407859294)*'Hintergrund Berechnung'!$I$942),IF($C158&lt;13,(G158/($D158^0.70558407859294)*'Hintergrund Berechnung'!$I$941)*0.5,IF($C158&lt;16,(G158/($D158^0.70558407859294)*'Hintergrund Berechnung'!$I$941)*0.67,G158/($D158^0.70558407859294)*'Hintergrund Berechnung'!$I$942)))</f>
        <v>#DIV/0!</v>
      </c>
      <c r="Y158" s="16" t="str">
        <f t="shared" si="20"/>
        <v/>
      </c>
      <c r="Z158" s="16" t="e">
        <f>IF($A$3=FALSE,IF($C158&lt;16,I158/($D158^0.70558407859294)*'Hintergrund Berechnung'!$I$941,I158/($D158^0.70558407859294)*'Hintergrund Berechnung'!$I$942),IF($C158&lt;13,(I158/($D158^0.70558407859294)*'Hintergrund Berechnung'!$I$941)*0.5,IF($C158&lt;16,(I158/($D158^0.70558407859294)*'Hintergrund Berechnung'!$I$941)*0.67,I158/($D158^0.70558407859294)*'Hintergrund Berechnung'!$I$942)))</f>
        <v>#DIV/0!</v>
      </c>
      <c r="AA158" s="16" t="str">
        <f t="shared" si="21"/>
        <v/>
      </c>
      <c r="AB158" s="16" t="e">
        <f>IF($A$3=FALSE,IF($C158&lt;16,K158/($D158^0.70558407859294)*'Hintergrund Berechnung'!$I$941,K158/($D158^0.70558407859294)*'Hintergrund Berechnung'!$I$942),IF($C158&lt;13,(K158/($D158^0.70558407859294)*'Hintergrund Berechnung'!$I$941)*0.5,IF($C158&lt;16,(K158/($D158^0.70558407859294)*'Hintergrund Berechnung'!$I$941)*0.67,K158/($D158^0.70558407859294)*'Hintergrund Berechnung'!$I$942)))</f>
        <v>#DIV/0!</v>
      </c>
      <c r="AC158" s="16" t="str">
        <f t="shared" si="22"/>
        <v/>
      </c>
      <c r="AD158" s="16" t="e">
        <f>IF($A$3=FALSE,IF($C158&lt;16,M158/($D158^0.70558407859294)*'Hintergrund Berechnung'!$I$941,M158/($D158^0.70558407859294)*'Hintergrund Berechnung'!$I$942),IF($C158&lt;13,(M158/($D158^0.70558407859294)*'Hintergrund Berechnung'!$I$941)*0.5,IF($C158&lt;16,(M158/($D158^0.70558407859294)*'Hintergrund Berechnung'!$I$941)*0.67,M158/($D158^0.70558407859294)*'Hintergrund Berechnung'!$I$942)))</f>
        <v>#DIV/0!</v>
      </c>
      <c r="AE158" s="16" t="str">
        <f t="shared" si="23"/>
        <v/>
      </c>
      <c r="AF158" s="16" t="e">
        <f>IF($A$3=FALSE,IF($C158&lt;16,O158/($D158^0.70558407859294)*'Hintergrund Berechnung'!$I$941,O158/($D158^0.70558407859294)*'Hintergrund Berechnung'!$I$942),IF($C158&lt;13,(O158/($D158^0.70558407859294)*'Hintergrund Berechnung'!$I$941)*0.5,IF($C158&lt;16,(O158/($D158^0.70558407859294)*'Hintergrund Berechnung'!$I$941)*0.67,O158/($D158^0.70558407859294)*'Hintergrund Berechnung'!$I$942)))</f>
        <v>#DIV/0!</v>
      </c>
      <c r="AG158" s="16" t="str">
        <f t="shared" si="24"/>
        <v/>
      </c>
      <c r="AH158" s="16" t="e">
        <f t="shared" si="25"/>
        <v>#DIV/0!</v>
      </c>
      <c r="AI158" s="34" t="e">
        <f>ROUND(IF(C158&lt;16,$Q158/($D158^0.450818786555515)*'Hintergrund Berechnung'!$N$941,$Q158/($D158^0.450818786555515)*'Hintergrund Berechnung'!$N$942),0)</f>
        <v>#DIV/0!</v>
      </c>
      <c r="AJ158" s="34">
        <f>ROUND(IF(C158&lt;16,$R158*'Hintergrund Berechnung'!$O$941,$R158*'Hintergrund Berechnung'!$O$942),0)</f>
        <v>0</v>
      </c>
      <c r="AK158" s="34">
        <f>ROUND(IF(C158&lt;16,IF(S158&gt;0,(25-$S158)*'Hintergrund Berechnung'!$J$941,0),IF(S158&gt;0,(25-$S158)*'Hintergrund Berechnung'!$J$942,0)),0)</f>
        <v>0</v>
      </c>
      <c r="AL158" s="18" t="e">
        <f t="shared" si="26"/>
        <v>#DIV/0!</v>
      </c>
    </row>
    <row r="159" spans="21:38" x14ac:dyDescent="0.5">
      <c r="U159" s="16">
        <f t="shared" si="18"/>
        <v>0</v>
      </c>
      <c r="V159" s="16" t="e">
        <f>IF($A$3=FALSE,IF($C159&lt;16,E159/($D159^0.70558407859294)*'Hintergrund Berechnung'!$I$941,E159/($D159^0.70558407859294)*'Hintergrund Berechnung'!$I$942),IF($C159&lt;13,(E159/($D159^0.70558407859294)*'Hintergrund Berechnung'!$I$941)*0.5,IF($C159&lt;16,(E159/($D159^0.70558407859294)*'Hintergrund Berechnung'!$I$941)*0.67,E159/($D159^0.70558407859294)*'Hintergrund Berechnung'!$I$942)))</f>
        <v>#DIV/0!</v>
      </c>
      <c r="W159" s="16" t="str">
        <f t="shared" si="19"/>
        <v/>
      </c>
      <c r="X159" s="16" t="e">
        <f>IF($A$3=FALSE,IF($C159&lt;16,G159/($D159^0.70558407859294)*'Hintergrund Berechnung'!$I$941,G159/($D159^0.70558407859294)*'Hintergrund Berechnung'!$I$942),IF($C159&lt;13,(G159/($D159^0.70558407859294)*'Hintergrund Berechnung'!$I$941)*0.5,IF($C159&lt;16,(G159/($D159^0.70558407859294)*'Hintergrund Berechnung'!$I$941)*0.67,G159/($D159^0.70558407859294)*'Hintergrund Berechnung'!$I$942)))</f>
        <v>#DIV/0!</v>
      </c>
      <c r="Y159" s="16" t="str">
        <f t="shared" si="20"/>
        <v/>
      </c>
      <c r="Z159" s="16" t="e">
        <f>IF($A$3=FALSE,IF($C159&lt;16,I159/($D159^0.70558407859294)*'Hintergrund Berechnung'!$I$941,I159/($D159^0.70558407859294)*'Hintergrund Berechnung'!$I$942),IF($C159&lt;13,(I159/($D159^0.70558407859294)*'Hintergrund Berechnung'!$I$941)*0.5,IF($C159&lt;16,(I159/($D159^0.70558407859294)*'Hintergrund Berechnung'!$I$941)*0.67,I159/($D159^0.70558407859294)*'Hintergrund Berechnung'!$I$942)))</f>
        <v>#DIV/0!</v>
      </c>
      <c r="AA159" s="16" t="str">
        <f t="shared" si="21"/>
        <v/>
      </c>
      <c r="AB159" s="16" t="e">
        <f>IF($A$3=FALSE,IF($C159&lt;16,K159/($D159^0.70558407859294)*'Hintergrund Berechnung'!$I$941,K159/($D159^0.70558407859294)*'Hintergrund Berechnung'!$I$942),IF($C159&lt;13,(K159/($D159^0.70558407859294)*'Hintergrund Berechnung'!$I$941)*0.5,IF($C159&lt;16,(K159/($D159^0.70558407859294)*'Hintergrund Berechnung'!$I$941)*0.67,K159/($D159^0.70558407859294)*'Hintergrund Berechnung'!$I$942)))</f>
        <v>#DIV/0!</v>
      </c>
      <c r="AC159" s="16" t="str">
        <f t="shared" si="22"/>
        <v/>
      </c>
      <c r="AD159" s="16" t="e">
        <f>IF($A$3=FALSE,IF($C159&lt;16,M159/($D159^0.70558407859294)*'Hintergrund Berechnung'!$I$941,M159/($D159^0.70558407859294)*'Hintergrund Berechnung'!$I$942),IF($C159&lt;13,(M159/($D159^0.70558407859294)*'Hintergrund Berechnung'!$I$941)*0.5,IF($C159&lt;16,(M159/($D159^0.70558407859294)*'Hintergrund Berechnung'!$I$941)*0.67,M159/($D159^0.70558407859294)*'Hintergrund Berechnung'!$I$942)))</f>
        <v>#DIV/0!</v>
      </c>
      <c r="AE159" s="16" t="str">
        <f t="shared" si="23"/>
        <v/>
      </c>
      <c r="AF159" s="16" t="e">
        <f>IF($A$3=FALSE,IF($C159&lt;16,O159/($D159^0.70558407859294)*'Hintergrund Berechnung'!$I$941,O159/($D159^0.70558407859294)*'Hintergrund Berechnung'!$I$942),IF($C159&lt;13,(O159/($D159^0.70558407859294)*'Hintergrund Berechnung'!$I$941)*0.5,IF($C159&lt;16,(O159/($D159^0.70558407859294)*'Hintergrund Berechnung'!$I$941)*0.67,O159/($D159^0.70558407859294)*'Hintergrund Berechnung'!$I$942)))</f>
        <v>#DIV/0!</v>
      </c>
      <c r="AG159" s="16" t="str">
        <f t="shared" si="24"/>
        <v/>
      </c>
      <c r="AH159" s="16" t="e">
        <f t="shared" si="25"/>
        <v>#DIV/0!</v>
      </c>
      <c r="AI159" s="34" t="e">
        <f>ROUND(IF(C159&lt;16,$Q159/($D159^0.450818786555515)*'Hintergrund Berechnung'!$N$941,$Q159/($D159^0.450818786555515)*'Hintergrund Berechnung'!$N$942),0)</f>
        <v>#DIV/0!</v>
      </c>
      <c r="AJ159" s="34">
        <f>ROUND(IF(C159&lt;16,$R159*'Hintergrund Berechnung'!$O$941,$R159*'Hintergrund Berechnung'!$O$942),0)</f>
        <v>0</v>
      </c>
      <c r="AK159" s="34">
        <f>ROUND(IF(C159&lt;16,IF(S159&gt;0,(25-$S159)*'Hintergrund Berechnung'!$J$941,0),IF(S159&gt;0,(25-$S159)*'Hintergrund Berechnung'!$J$942,0)),0)</f>
        <v>0</v>
      </c>
      <c r="AL159" s="18" t="e">
        <f t="shared" si="26"/>
        <v>#DIV/0!</v>
      </c>
    </row>
    <row r="160" spans="21:38" x14ac:dyDescent="0.5">
      <c r="U160" s="16">
        <f t="shared" si="18"/>
        <v>0</v>
      </c>
      <c r="V160" s="16" t="e">
        <f>IF($A$3=FALSE,IF($C160&lt;16,E160/($D160^0.70558407859294)*'Hintergrund Berechnung'!$I$941,E160/($D160^0.70558407859294)*'Hintergrund Berechnung'!$I$942),IF($C160&lt;13,(E160/($D160^0.70558407859294)*'Hintergrund Berechnung'!$I$941)*0.5,IF($C160&lt;16,(E160/($D160^0.70558407859294)*'Hintergrund Berechnung'!$I$941)*0.67,E160/($D160^0.70558407859294)*'Hintergrund Berechnung'!$I$942)))</f>
        <v>#DIV/0!</v>
      </c>
      <c r="W160" s="16" t="str">
        <f t="shared" si="19"/>
        <v/>
      </c>
      <c r="X160" s="16" t="e">
        <f>IF($A$3=FALSE,IF($C160&lt;16,G160/($D160^0.70558407859294)*'Hintergrund Berechnung'!$I$941,G160/($D160^0.70558407859294)*'Hintergrund Berechnung'!$I$942),IF($C160&lt;13,(G160/($D160^0.70558407859294)*'Hintergrund Berechnung'!$I$941)*0.5,IF($C160&lt;16,(G160/($D160^0.70558407859294)*'Hintergrund Berechnung'!$I$941)*0.67,G160/($D160^0.70558407859294)*'Hintergrund Berechnung'!$I$942)))</f>
        <v>#DIV/0!</v>
      </c>
      <c r="Y160" s="16" t="str">
        <f t="shared" si="20"/>
        <v/>
      </c>
      <c r="Z160" s="16" t="e">
        <f>IF($A$3=FALSE,IF($C160&lt;16,I160/($D160^0.70558407859294)*'Hintergrund Berechnung'!$I$941,I160/($D160^0.70558407859294)*'Hintergrund Berechnung'!$I$942),IF($C160&lt;13,(I160/($D160^0.70558407859294)*'Hintergrund Berechnung'!$I$941)*0.5,IF($C160&lt;16,(I160/($D160^0.70558407859294)*'Hintergrund Berechnung'!$I$941)*0.67,I160/($D160^0.70558407859294)*'Hintergrund Berechnung'!$I$942)))</f>
        <v>#DIV/0!</v>
      </c>
      <c r="AA160" s="16" t="str">
        <f t="shared" si="21"/>
        <v/>
      </c>
      <c r="AB160" s="16" t="e">
        <f>IF($A$3=FALSE,IF($C160&lt;16,K160/($D160^0.70558407859294)*'Hintergrund Berechnung'!$I$941,K160/($D160^0.70558407859294)*'Hintergrund Berechnung'!$I$942),IF($C160&lt;13,(K160/($D160^0.70558407859294)*'Hintergrund Berechnung'!$I$941)*0.5,IF($C160&lt;16,(K160/($D160^0.70558407859294)*'Hintergrund Berechnung'!$I$941)*0.67,K160/($D160^0.70558407859294)*'Hintergrund Berechnung'!$I$942)))</f>
        <v>#DIV/0!</v>
      </c>
      <c r="AC160" s="16" t="str">
        <f t="shared" si="22"/>
        <v/>
      </c>
      <c r="AD160" s="16" t="e">
        <f>IF($A$3=FALSE,IF($C160&lt;16,M160/($D160^0.70558407859294)*'Hintergrund Berechnung'!$I$941,M160/($D160^0.70558407859294)*'Hintergrund Berechnung'!$I$942),IF($C160&lt;13,(M160/($D160^0.70558407859294)*'Hintergrund Berechnung'!$I$941)*0.5,IF($C160&lt;16,(M160/($D160^0.70558407859294)*'Hintergrund Berechnung'!$I$941)*0.67,M160/($D160^0.70558407859294)*'Hintergrund Berechnung'!$I$942)))</f>
        <v>#DIV/0!</v>
      </c>
      <c r="AE160" s="16" t="str">
        <f t="shared" si="23"/>
        <v/>
      </c>
      <c r="AF160" s="16" t="e">
        <f>IF($A$3=FALSE,IF($C160&lt;16,O160/($D160^0.70558407859294)*'Hintergrund Berechnung'!$I$941,O160/($D160^0.70558407859294)*'Hintergrund Berechnung'!$I$942),IF($C160&lt;13,(O160/($D160^0.70558407859294)*'Hintergrund Berechnung'!$I$941)*0.5,IF($C160&lt;16,(O160/($D160^0.70558407859294)*'Hintergrund Berechnung'!$I$941)*0.67,O160/($D160^0.70558407859294)*'Hintergrund Berechnung'!$I$942)))</f>
        <v>#DIV/0!</v>
      </c>
      <c r="AG160" s="16" t="str">
        <f t="shared" si="24"/>
        <v/>
      </c>
      <c r="AH160" s="16" t="e">
        <f t="shared" si="25"/>
        <v>#DIV/0!</v>
      </c>
      <c r="AI160" s="34" t="e">
        <f>ROUND(IF(C160&lt;16,$Q160/($D160^0.450818786555515)*'Hintergrund Berechnung'!$N$941,$Q160/($D160^0.450818786555515)*'Hintergrund Berechnung'!$N$942),0)</f>
        <v>#DIV/0!</v>
      </c>
      <c r="AJ160" s="34">
        <f>ROUND(IF(C160&lt;16,$R160*'Hintergrund Berechnung'!$O$941,$R160*'Hintergrund Berechnung'!$O$942),0)</f>
        <v>0</v>
      </c>
      <c r="AK160" s="34">
        <f>ROUND(IF(C160&lt;16,IF(S160&gt;0,(25-$S160)*'Hintergrund Berechnung'!$J$941,0),IF(S160&gt;0,(25-$S160)*'Hintergrund Berechnung'!$J$942,0)),0)</f>
        <v>0</v>
      </c>
      <c r="AL160" s="18" t="e">
        <f t="shared" si="26"/>
        <v>#DIV/0!</v>
      </c>
    </row>
    <row r="161" spans="21:38" x14ac:dyDescent="0.5">
      <c r="U161" s="16">
        <f t="shared" si="18"/>
        <v>0</v>
      </c>
      <c r="V161" s="16" t="e">
        <f>IF($A$3=FALSE,IF($C161&lt;16,E161/($D161^0.70558407859294)*'Hintergrund Berechnung'!$I$941,E161/($D161^0.70558407859294)*'Hintergrund Berechnung'!$I$942),IF($C161&lt;13,(E161/($D161^0.70558407859294)*'Hintergrund Berechnung'!$I$941)*0.5,IF($C161&lt;16,(E161/($D161^0.70558407859294)*'Hintergrund Berechnung'!$I$941)*0.67,E161/($D161^0.70558407859294)*'Hintergrund Berechnung'!$I$942)))</f>
        <v>#DIV/0!</v>
      </c>
      <c r="W161" s="16" t="str">
        <f t="shared" si="19"/>
        <v/>
      </c>
      <c r="X161" s="16" t="e">
        <f>IF($A$3=FALSE,IF($C161&lt;16,G161/($D161^0.70558407859294)*'Hintergrund Berechnung'!$I$941,G161/($D161^0.70558407859294)*'Hintergrund Berechnung'!$I$942),IF($C161&lt;13,(G161/($D161^0.70558407859294)*'Hintergrund Berechnung'!$I$941)*0.5,IF($C161&lt;16,(G161/($D161^0.70558407859294)*'Hintergrund Berechnung'!$I$941)*0.67,G161/($D161^0.70558407859294)*'Hintergrund Berechnung'!$I$942)))</f>
        <v>#DIV/0!</v>
      </c>
      <c r="Y161" s="16" t="str">
        <f t="shared" si="20"/>
        <v/>
      </c>
      <c r="Z161" s="16" t="e">
        <f>IF($A$3=FALSE,IF($C161&lt;16,I161/($D161^0.70558407859294)*'Hintergrund Berechnung'!$I$941,I161/($D161^0.70558407859294)*'Hintergrund Berechnung'!$I$942),IF($C161&lt;13,(I161/($D161^0.70558407859294)*'Hintergrund Berechnung'!$I$941)*0.5,IF($C161&lt;16,(I161/($D161^0.70558407859294)*'Hintergrund Berechnung'!$I$941)*0.67,I161/($D161^0.70558407859294)*'Hintergrund Berechnung'!$I$942)))</f>
        <v>#DIV/0!</v>
      </c>
      <c r="AA161" s="16" t="str">
        <f t="shared" si="21"/>
        <v/>
      </c>
      <c r="AB161" s="16" t="e">
        <f>IF($A$3=FALSE,IF($C161&lt;16,K161/($D161^0.70558407859294)*'Hintergrund Berechnung'!$I$941,K161/($D161^0.70558407859294)*'Hintergrund Berechnung'!$I$942),IF($C161&lt;13,(K161/($D161^0.70558407859294)*'Hintergrund Berechnung'!$I$941)*0.5,IF($C161&lt;16,(K161/($D161^0.70558407859294)*'Hintergrund Berechnung'!$I$941)*0.67,K161/($D161^0.70558407859294)*'Hintergrund Berechnung'!$I$942)))</f>
        <v>#DIV/0!</v>
      </c>
      <c r="AC161" s="16" t="str">
        <f t="shared" si="22"/>
        <v/>
      </c>
      <c r="AD161" s="16" t="e">
        <f>IF($A$3=FALSE,IF($C161&lt;16,M161/($D161^0.70558407859294)*'Hintergrund Berechnung'!$I$941,M161/($D161^0.70558407859294)*'Hintergrund Berechnung'!$I$942),IF($C161&lt;13,(M161/($D161^0.70558407859294)*'Hintergrund Berechnung'!$I$941)*0.5,IF($C161&lt;16,(M161/($D161^0.70558407859294)*'Hintergrund Berechnung'!$I$941)*0.67,M161/($D161^0.70558407859294)*'Hintergrund Berechnung'!$I$942)))</f>
        <v>#DIV/0!</v>
      </c>
      <c r="AE161" s="16" t="str">
        <f t="shared" si="23"/>
        <v/>
      </c>
      <c r="AF161" s="16" t="e">
        <f>IF($A$3=FALSE,IF($C161&lt;16,O161/($D161^0.70558407859294)*'Hintergrund Berechnung'!$I$941,O161/($D161^0.70558407859294)*'Hintergrund Berechnung'!$I$942),IF($C161&lt;13,(O161/($D161^0.70558407859294)*'Hintergrund Berechnung'!$I$941)*0.5,IF($C161&lt;16,(O161/($D161^0.70558407859294)*'Hintergrund Berechnung'!$I$941)*0.67,O161/($D161^0.70558407859294)*'Hintergrund Berechnung'!$I$942)))</f>
        <v>#DIV/0!</v>
      </c>
      <c r="AG161" s="16" t="str">
        <f t="shared" si="24"/>
        <v/>
      </c>
      <c r="AH161" s="16" t="e">
        <f t="shared" si="25"/>
        <v>#DIV/0!</v>
      </c>
      <c r="AI161" s="34" t="e">
        <f>ROUND(IF(C161&lt;16,$Q161/($D161^0.450818786555515)*'Hintergrund Berechnung'!$N$941,$Q161/($D161^0.450818786555515)*'Hintergrund Berechnung'!$N$942),0)</f>
        <v>#DIV/0!</v>
      </c>
      <c r="AJ161" s="34">
        <f>ROUND(IF(C161&lt;16,$R161*'Hintergrund Berechnung'!$O$941,$R161*'Hintergrund Berechnung'!$O$942),0)</f>
        <v>0</v>
      </c>
      <c r="AK161" s="34">
        <f>ROUND(IF(C161&lt;16,IF(S161&gt;0,(25-$S161)*'Hintergrund Berechnung'!$J$941,0),IF(S161&gt;0,(25-$S161)*'Hintergrund Berechnung'!$J$942,0)),0)</f>
        <v>0</v>
      </c>
      <c r="AL161" s="18" t="e">
        <f t="shared" si="26"/>
        <v>#DIV/0!</v>
      </c>
    </row>
    <row r="162" spans="21:38" x14ac:dyDescent="0.5">
      <c r="U162" s="16">
        <f t="shared" si="18"/>
        <v>0</v>
      </c>
      <c r="V162" s="16" t="e">
        <f>IF($A$3=FALSE,IF($C162&lt;16,E162/($D162^0.70558407859294)*'Hintergrund Berechnung'!$I$941,E162/($D162^0.70558407859294)*'Hintergrund Berechnung'!$I$942),IF($C162&lt;13,(E162/($D162^0.70558407859294)*'Hintergrund Berechnung'!$I$941)*0.5,IF($C162&lt;16,(E162/($D162^0.70558407859294)*'Hintergrund Berechnung'!$I$941)*0.67,E162/($D162^0.70558407859294)*'Hintergrund Berechnung'!$I$942)))</f>
        <v>#DIV/0!</v>
      </c>
      <c r="W162" s="16" t="str">
        <f t="shared" si="19"/>
        <v/>
      </c>
      <c r="X162" s="16" t="e">
        <f>IF($A$3=FALSE,IF($C162&lt;16,G162/($D162^0.70558407859294)*'Hintergrund Berechnung'!$I$941,G162/($D162^0.70558407859294)*'Hintergrund Berechnung'!$I$942),IF($C162&lt;13,(G162/($D162^0.70558407859294)*'Hintergrund Berechnung'!$I$941)*0.5,IF($C162&lt;16,(G162/($D162^0.70558407859294)*'Hintergrund Berechnung'!$I$941)*0.67,G162/($D162^0.70558407859294)*'Hintergrund Berechnung'!$I$942)))</f>
        <v>#DIV/0!</v>
      </c>
      <c r="Y162" s="16" t="str">
        <f t="shared" si="20"/>
        <v/>
      </c>
      <c r="Z162" s="16" t="e">
        <f>IF($A$3=FALSE,IF($C162&lt;16,I162/($D162^0.70558407859294)*'Hintergrund Berechnung'!$I$941,I162/($D162^0.70558407859294)*'Hintergrund Berechnung'!$I$942),IF($C162&lt;13,(I162/($D162^0.70558407859294)*'Hintergrund Berechnung'!$I$941)*0.5,IF($C162&lt;16,(I162/($D162^0.70558407859294)*'Hintergrund Berechnung'!$I$941)*0.67,I162/($D162^0.70558407859294)*'Hintergrund Berechnung'!$I$942)))</f>
        <v>#DIV/0!</v>
      </c>
      <c r="AA162" s="16" t="str">
        <f t="shared" si="21"/>
        <v/>
      </c>
      <c r="AB162" s="16" t="e">
        <f>IF($A$3=FALSE,IF($C162&lt;16,K162/($D162^0.70558407859294)*'Hintergrund Berechnung'!$I$941,K162/($D162^0.70558407859294)*'Hintergrund Berechnung'!$I$942),IF($C162&lt;13,(K162/($D162^0.70558407859294)*'Hintergrund Berechnung'!$I$941)*0.5,IF($C162&lt;16,(K162/($D162^0.70558407859294)*'Hintergrund Berechnung'!$I$941)*0.67,K162/($D162^0.70558407859294)*'Hintergrund Berechnung'!$I$942)))</f>
        <v>#DIV/0!</v>
      </c>
      <c r="AC162" s="16" t="str">
        <f t="shared" si="22"/>
        <v/>
      </c>
      <c r="AD162" s="16" t="e">
        <f>IF($A$3=FALSE,IF($C162&lt;16,M162/($D162^0.70558407859294)*'Hintergrund Berechnung'!$I$941,M162/($D162^0.70558407859294)*'Hintergrund Berechnung'!$I$942),IF($C162&lt;13,(M162/($D162^0.70558407859294)*'Hintergrund Berechnung'!$I$941)*0.5,IF($C162&lt;16,(M162/($D162^0.70558407859294)*'Hintergrund Berechnung'!$I$941)*0.67,M162/($D162^0.70558407859294)*'Hintergrund Berechnung'!$I$942)))</f>
        <v>#DIV/0!</v>
      </c>
      <c r="AE162" s="16" t="str">
        <f t="shared" si="23"/>
        <v/>
      </c>
      <c r="AF162" s="16" t="e">
        <f>IF($A$3=FALSE,IF($C162&lt;16,O162/($D162^0.70558407859294)*'Hintergrund Berechnung'!$I$941,O162/($D162^0.70558407859294)*'Hintergrund Berechnung'!$I$942),IF($C162&lt;13,(O162/($D162^0.70558407859294)*'Hintergrund Berechnung'!$I$941)*0.5,IF($C162&lt;16,(O162/($D162^0.70558407859294)*'Hintergrund Berechnung'!$I$941)*0.67,O162/($D162^0.70558407859294)*'Hintergrund Berechnung'!$I$942)))</f>
        <v>#DIV/0!</v>
      </c>
      <c r="AG162" s="16" t="str">
        <f t="shared" si="24"/>
        <v/>
      </c>
      <c r="AH162" s="16" t="e">
        <f t="shared" si="25"/>
        <v>#DIV/0!</v>
      </c>
      <c r="AI162" s="34" t="e">
        <f>ROUND(IF(C162&lt;16,$Q162/($D162^0.450818786555515)*'Hintergrund Berechnung'!$N$941,$Q162/($D162^0.450818786555515)*'Hintergrund Berechnung'!$N$942),0)</f>
        <v>#DIV/0!</v>
      </c>
      <c r="AJ162" s="34">
        <f>ROUND(IF(C162&lt;16,$R162*'Hintergrund Berechnung'!$O$941,$R162*'Hintergrund Berechnung'!$O$942),0)</f>
        <v>0</v>
      </c>
      <c r="AK162" s="34">
        <f>ROUND(IF(C162&lt;16,IF(S162&gt;0,(25-$S162)*'Hintergrund Berechnung'!$J$941,0),IF(S162&gt;0,(25-$S162)*'Hintergrund Berechnung'!$J$942,0)),0)</f>
        <v>0</v>
      </c>
      <c r="AL162" s="18" t="e">
        <f t="shared" si="26"/>
        <v>#DIV/0!</v>
      </c>
    </row>
    <row r="163" spans="21:38" x14ac:dyDescent="0.5">
      <c r="U163" s="16">
        <f t="shared" si="18"/>
        <v>0</v>
      </c>
      <c r="V163" s="16" t="e">
        <f>IF($A$3=FALSE,IF($C163&lt;16,E163/($D163^0.70558407859294)*'Hintergrund Berechnung'!$I$941,E163/($D163^0.70558407859294)*'Hintergrund Berechnung'!$I$942),IF($C163&lt;13,(E163/($D163^0.70558407859294)*'Hintergrund Berechnung'!$I$941)*0.5,IF($C163&lt;16,(E163/($D163^0.70558407859294)*'Hintergrund Berechnung'!$I$941)*0.67,E163/($D163^0.70558407859294)*'Hintergrund Berechnung'!$I$942)))</f>
        <v>#DIV/0!</v>
      </c>
      <c r="W163" s="16" t="str">
        <f t="shared" si="19"/>
        <v/>
      </c>
      <c r="X163" s="16" t="e">
        <f>IF($A$3=FALSE,IF($C163&lt;16,G163/($D163^0.70558407859294)*'Hintergrund Berechnung'!$I$941,G163/($D163^0.70558407859294)*'Hintergrund Berechnung'!$I$942),IF($C163&lt;13,(G163/($D163^0.70558407859294)*'Hintergrund Berechnung'!$I$941)*0.5,IF($C163&lt;16,(G163/($D163^0.70558407859294)*'Hintergrund Berechnung'!$I$941)*0.67,G163/($D163^0.70558407859294)*'Hintergrund Berechnung'!$I$942)))</f>
        <v>#DIV/0!</v>
      </c>
      <c r="Y163" s="16" t="str">
        <f t="shared" si="20"/>
        <v/>
      </c>
      <c r="Z163" s="16" t="e">
        <f>IF($A$3=FALSE,IF($C163&lt;16,I163/($D163^0.70558407859294)*'Hintergrund Berechnung'!$I$941,I163/($D163^0.70558407859294)*'Hintergrund Berechnung'!$I$942),IF($C163&lt;13,(I163/($D163^0.70558407859294)*'Hintergrund Berechnung'!$I$941)*0.5,IF($C163&lt;16,(I163/($D163^0.70558407859294)*'Hintergrund Berechnung'!$I$941)*0.67,I163/($D163^0.70558407859294)*'Hintergrund Berechnung'!$I$942)))</f>
        <v>#DIV/0!</v>
      </c>
      <c r="AA163" s="16" t="str">
        <f t="shared" si="21"/>
        <v/>
      </c>
      <c r="AB163" s="16" t="e">
        <f>IF($A$3=FALSE,IF($C163&lt;16,K163/($D163^0.70558407859294)*'Hintergrund Berechnung'!$I$941,K163/($D163^0.70558407859294)*'Hintergrund Berechnung'!$I$942),IF($C163&lt;13,(K163/($D163^0.70558407859294)*'Hintergrund Berechnung'!$I$941)*0.5,IF($C163&lt;16,(K163/($D163^0.70558407859294)*'Hintergrund Berechnung'!$I$941)*0.67,K163/($D163^0.70558407859294)*'Hintergrund Berechnung'!$I$942)))</f>
        <v>#DIV/0!</v>
      </c>
      <c r="AC163" s="16" t="str">
        <f t="shared" si="22"/>
        <v/>
      </c>
      <c r="AD163" s="16" t="e">
        <f>IF($A$3=FALSE,IF($C163&lt;16,M163/($D163^0.70558407859294)*'Hintergrund Berechnung'!$I$941,M163/($D163^0.70558407859294)*'Hintergrund Berechnung'!$I$942),IF($C163&lt;13,(M163/($D163^0.70558407859294)*'Hintergrund Berechnung'!$I$941)*0.5,IF($C163&lt;16,(M163/($D163^0.70558407859294)*'Hintergrund Berechnung'!$I$941)*0.67,M163/($D163^0.70558407859294)*'Hintergrund Berechnung'!$I$942)))</f>
        <v>#DIV/0!</v>
      </c>
      <c r="AE163" s="16" t="str">
        <f t="shared" si="23"/>
        <v/>
      </c>
      <c r="AF163" s="16" t="e">
        <f>IF($A$3=FALSE,IF($C163&lt;16,O163/($D163^0.70558407859294)*'Hintergrund Berechnung'!$I$941,O163/($D163^0.70558407859294)*'Hintergrund Berechnung'!$I$942),IF($C163&lt;13,(O163/($D163^0.70558407859294)*'Hintergrund Berechnung'!$I$941)*0.5,IF($C163&lt;16,(O163/($D163^0.70558407859294)*'Hintergrund Berechnung'!$I$941)*0.67,O163/($D163^0.70558407859294)*'Hintergrund Berechnung'!$I$942)))</f>
        <v>#DIV/0!</v>
      </c>
      <c r="AG163" s="16" t="str">
        <f t="shared" si="24"/>
        <v/>
      </c>
      <c r="AH163" s="16" t="e">
        <f t="shared" si="25"/>
        <v>#DIV/0!</v>
      </c>
      <c r="AI163" s="34" t="e">
        <f>ROUND(IF(C163&lt;16,$Q163/($D163^0.450818786555515)*'Hintergrund Berechnung'!$N$941,$Q163/($D163^0.450818786555515)*'Hintergrund Berechnung'!$N$942),0)</f>
        <v>#DIV/0!</v>
      </c>
      <c r="AJ163" s="34">
        <f>ROUND(IF(C163&lt;16,$R163*'Hintergrund Berechnung'!$O$941,$R163*'Hintergrund Berechnung'!$O$942),0)</f>
        <v>0</v>
      </c>
      <c r="AK163" s="34">
        <f>ROUND(IF(C163&lt;16,IF(S163&gt;0,(25-$S163)*'Hintergrund Berechnung'!$J$941,0),IF(S163&gt;0,(25-$S163)*'Hintergrund Berechnung'!$J$942,0)),0)</f>
        <v>0</v>
      </c>
      <c r="AL163" s="18" t="e">
        <f t="shared" si="26"/>
        <v>#DIV/0!</v>
      </c>
    </row>
    <row r="164" spans="21:38" x14ac:dyDescent="0.5">
      <c r="U164" s="16">
        <f t="shared" si="18"/>
        <v>0</v>
      </c>
      <c r="V164" s="16" t="e">
        <f>IF($A$3=FALSE,IF($C164&lt;16,E164/($D164^0.70558407859294)*'Hintergrund Berechnung'!$I$941,E164/($D164^0.70558407859294)*'Hintergrund Berechnung'!$I$942),IF($C164&lt;13,(E164/($D164^0.70558407859294)*'Hintergrund Berechnung'!$I$941)*0.5,IF($C164&lt;16,(E164/($D164^0.70558407859294)*'Hintergrund Berechnung'!$I$941)*0.67,E164/($D164^0.70558407859294)*'Hintergrund Berechnung'!$I$942)))</f>
        <v>#DIV/0!</v>
      </c>
      <c r="W164" s="16" t="str">
        <f t="shared" si="19"/>
        <v/>
      </c>
      <c r="X164" s="16" t="e">
        <f>IF($A$3=FALSE,IF($C164&lt;16,G164/($D164^0.70558407859294)*'Hintergrund Berechnung'!$I$941,G164/($D164^0.70558407859294)*'Hintergrund Berechnung'!$I$942),IF($C164&lt;13,(G164/($D164^0.70558407859294)*'Hintergrund Berechnung'!$I$941)*0.5,IF($C164&lt;16,(G164/($D164^0.70558407859294)*'Hintergrund Berechnung'!$I$941)*0.67,G164/($D164^0.70558407859294)*'Hintergrund Berechnung'!$I$942)))</f>
        <v>#DIV/0!</v>
      </c>
      <c r="Y164" s="16" t="str">
        <f t="shared" si="20"/>
        <v/>
      </c>
      <c r="Z164" s="16" t="e">
        <f>IF($A$3=FALSE,IF($C164&lt;16,I164/($D164^0.70558407859294)*'Hintergrund Berechnung'!$I$941,I164/($D164^0.70558407859294)*'Hintergrund Berechnung'!$I$942),IF($C164&lt;13,(I164/($D164^0.70558407859294)*'Hintergrund Berechnung'!$I$941)*0.5,IF($C164&lt;16,(I164/($D164^0.70558407859294)*'Hintergrund Berechnung'!$I$941)*0.67,I164/($D164^0.70558407859294)*'Hintergrund Berechnung'!$I$942)))</f>
        <v>#DIV/0!</v>
      </c>
      <c r="AA164" s="16" t="str">
        <f t="shared" si="21"/>
        <v/>
      </c>
      <c r="AB164" s="16" t="e">
        <f>IF($A$3=FALSE,IF($C164&lt;16,K164/($D164^0.70558407859294)*'Hintergrund Berechnung'!$I$941,K164/($D164^0.70558407859294)*'Hintergrund Berechnung'!$I$942),IF($C164&lt;13,(K164/($D164^0.70558407859294)*'Hintergrund Berechnung'!$I$941)*0.5,IF($C164&lt;16,(K164/($D164^0.70558407859294)*'Hintergrund Berechnung'!$I$941)*0.67,K164/($D164^0.70558407859294)*'Hintergrund Berechnung'!$I$942)))</f>
        <v>#DIV/0!</v>
      </c>
      <c r="AC164" s="16" t="str">
        <f t="shared" si="22"/>
        <v/>
      </c>
      <c r="AD164" s="16" t="e">
        <f>IF($A$3=FALSE,IF($C164&lt;16,M164/($D164^0.70558407859294)*'Hintergrund Berechnung'!$I$941,M164/($D164^0.70558407859294)*'Hintergrund Berechnung'!$I$942),IF($C164&lt;13,(M164/($D164^0.70558407859294)*'Hintergrund Berechnung'!$I$941)*0.5,IF($C164&lt;16,(M164/($D164^0.70558407859294)*'Hintergrund Berechnung'!$I$941)*0.67,M164/($D164^0.70558407859294)*'Hintergrund Berechnung'!$I$942)))</f>
        <v>#DIV/0!</v>
      </c>
      <c r="AE164" s="16" t="str">
        <f t="shared" si="23"/>
        <v/>
      </c>
      <c r="AF164" s="16" t="e">
        <f>IF($A$3=FALSE,IF($C164&lt;16,O164/($D164^0.70558407859294)*'Hintergrund Berechnung'!$I$941,O164/($D164^0.70558407859294)*'Hintergrund Berechnung'!$I$942),IF($C164&lt;13,(O164/($D164^0.70558407859294)*'Hintergrund Berechnung'!$I$941)*0.5,IF($C164&lt;16,(O164/($D164^0.70558407859294)*'Hintergrund Berechnung'!$I$941)*0.67,O164/($D164^0.70558407859294)*'Hintergrund Berechnung'!$I$942)))</f>
        <v>#DIV/0!</v>
      </c>
      <c r="AG164" s="16" t="str">
        <f t="shared" si="24"/>
        <v/>
      </c>
      <c r="AH164" s="16" t="e">
        <f t="shared" si="25"/>
        <v>#DIV/0!</v>
      </c>
      <c r="AI164" s="34" t="e">
        <f>ROUND(IF(C164&lt;16,$Q164/($D164^0.450818786555515)*'Hintergrund Berechnung'!$N$941,$Q164/($D164^0.450818786555515)*'Hintergrund Berechnung'!$N$942),0)</f>
        <v>#DIV/0!</v>
      </c>
      <c r="AJ164" s="34">
        <f>ROUND(IF(C164&lt;16,$R164*'Hintergrund Berechnung'!$O$941,$R164*'Hintergrund Berechnung'!$O$942),0)</f>
        <v>0</v>
      </c>
      <c r="AK164" s="34">
        <f>ROUND(IF(C164&lt;16,IF(S164&gt;0,(25-$S164)*'Hintergrund Berechnung'!$J$941,0),IF(S164&gt;0,(25-$S164)*'Hintergrund Berechnung'!$J$942,0)),0)</f>
        <v>0</v>
      </c>
      <c r="AL164" s="18" t="e">
        <f t="shared" si="26"/>
        <v>#DIV/0!</v>
      </c>
    </row>
    <row r="165" spans="21:38" x14ac:dyDescent="0.5">
      <c r="U165" s="16">
        <f t="shared" si="18"/>
        <v>0</v>
      </c>
      <c r="V165" s="16" t="e">
        <f>IF($A$3=FALSE,IF($C165&lt;16,E165/($D165^0.70558407859294)*'Hintergrund Berechnung'!$I$941,E165/($D165^0.70558407859294)*'Hintergrund Berechnung'!$I$942),IF($C165&lt;13,(E165/($D165^0.70558407859294)*'Hintergrund Berechnung'!$I$941)*0.5,IF($C165&lt;16,(E165/($D165^0.70558407859294)*'Hintergrund Berechnung'!$I$941)*0.67,E165/($D165^0.70558407859294)*'Hintergrund Berechnung'!$I$942)))</f>
        <v>#DIV/0!</v>
      </c>
      <c r="W165" s="16" t="str">
        <f t="shared" si="19"/>
        <v/>
      </c>
      <c r="X165" s="16" t="e">
        <f>IF($A$3=FALSE,IF($C165&lt;16,G165/($D165^0.70558407859294)*'Hintergrund Berechnung'!$I$941,G165/($D165^0.70558407859294)*'Hintergrund Berechnung'!$I$942),IF($C165&lt;13,(G165/($D165^0.70558407859294)*'Hintergrund Berechnung'!$I$941)*0.5,IF($C165&lt;16,(G165/($D165^0.70558407859294)*'Hintergrund Berechnung'!$I$941)*0.67,G165/($D165^0.70558407859294)*'Hintergrund Berechnung'!$I$942)))</f>
        <v>#DIV/0!</v>
      </c>
      <c r="Y165" s="16" t="str">
        <f t="shared" si="20"/>
        <v/>
      </c>
      <c r="Z165" s="16" t="e">
        <f>IF($A$3=FALSE,IF($C165&lt;16,I165/($D165^0.70558407859294)*'Hintergrund Berechnung'!$I$941,I165/($D165^0.70558407859294)*'Hintergrund Berechnung'!$I$942),IF($C165&lt;13,(I165/($D165^0.70558407859294)*'Hintergrund Berechnung'!$I$941)*0.5,IF($C165&lt;16,(I165/($D165^0.70558407859294)*'Hintergrund Berechnung'!$I$941)*0.67,I165/($D165^0.70558407859294)*'Hintergrund Berechnung'!$I$942)))</f>
        <v>#DIV/0!</v>
      </c>
      <c r="AA165" s="16" t="str">
        <f t="shared" si="21"/>
        <v/>
      </c>
      <c r="AB165" s="16" t="e">
        <f>IF($A$3=FALSE,IF($C165&lt;16,K165/($D165^0.70558407859294)*'Hintergrund Berechnung'!$I$941,K165/($D165^0.70558407859294)*'Hintergrund Berechnung'!$I$942),IF($C165&lt;13,(K165/($D165^0.70558407859294)*'Hintergrund Berechnung'!$I$941)*0.5,IF($C165&lt;16,(K165/($D165^0.70558407859294)*'Hintergrund Berechnung'!$I$941)*0.67,K165/($D165^0.70558407859294)*'Hintergrund Berechnung'!$I$942)))</f>
        <v>#DIV/0!</v>
      </c>
      <c r="AC165" s="16" t="str">
        <f t="shared" si="22"/>
        <v/>
      </c>
      <c r="AD165" s="16" t="e">
        <f>IF($A$3=FALSE,IF($C165&lt;16,M165/($D165^0.70558407859294)*'Hintergrund Berechnung'!$I$941,M165/($D165^0.70558407859294)*'Hintergrund Berechnung'!$I$942),IF($C165&lt;13,(M165/($D165^0.70558407859294)*'Hintergrund Berechnung'!$I$941)*0.5,IF($C165&lt;16,(M165/($D165^0.70558407859294)*'Hintergrund Berechnung'!$I$941)*0.67,M165/($D165^0.70558407859294)*'Hintergrund Berechnung'!$I$942)))</f>
        <v>#DIV/0!</v>
      </c>
      <c r="AE165" s="16" t="str">
        <f t="shared" si="23"/>
        <v/>
      </c>
      <c r="AF165" s="16" t="e">
        <f>IF($A$3=FALSE,IF($C165&lt;16,O165/($D165^0.70558407859294)*'Hintergrund Berechnung'!$I$941,O165/($D165^0.70558407859294)*'Hintergrund Berechnung'!$I$942),IF($C165&lt;13,(O165/($D165^0.70558407859294)*'Hintergrund Berechnung'!$I$941)*0.5,IF($C165&lt;16,(O165/($D165^0.70558407859294)*'Hintergrund Berechnung'!$I$941)*0.67,O165/($D165^0.70558407859294)*'Hintergrund Berechnung'!$I$942)))</f>
        <v>#DIV/0!</v>
      </c>
      <c r="AG165" s="16" t="str">
        <f t="shared" si="24"/>
        <v/>
      </c>
      <c r="AH165" s="16" t="e">
        <f t="shared" si="25"/>
        <v>#DIV/0!</v>
      </c>
      <c r="AI165" s="34" t="e">
        <f>ROUND(IF(C165&lt;16,$Q165/($D165^0.450818786555515)*'Hintergrund Berechnung'!$N$941,$Q165/($D165^0.450818786555515)*'Hintergrund Berechnung'!$N$942),0)</f>
        <v>#DIV/0!</v>
      </c>
      <c r="AJ165" s="34">
        <f>ROUND(IF(C165&lt;16,$R165*'Hintergrund Berechnung'!$O$941,$R165*'Hintergrund Berechnung'!$O$942),0)</f>
        <v>0</v>
      </c>
      <c r="AK165" s="34">
        <f>ROUND(IF(C165&lt;16,IF(S165&gt;0,(25-$S165)*'Hintergrund Berechnung'!$J$941,0),IF(S165&gt;0,(25-$S165)*'Hintergrund Berechnung'!$J$942,0)),0)</f>
        <v>0</v>
      </c>
      <c r="AL165" s="18" t="e">
        <f t="shared" si="26"/>
        <v>#DIV/0!</v>
      </c>
    </row>
    <row r="166" spans="21:38" x14ac:dyDescent="0.5">
      <c r="U166" s="16">
        <f t="shared" si="18"/>
        <v>0</v>
      </c>
      <c r="V166" s="16" t="e">
        <f>IF($A$3=FALSE,IF($C166&lt;16,E166/($D166^0.70558407859294)*'Hintergrund Berechnung'!$I$941,E166/($D166^0.70558407859294)*'Hintergrund Berechnung'!$I$942),IF($C166&lt;13,(E166/($D166^0.70558407859294)*'Hintergrund Berechnung'!$I$941)*0.5,IF($C166&lt;16,(E166/($D166^0.70558407859294)*'Hintergrund Berechnung'!$I$941)*0.67,E166/($D166^0.70558407859294)*'Hintergrund Berechnung'!$I$942)))</f>
        <v>#DIV/0!</v>
      </c>
      <c r="W166" s="16" t="str">
        <f t="shared" si="19"/>
        <v/>
      </c>
      <c r="X166" s="16" t="e">
        <f>IF($A$3=FALSE,IF($C166&lt;16,G166/($D166^0.70558407859294)*'Hintergrund Berechnung'!$I$941,G166/($D166^0.70558407859294)*'Hintergrund Berechnung'!$I$942),IF($C166&lt;13,(G166/($D166^0.70558407859294)*'Hintergrund Berechnung'!$I$941)*0.5,IF($C166&lt;16,(G166/($D166^0.70558407859294)*'Hintergrund Berechnung'!$I$941)*0.67,G166/($D166^0.70558407859294)*'Hintergrund Berechnung'!$I$942)))</f>
        <v>#DIV/0!</v>
      </c>
      <c r="Y166" s="16" t="str">
        <f t="shared" si="20"/>
        <v/>
      </c>
      <c r="Z166" s="16" t="e">
        <f>IF($A$3=FALSE,IF($C166&lt;16,I166/($D166^0.70558407859294)*'Hintergrund Berechnung'!$I$941,I166/($D166^0.70558407859294)*'Hintergrund Berechnung'!$I$942),IF($C166&lt;13,(I166/($D166^0.70558407859294)*'Hintergrund Berechnung'!$I$941)*0.5,IF($C166&lt;16,(I166/($D166^0.70558407859294)*'Hintergrund Berechnung'!$I$941)*0.67,I166/($D166^0.70558407859294)*'Hintergrund Berechnung'!$I$942)))</f>
        <v>#DIV/0!</v>
      </c>
      <c r="AA166" s="16" t="str">
        <f t="shared" si="21"/>
        <v/>
      </c>
      <c r="AB166" s="16" t="e">
        <f>IF($A$3=FALSE,IF($C166&lt;16,K166/($D166^0.70558407859294)*'Hintergrund Berechnung'!$I$941,K166/($D166^0.70558407859294)*'Hintergrund Berechnung'!$I$942),IF($C166&lt;13,(K166/($D166^0.70558407859294)*'Hintergrund Berechnung'!$I$941)*0.5,IF($C166&lt;16,(K166/($D166^0.70558407859294)*'Hintergrund Berechnung'!$I$941)*0.67,K166/($D166^0.70558407859294)*'Hintergrund Berechnung'!$I$942)))</f>
        <v>#DIV/0!</v>
      </c>
      <c r="AC166" s="16" t="str">
        <f t="shared" si="22"/>
        <v/>
      </c>
      <c r="AD166" s="16" t="e">
        <f>IF($A$3=FALSE,IF($C166&lt;16,M166/($D166^0.70558407859294)*'Hintergrund Berechnung'!$I$941,M166/($D166^0.70558407859294)*'Hintergrund Berechnung'!$I$942),IF($C166&lt;13,(M166/($D166^0.70558407859294)*'Hintergrund Berechnung'!$I$941)*0.5,IF($C166&lt;16,(M166/($D166^0.70558407859294)*'Hintergrund Berechnung'!$I$941)*0.67,M166/($D166^0.70558407859294)*'Hintergrund Berechnung'!$I$942)))</f>
        <v>#DIV/0!</v>
      </c>
      <c r="AE166" s="16" t="str">
        <f t="shared" si="23"/>
        <v/>
      </c>
      <c r="AF166" s="16" t="e">
        <f>IF($A$3=FALSE,IF($C166&lt;16,O166/($D166^0.70558407859294)*'Hintergrund Berechnung'!$I$941,O166/($D166^0.70558407859294)*'Hintergrund Berechnung'!$I$942),IF($C166&lt;13,(O166/($D166^0.70558407859294)*'Hintergrund Berechnung'!$I$941)*0.5,IF($C166&lt;16,(O166/($D166^0.70558407859294)*'Hintergrund Berechnung'!$I$941)*0.67,O166/($D166^0.70558407859294)*'Hintergrund Berechnung'!$I$942)))</f>
        <v>#DIV/0!</v>
      </c>
      <c r="AG166" s="16" t="str">
        <f t="shared" si="24"/>
        <v/>
      </c>
      <c r="AH166" s="16" t="e">
        <f t="shared" si="25"/>
        <v>#DIV/0!</v>
      </c>
      <c r="AI166" s="34" t="e">
        <f>ROUND(IF(C166&lt;16,$Q166/($D166^0.450818786555515)*'Hintergrund Berechnung'!$N$941,$Q166/($D166^0.450818786555515)*'Hintergrund Berechnung'!$N$942),0)</f>
        <v>#DIV/0!</v>
      </c>
      <c r="AJ166" s="34">
        <f>ROUND(IF(C166&lt;16,$R166*'Hintergrund Berechnung'!$O$941,$R166*'Hintergrund Berechnung'!$O$942),0)</f>
        <v>0</v>
      </c>
      <c r="AK166" s="34">
        <f>ROUND(IF(C166&lt;16,IF(S166&gt;0,(25-$S166)*'Hintergrund Berechnung'!$J$941,0),IF(S166&gt;0,(25-$S166)*'Hintergrund Berechnung'!$J$942,0)),0)</f>
        <v>0</v>
      </c>
      <c r="AL166" s="18" t="e">
        <f t="shared" si="26"/>
        <v>#DIV/0!</v>
      </c>
    </row>
    <row r="167" spans="21:38" x14ac:dyDescent="0.5">
      <c r="U167" s="16">
        <f t="shared" si="18"/>
        <v>0</v>
      </c>
      <c r="V167" s="16" t="e">
        <f>IF($A$3=FALSE,IF($C167&lt;16,E167/($D167^0.70558407859294)*'Hintergrund Berechnung'!$I$941,E167/($D167^0.70558407859294)*'Hintergrund Berechnung'!$I$942),IF($C167&lt;13,(E167/($D167^0.70558407859294)*'Hintergrund Berechnung'!$I$941)*0.5,IF($C167&lt;16,(E167/($D167^0.70558407859294)*'Hintergrund Berechnung'!$I$941)*0.67,E167/($D167^0.70558407859294)*'Hintergrund Berechnung'!$I$942)))</f>
        <v>#DIV/0!</v>
      </c>
      <c r="W167" s="16" t="str">
        <f t="shared" si="19"/>
        <v/>
      </c>
      <c r="X167" s="16" t="e">
        <f>IF($A$3=FALSE,IF($C167&lt;16,G167/($D167^0.70558407859294)*'Hintergrund Berechnung'!$I$941,G167/($D167^0.70558407859294)*'Hintergrund Berechnung'!$I$942),IF($C167&lt;13,(G167/($D167^0.70558407859294)*'Hintergrund Berechnung'!$I$941)*0.5,IF($C167&lt;16,(G167/($D167^0.70558407859294)*'Hintergrund Berechnung'!$I$941)*0.67,G167/($D167^0.70558407859294)*'Hintergrund Berechnung'!$I$942)))</f>
        <v>#DIV/0!</v>
      </c>
      <c r="Y167" s="16" t="str">
        <f t="shared" si="20"/>
        <v/>
      </c>
      <c r="Z167" s="16" t="e">
        <f>IF($A$3=FALSE,IF($C167&lt;16,I167/($D167^0.70558407859294)*'Hintergrund Berechnung'!$I$941,I167/($D167^0.70558407859294)*'Hintergrund Berechnung'!$I$942),IF($C167&lt;13,(I167/($D167^0.70558407859294)*'Hintergrund Berechnung'!$I$941)*0.5,IF($C167&lt;16,(I167/($D167^0.70558407859294)*'Hintergrund Berechnung'!$I$941)*0.67,I167/($D167^0.70558407859294)*'Hintergrund Berechnung'!$I$942)))</f>
        <v>#DIV/0!</v>
      </c>
      <c r="AA167" s="16" t="str">
        <f t="shared" si="21"/>
        <v/>
      </c>
      <c r="AB167" s="16" t="e">
        <f>IF($A$3=FALSE,IF($C167&lt;16,K167/($D167^0.70558407859294)*'Hintergrund Berechnung'!$I$941,K167/($D167^0.70558407859294)*'Hintergrund Berechnung'!$I$942),IF($C167&lt;13,(K167/($D167^0.70558407859294)*'Hintergrund Berechnung'!$I$941)*0.5,IF($C167&lt;16,(K167/($D167^0.70558407859294)*'Hintergrund Berechnung'!$I$941)*0.67,K167/($D167^0.70558407859294)*'Hintergrund Berechnung'!$I$942)))</f>
        <v>#DIV/0!</v>
      </c>
      <c r="AC167" s="16" t="str">
        <f t="shared" si="22"/>
        <v/>
      </c>
      <c r="AD167" s="16" t="e">
        <f>IF($A$3=FALSE,IF($C167&lt;16,M167/($D167^0.70558407859294)*'Hintergrund Berechnung'!$I$941,M167/($D167^0.70558407859294)*'Hintergrund Berechnung'!$I$942),IF($C167&lt;13,(M167/($D167^0.70558407859294)*'Hintergrund Berechnung'!$I$941)*0.5,IF($C167&lt;16,(M167/($D167^0.70558407859294)*'Hintergrund Berechnung'!$I$941)*0.67,M167/($D167^0.70558407859294)*'Hintergrund Berechnung'!$I$942)))</f>
        <v>#DIV/0!</v>
      </c>
      <c r="AE167" s="16" t="str">
        <f t="shared" si="23"/>
        <v/>
      </c>
      <c r="AF167" s="16" t="e">
        <f>IF($A$3=FALSE,IF($C167&lt;16,O167/($D167^0.70558407859294)*'Hintergrund Berechnung'!$I$941,O167/($D167^0.70558407859294)*'Hintergrund Berechnung'!$I$942),IF($C167&lt;13,(O167/($D167^0.70558407859294)*'Hintergrund Berechnung'!$I$941)*0.5,IF($C167&lt;16,(O167/($D167^0.70558407859294)*'Hintergrund Berechnung'!$I$941)*0.67,O167/($D167^0.70558407859294)*'Hintergrund Berechnung'!$I$942)))</f>
        <v>#DIV/0!</v>
      </c>
      <c r="AG167" s="16" t="str">
        <f t="shared" si="24"/>
        <v/>
      </c>
      <c r="AH167" s="16" t="e">
        <f t="shared" si="25"/>
        <v>#DIV/0!</v>
      </c>
      <c r="AI167" s="34" t="e">
        <f>ROUND(IF(C167&lt;16,$Q167/($D167^0.450818786555515)*'Hintergrund Berechnung'!$N$941,$Q167/($D167^0.450818786555515)*'Hintergrund Berechnung'!$N$942),0)</f>
        <v>#DIV/0!</v>
      </c>
      <c r="AJ167" s="34">
        <f>ROUND(IF(C167&lt;16,$R167*'Hintergrund Berechnung'!$O$941,$R167*'Hintergrund Berechnung'!$O$942),0)</f>
        <v>0</v>
      </c>
      <c r="AK167" s="34">
        <f>ROUND(IF(C167&lt;16,IF(S167&gt;0,(25-$S167)*'Hintergrund Berechnung'!$J$941,0),IF(S167&gt;0,(25-$S167)*'Hintergrund Berechnung'!$J$942,0)),0)</f>
        <v>0</v>
      </c>
      <c r="AL167" s="18" t="e">
        <f t="shared" si="26"/>
        <v>#DIV/0!</v>
      </c>
    </row>
    <row r="168" spans="21:38" x14ac:dyDescent="0.5">
      <c r="U168" s="16">
        <f t="shared" si="18"/>
        <v>0</v>
      </c>
      <c r="V168" s="16" t="e">
        <f>IF($A$3=FALSE,IF($C168&lt;16,E168/($D168^0.70558407859294)*'Hintergrund Berechnung'!$I$941,E168/($D168^0.70558407859294)*'Hintergrund Berechnung'!$I$942),IF($C168&lt;13,(E168/($D168^0.70558407859294)*'Hintergrund Berechnung'!$I$941)*0.5,IF($C168&lt;16,(E168/($D168^0.70558407859294)*'Hintergrund Berechnung'!$I$941)*0.67,E168/($D168^0.70558407859294)*'Hintergrund Berechnung'!$I$942)))</f>
        <v>#DIV/0!</v>
      </c>
      <c r="W168" s="16" t="str">
        <f t="shared" si="19"/>
        <v/>
      </c>
      <c r="X168" s="16" t="e">
        <f>IF($A$3=FALSE,IF($C168&lt;16,G168/($D168^0.70558407859294)*'Hintergrund Berechnung'!$I$941,G168/($D168^0.70558407859294)*'Hintergrund Berechnung'!$I$942),IF($C168&lt;13,(G168/($D168^0.70558407859294)*'Hintergrund Berechnung'!$I$941)*0.5,IF($C168&lt;16,(G168/($D168^0.70558407859294)*'Hintergrund Berechnung'!$I$941)*0.67,G168/($D168^0.70558407859294)*'Hintergrund Berechnung'!$I$942)))</f>
        <v>#DIV/0!</v>
      </c>
      <c r="Y168" s="16" t="str">
        <f t="shared" si="20"/>
        <v/>
      </c>
      <c r="Z168" s="16" t="e">
        <f>IF($A$3=FALSE,IF($C168&lt;16,I168/($D168^0.70558407859294)*'Hintergrund Berechnung'!$I$941,I168/($D168^0.70558407859294)*'Hintergrund Berechnung'!$I$942),IF($C168&lt;13,(I168/($D168^0.70558407859294)*'Hintergrund Berechnung'!$I$941)*0.5,IF($C168&lt;16,(I168/($D168^0.70558407859294)*'Hintergrund Berechnung'!$I$941)*0.67,I168/($D168^0.70558407859294)*'Hintergrund Berechnung'!$I$942)))</f>
        <v>#DIV/0!</v>
      </c>
      <c r="AA168" s="16" t="str">
        <f t="shared" si="21"/>
        <v/>
      </c>
      <c r="AB168" s="16" t="e">
        <f>IF($A$3=FALSE,IF($C168&lt;16,K168/($D168^0.70558407859294)*'Hintergrund Berechnung'!$I$941,K168/($D168^0.70558407859294)*'Hintergrund Berechnung'!$I$942),IF($C168&lt;13,(K168/($D168^0.70558407859294)*'Hintergrund Berechnung'!$I$941)*0.5,IF($C168&lt;16,(K168/($D168^0.70558407859294)*'Hintergrund Berechnung'!$I$941)*0.67,K168/($D168^0.70558407859294)*'Hintergrund Berechnung'!$I$942)))</f>
        <v>#DIV/0!</v>
      </c>
      <c r="AC168" s="16" t="str">
        <f t="shared" si="22"/>
        <v/>
      </c>
      <c r="AD168" s="16" t="e">
        <f>IF($A$3=FALSE,IF($C168&lt;16,M168/($D168^0.70558407859294)*'Hintergrund Berechnung'!$I$941,M168/($D168^0.70558407859294)*'Hintergrund Berechnung'!$I$942),IF($C168&lt;13,(M168/($D168^0.70558407859294)*'Hintergrund Berechnung'!$I$941)*0.5,IF($C168&lt;16,(M168/($D168^0.70558407859294)*'Hintergrund Berechnung'!$I$941)*0.67,M168/($D168^0.70558407859294)*'Hintergrund Berechnung'!$I$942)))</f>
        <v>#DIV/0!</v>
      </c>
      <c r="AE168" s="16" t="str">
        <f t="shared" si="23"/>
        <v/>
      </c>
      <c r="AF168" s="16" t="e">
        <f>IF($A$3=FALSE,IF($C168&lt;16,O168/($D168^0.70558407859294)*'Hintergrund Berechnung'!$I$941,O168/($D168^0.70558407859294)*'Hintergrund Berechnung'!$I$942),IF($C168&lt;13,(O168/($D168^0.70558407859294)*'Hintergrund Berechnung'!$I$941)*0.5,IF($C168&lt;16,(O168/($D168^0.70558407859294)*'Hintergrund Berechnung'!$I$941)*0.67,O168/($D168^0.70558407859294)*'Hintergrund Berechnung'!$I$942)))</f>
        <v>#DIV/0!</v>
      </c>
      <c r="AG168" s="16" t="str">
        <f t="shared" si="24"/>
        <v/>
      </c>
      <c r="AH168" s="16" t="e">
        <f t="shared" si="25"/>
        <v>#DIV/0!</v>
      </c>
      <c r="AI168" s="34" t="e">
        <f>ROUND(IF(C168&lt;16,$Q168/($D168^0.450818786555515)*'Hintergrund Berechnung'!$N$941,$Q168/($D168^0.450818786555515)*'Hintergrund Berechnung'!$N$942),0)</f>
        <v>#DIV/0!</v>
      </c>
      <c r="AJ168" s="34">
        <f>ROUND(IF(C168&lt;16,$R168*'Hintergrund Berechnung'!$O$941,$R168*'Hintergrund Berechnung'!$O$942),0)</f>
        <v>0</v>
      </c>
      <c r="AK168" s="34">
        <f>ROUND(IF(C168&lt;16,IF(S168&gt;0,(25-$S168)*'Hintergrund Berechnung'!$J$941,0),IF(S168&gt;0,(25-$S168)*'Hintergrund Berechnung'!$J$942,0)),0)</f>
        <v>0</v>
      </c>
      <c r="AL168" s="18" t="e">
        <f t="shared" si="26"/>
        <v>#DIV/0!</v>
      </c>
    </row>
    <row r="169" spans="21:38" x14ac:dyDescent="0.5">
      <c r="U169" s="16">
        <f t="shared" si="18"/>
        <v>0</v>
      </c>
      <c r="V169" s="16" t="e">
        <f>IF($A$3=FALSE,IF($C169&lt;16,E169/($D169^0.70558407859294)*'Hintergrund Berechnung'!$I$941,E169/($D169^0.70558407859294)*'Hintergrund Berechnung'!$I$942),IF($C169&lt;13,(E169/($D169^0.70558407859294)*'Hintergrund Berechnung'!$I$941)*0.5,IF($C169&lt;16,(E169/($D169^0.70558407859294)*'Hintergrund Berechnung'!$I$941)*0.67,E169/($D169^0.70558407859294)*'Hintergrund Berechnung'!$I$942)))</f>
        <v>#DIV/0!</v>
      </c>
      <c r="W169" s="16" t="str">
        <f t="shared" si="19"/>
        <v/>
      </c>
      <c r="X169" s="16" t="e">
        <f>IF($A$3=FALSE,IF($C169&lt;16,G169/($D169^0.70558407859294)*'Hintergrund Berechnung'!$I$941,G169/($D169^0.70558407859294)*'Hintergrund Berechnung'!$I$942),IF($C169&lt;13,(G169/($D169^0.70558407859294)*'Hintergrund Berechnung'!$I$941)*0.5,IF($C169&lt;16,(G169/($D169^0.70558407859294)*'Hintergrund Berechnung'!$I$941)*0.67,G169/($D169^0.70558407859294)*'Hintergrund Berechnung'!$I$942)))</f>
        <v>#DIV/0!</v>
      </c>
      <c r="Y169" s="16" t="str">
        <f t="shared" si="20"/>
        <v/>
      </c>
      <c r="Z169" s="16" t="e">
        <f>IF($A$3=FALSE,IF($C169&lt;16,I169/($D169^0.70558407859294)*'Hintergrund Berechnung'!$I$941,I169/($D169^0.70558407859294)*'Hintergrund Berechnung'!$I$942),IF($C169&lt;13,(I169/($D169^0.70558407859294)*'Hintergrund Berechnung'!$I$941)*0.5,IF($C169&lt;16,(I169/($D169^0.70558407859294)*'Hintergrund Berechnung'!$I$941)*0.67,I169/($D169^0.70558407859294)*'Hintergrund Berechnung'!$I$942)))</f>
        <v>#DIV/0!</v>
      </c>
      <c r="AA169" s="16" t="str">
        <f t="shared" si="21"/>
        <v/>
      </c>
      <c r="AB169" s="16" t="e">
        <f>IF($A$3=FALSE,IF($C169&lt;16,K169/($D169^0.70558407859294)*'Hintergrund Berechnung'!$I$941,K169/($D169^0.70558407859294)*'Hintergrund Berechnung'!$I$942),IF($C169&lt;13,(K169/($D169^0.70558407859294)*'Hintergrund Berechnung'!$I$941)*0.5,IF($C169&lt;16,(K169/($D169^0.70558407859294)*'Hintergrund Berechnung'!$I$941)*0.67,K169/($D169^0.70558407859294)*'Hintergrund Berechnung'!$I$942)))</f>
        <v>#DIV/0!</v>
      </c>
      <c r="AC169" s="16" t="str">
        <f t="shared" si="22"/>
        <v/>
      </c>
      <c r="AD169" s="16" t="e">
        <f>IF($A$3=FALSE,IF($C169&lt;16,M169/($D169^0.70558407859294)*'Hintergrund Berechnung'!$I$941,M169/($D169^0.70558407859294)*'Hintergrund Berechnung'!$I$942),IF($C169&lt;13,(M169/($D169^0.70558407859294)*'Hintergrund Berechnung'!$I$941)*0.5,IF($C169&lt;16,(M169/($D169^0.70558407859294)*'Hintergrund Berechnung'!$I$941)*0.67,M169/($D169^0.70558407859294)*'Hintergrund Berechnung'!$I$942)))</f>
        <v>#DIV/0!</v>
      </c>
      <c r="AE169" s="16" t="str">
        <f t="shared" si="23"/>
        <v/>
      </c>
      <c r="AF169" s="16" t="e">
        <f>IF($A$3=FALSE,IF($C169&lt;16,O169/($D169^0.70558407859294)*'Hintergrund Berechnung'!$I$941,O169/($D169^0.70558407859294)*'Hintergrund Berechnung'!$I$942),IF($C169&lt;13,(O169/($D169^0.70558407859294)*'Hintergrund Berechnung'!$I$941)*0.5,IF($C169&lt;16,(O169/($D169^0.70558407859294)*'Hintergrund Berechnung'!$I$941)*0.67,O169/($D169^0.70558407859294)*'Hintergrund Berechnung'!$I$942)))</f>
        <v>#DIV/0!</v>
      </c>
      <c r="AG169" s="16" t="str">
        <f t="shared" si="24"/>
        <v/>
      </c>
      <c r="AH169" s="16" t="e">
        <f t="shared" si="25"/>
        <v>#DIV/0!</v>
      </c>
      <c r="AI169" s="34" t="e">
        <f>ROUND(IF(C169&lt;16,$Q169/($D169^0.450818786555515)*'Hintergrund Berechnung'!$N$941,$Q169/($D169^0.450818786555515)*'Hintergrund Berechnung'!$N$942),0)</f>
        <v>#DIV/0!</v>
      </c>
      <c r="AJ169" s="34">
        <f>ROUND(IF(C169&lt;16,$R169*'Hintergrund Berechnung'!$O$941,$R169*'Hintergrund Berechnung'!$O$942),0)</f>
        <v>0</v>
      </c>
      <c r="AK169" s="34">
        <f>ROUND(IF(C169&lt;16,IF(S169&gt;0,(25-$S169)*'Hintergrund Berechnung'!$J$941,0),IF(S169&gt;0,(25-$S169)*'Hintergrund Berechnung'!$J$942,0)),0)</f>
        <v>0</v>
      </c>
      <c r="AL169" s="18" t="e">
        <f t="shared" si="26"/>
        <v>#DIV/0!</v>
      </c>
    </row>
    <row r="170" spans="21:38" x14ac:dyDescent="0.5">
      <c r="U170" s="16">
        <f t="shared" si="18"/>
        <v>0</v>
      </c>
      <c r="V170" s="16" t="e">
        <f>IF($A$3=FALSE,IF($C170&lt;16,E170/($D170^0.70558407859294)*'Hintergrund Berechnung'!$I$941,E170/($D170^0.70558407859294)*'Hintergrund Berechnung'!$I$942),IF($C170&lt;13,(E170/($D170^0.70558407859294)*'Hintergrund Berechnung'!$I$941)*0.5,IF($C170&lt;16,(E170/($D170^0.70558407859294)*'Hintergrund Berechnung'!$I$941)*0.67,E170/($D170^0.70558407859294)*'Hintergrund Berechnung'!$I$942)))</f>
        <v>#DIV/0!</v>
      </c>
      <c r="W170" s="16" t="str">
        <f t="shared" si="19"/>
        <v/>
      </c>
      <c r="X170" s="16" t="e">
        <f>IF($A$3=FALSE,IF($C170&lt;16,G170/($D170^0.70558407859294)*'Hintergrund Berechnung'!$I$941,G170/($D170^0.70558407859294)*'Hintergrund Berechnung'!$I$942),IF($C170&lt;13,(G170/($D170^0.70558407859294)*'Hintergrund Berechnung'!$I$941)*0.5,IF($C170&lt;16,(G170/($D170^0.70558407859294)*'Hintergrund Berechnung'!$I$941)*0.67,G170/($D170^0.70558407859294)*'Hintergrund Berechnung'!$I$942)))</f>
        <v>#DIV/0!</v>
      </c>
      <c r="Y170" s="16" t="str">
        <f t="shared" si="20"/>
        <v/>
      </c>
      <c r="Z170" s="16" t="e">
        <f>IF($A$3=FALSE,IF($C170&lt;16,I170/($D170^0.70558407859294)*'Hintergrund Berechnung'!$I$941,I170/($D170^0.70558407859294)*'Hintergrund Berechnung'!$I$942),IF($C170&lt;13,(I170/($D170^0.70558407859294)*'Hintergrund Berechnung'!$I$941)*0.5,IF($C170&lt;16,(I170/($D170^0.70558407859294)*'Hintergrund Berechnung'!$I$941)*0.67,I170/($D170^0.70558407859294)*'Hintergrund Berechnung'!$I$942)))</f>
        <v>#DIV/0!</v>
      </c>
      <c r="AA170" s="16" t="str">
        <f t="shared" si="21"/>
        <v/>
      </c>
      <c r="AB170" s="16" t="e">
        <f>IF($A$3=FALSE,IF($C170&lt;16,K170/($D170^0.70558407859294)*'Hintergrund Berechnung'!$I$941,K170/($D170^0.70558407859294)*'Hintergrund Berechnung'!$I$942),IF($C170&lt;13,(K170/($D170^0.70558407859294)*'Hintergrund Berechnung'!$I$941)*0.5,IF($C170&lt;16,(K170/($D170^0.70558407859294)*'Hintergrund Berechnung'!$I$941)*0.67,K170/($D170^0.70558407859294)*'Hintergrund Berechnung'!$I$942)))</f>
        <v>#DIV/0!</v>
      </c>
      <c r="AC170" s="16" t="str">
        <f t="shared" si="22"/>
        <v/>
      </c>
      <c r="AD170" s="16" t="e">
        <f>IF($A$3=FALSE,IF($C170&lt;16,M170/($D170^0.70558407859294)*'Hintergrund Berechnung'!$I$941,M170/($D170^0.70558407859294)*'Hintergrund Berechnung'!$I$942),IF($C170&lt;13,(M170/($D170^0.70558407859294)*'Hintergrund Berechnung'!$I$941)*0.5,IF($C170&lt;16,(M170/($D170^0.70558407859294)*'Hintergrund Berechnung'!$I$941)*0.67,M170/($D170^0.70558407859294)*'Hintergrund Berechnung'!$I$942)))</f>
        <v>#DIV/0!</v>
      </c>
      <c r="AE170" s="16" t="str">
        <f t="shared" si="23"/>
        <v/>
      </c>
      <c r="AF170" s="16" t="e">
        <f>IF($A$3=FALSE,IF($C170&lt;16,O170/($D170^0.70558407859294)*'Hintergrund Berechnung'!$I$941,O170/($D170^0.70558407859294)*'Hintergrund Berechnung'!$I$942),IF($C170&lt;13,(O170/($D170^0.70558407859294)*'Hintergrund Berechnung'!$I$941)*0.5,IF($C170&lt;16,(O170/($D170^0.70558407859294)*'Hintergrund Berechnung'!$I$941)*0.67,O170/($D170^0.70558407859294)*'Hintergrund Berechnung'!$I$942)))</f>
        <v>#DIV/0!</v>
      </c>
      <c r="AG170" s="16" t="str">
        <f t="shared" si="24"/>
        <v/>
      </c>
      <c r="AH170" s="16" t="e">
        <f t="shared" si="25"/>
        <v>#DIV/0!</v>
      </c>
      <c r="AI170" s="34" t="e">
        <f>ROUND(IF(C170&lt;16,$Q170/($D170^0.450818786555515)*'Hintergrund Berechnung'!$N$941,$Q170/($D170^0.450818786555515)*'Hintergrund Berechnung'!$N$942),0)</f>
        <v>#DIV/0!</v>
      </c>
      <c r="AJ170" s="34">
        <f>ROUND(IF(C170&lt;16,$R170*'Hintergrund Berechnung'!$O$941,$R170*'Hintergrund Berechnung'!$O$942),0)</f>
        <v>0</v>
      </c>
      <c r="AK170" s="34">
        <f>ROUND(IF(C170&lt;16,IF(S170&gt;0,(25-$S170)*'Hintergrund Berechnung'!$J$941,0),IF(S170&gt;0,(25-$S170)*'Hintergrund Berechnung'!$J$942,0)),0)</f>
        <v>0</v>
      </c>
      <c r="AL170" s="18" t="e">
        <f t="shared" si="26"/>
        <v>#DIV/0!</v>
      </c>
    </row>
    <row r="171" spans="21:38" x14ac:dyDescent="0.5">
      <c r="U171" s="16">
        <f t="shared" si="18"/>
        <v>0</v>
      </c>
      <c r="V171" s="16" t="e">
        <f>IF($A$3=FALSE,IF($C171&lt;16,E171/($D171^0.70558407859294)*'Hintergrund Berechnung'!$I$941,E171/($D171^0.70558407859294)*'Hintergrund Berechnung'!$I$942),IF($C171&lt;13,(E171/($D171^0.70558407859294)*'Hintergrund Berechnung'!$I$941)*0.5,IF($C171&lt;16,(E171/($D171^0.70558407859294)*'Hintergrund Berechnung'!$I$941)*0.67,E171/($D171^0.70558407859294)*'Hintergrund Berechnung'!$I$942)))</f>
        <v>#DIV/0!</v>
      </c>
      <c r="W171" s="16" t="str">
        <f t="shared" si="19"/>
        <v/>
      </c>
      <c r="X171" s="16" t="e">
        <f>IF($A$3=FALSE,IF($C171&lt;16,G171/($D171^0.70558407859294)*'Hintergrund Berechnung'!$I$941,G171/($D171^0.70558407859294)*'Hintergrund Berechnung'!$I$942),IF($C171&lt;13,(G171/($D171^0.70558407859294)*'Hintergrund Berechnung'!$I$941)*0.5,IF($C171&lt;16,(G171/($D171^0.70558407859294)*'Hintergrund Berechnung'!$I$941)*0.67,G171/($D171^0.70558407859294)*'Hintergrund Berechnung'!$I$942)))</f>
        <v>#DIV/0!</v>
      </c>
      <c r="Y171" s="16" t="str">
        <f t="shared" si="20"/>
        <v/>
      </c>
      <c r="Z171" s="16" t="e">
        <f>IF($A$3=FALSE,IF($C171&lt;16,I171/($D171^0.70558407859294)*'Hintergrund Berechnung'!$I$941,I171/($D171^0.70558407859294)*'Hintergrund Berechnung'!$I$942),IF($C171&lt;13,(I171/($D171^0.70558407859294)*'Hintergrund Berechnung'!$I$941)*0.5,IF($C171&lt;16,(I171/($D171^0.70558407859294)*'Hintergrund Berechnung'!$I$941)*0.67,I171/($D171^0.70558407859294)*'Hintergrund Berechnung'!$I$942)))</f>
        <v>#DIV/0!</v>
      </c>
      <c r="AA171" s="16" t="str">
        <f t="shared" si="21"/>
        <v/>
      </c>
      <c r="AB171" s="16" t="e">
        <f>IF($A$3=FALSE,IF($C171&lt;16,K171/($D171^0.70558407859294)*'Hintergrund Berechnung'!$I$941,K171/($D171^0.70558407859294)*'Hintergrund Berechnung'!$I$942),IF($C171&lt;13,(K171/($D171^0.70558407859294)*'Hintergrund Berechnung'!$I$941)*0.5,IF($C171&lt;16,(K171/($D171^0.70558407859294)*'Hintergrund Berechnung'!$I$941)*0.67,K171/($D171^0.70558407859294)*'Hintergrund Berechnung'!$I$942)))</f>
        <v>#DIV/0!</v>
      </c>
      <c r="AC171" s="16" t="str">
        <f t="shared" si="22"/>
        <v/>
      </c>
      <c r="AD171" s="16" t="e">
        <f>IF($A$3=FALSE,IF($C171&lt;16,M171/($D171^0.70558407859294)*'Hintergrund Berechnung'!$I$941,M171/($D171^0.70558407859294)*'Hintergrund Berechnung'!$I$942),IF($C171&lt;13,(M171/($D171^0.70558407859294)*'Hintergrund Berechnung'!$I$941)*0.5,IF($C171&lt;16,(M171/($D171^0.70558407859294)*'Hintergrund Berechnung'!$I$941)*0.67,M171/($D171^0.70558407859294)*'Hintergrund Berechnung'!$I$942)))</f>
        <v>#DIV/0!</v>
      </c>
      <c r="AE171" s="16" t="str">
        <f t="shared" si="23"/>
        <v/>
      </c>
      <c r="AF171" s="16" t="e">
        <f>IF($A$3=FALSE,IF($C171&lt;16,O171/($D171^0.70558407859294)*'Hintergrund Berechnung'!$I$941,O171/($D171^0.70558407859294)*'Hintergrund Berechnung'!$I$942),IF($C171&lt;13,(O171/($D171^0.70558407859294)*'Hintergrund Berechnung'!$I$941)*0.5,IF($C171&lt;16,(O171/($D171^0.70558407859294)*'Hintergrund Berechnung'!$I$941)*0.67,O171/($D171^0.70558407859294)*'Hintergrund Berechnung'!$I$942)))</f>
        <v>#DIV/0!</v>
      </c>
      <c r="AG171" s="16" t="str">
        <f t="shared" si="24"/>
        <v/>
      </c>
      <c r="AH171" s="16" t="e">
        <f t="shared" si="25"/>
        <v>#DIV/0!</v>
      </c>
      <c r="AI171" s="34" t="e">
        <f>ROUND(IF(C171&lt;16,$Q171/($D171^0.450818786555515)*'Hintergrund Berechnung'!$N$941,$Q171/($D171^0.450818786555515)*'Hintergrund Berechnung'!$N$942),0)</f>
        <v>#DIV/0!</v>
      </c>
      <c r="AJ171" s="34">
        <f>ROUND(IF(C171&lt;16,$R171*'Hintergrund Berechnung'!$O$941,$R171*'Hintergrund Berechnung'!$O$942),0)</f>
        <v>0</v>
      </c>
      <c r="AK171" s="34">
        <f>ROUND(IF(C171&lt;16,IF(S171&gt;0,(25-$S171)*'Hintergrund Berechnung'!$J$941,0),IF(S171&gt;0,(25-$S171)*'Hintergrund Berechnung'!$J$942,0)),0)</f>
        <v>0</v>
      </c>
      <c r="AL171" s="18" t="e">
        <f t="shared" si="26"/>
        <v>#DIV/0!</v>
      </c>
    </row>
    <row r="172" spans="21:38" x14ac:dyDescent="0.5">
      <c r="U172" s="16">
        <f t="shared" si="18"/>
        <v>0</v>
      </c>
      <c r="V172" s="16" t="e">
        <f>IF($A$3=FALSE,IF($C172&lt;16,E172/($D172^0.70558407859294)*'Hintergrund Berechnung'!$I$941,E172/($D172^0.70558407859294)*'Hintergrund Berechnung'!$I$942),IF($C172&lt;13,(E172/($D172^0.70558407859294)*'Hintergrund Berechnung'!$I$941)*0.5,IF($C172&lt;16,(E172/($D172^0.70558407859294)*'Hintergrund Berechnung'!$I$941)*0.67,E172/($D172^0.70558407859294)*'Hintergrund Berechnung'!$I$942)))</f>
        <v>#DIV/0!</v>
      </c>
      <c r="W172" s="16" t="str">
        <f t="shared" si="19"/>
        <v/>
      </c>
      <c r="X172" s="16" t="e">
        <f>IF($A$3=FALSE,IF($C172&lt;16,G172/($D172^0.70558407859294)*'Hintergrund Berechnung'!$I$941,G172/($D172^0.70558407859294)*'Hintergrund Berechnung'!$I$942),IF($C172&lt;13,(G172/($D172^0.70558407859294)*'Hintergrund Berechnung'!$I$941)*0.5,IF($C172&lt;16,(G172/($D172^0.70558407859294)*'Hintergrund Berechnung'!$I$941)*0.67,G172/($D172^0.70558407859294)*'Hintergrund Berechnung'!$I$942)))</f>
        <v>#DIV/0!</v>
      </c>
      <c r="Y172" s="16" t="str">
        <f t="shared" si="20"/>
        <v/>
      </c>
      <c r="Z172" s="16" t="e">
        <f>IF($A$3=FALSE,IF($C172&lt;16,I172/($D172^0.70558407859294)*'Hintergrund Berechnung'!$I$941,I172/($D172^0.70558407859294)*'Hintergrund Berechnung'!$I$942),IF($C172&lt;13,(I172/($D172^0.70558407859294)*'Hintergrund Berechnung'!$I$941)*0.5,IF($C172&lt;16,(I172/($D172^0.70558407859294)*'Hintergrund Berechnung'!$I$941)*0.67,I172/($D172^0.70558407859294)*'Hintergrund Berechnung'!$I$942)))</f>
        <v>#DIV/0!</v>
      </c>
      <c r="AA172" s="16" t="str">
        <f t="shared" si="21"/>
        <v/>
      </c>
      <c r="AB172" s="16" t="e">
        <f>IF($A$3=FALSE,IF($C172&lt;16,K172/($D172^0.70558407859294)*'Hintergrund Berechnung'!$I$941,K172/($D172^0.70558407859294)*'Hintergrund Berechnung'!$I$942),IF($C172&lt;13,(K172/($D172^0.70558407859294)*'Hintergrund Berechnung'!$I$941)*0.5,IF($C172&lt;16,(K172/($D172^0.70558407859294)*'Hintergrund Berechnung'!$I$941)*0.67,K172/($D172^0.70558407859294)*'Hintergrund Berechnung'!$I$942)))</f>
        <v>#DIV/0!</v>
      </c>
      <c r="AC172" s="16" t="str">
        <f t="shared" si="22"/>
        <v/>
      </c>
      <c r="AD172" s="16" t="e">
        <f>IF($A$3=FALSE,IF($C172&lt;16,M172/($D172^0.70558407859294)*'Hintergrund Berechnung'!$I$941,M172/($D172^0.70558407859294)*'Hintergrund Berechnung'!$I$942),IF($C172&lt;13,(M172/($D172^0.70558407859294)*'Hintergrund Berechnung'!$I$941)*0.5,IF($C172&lt;16,(M172/($D172^0.70558407859294)*'Hintergrund Berechnung'!$I$941)*0.67,M172/($D172^0.70558407859294)*'Hintergrund Berechnung'!$I$942)))</f>
        <v>#DIV/0!</v>
      </c>
      <c r="AE172" s="16" t="str">
        <f t="shared" si="23"/>
        <v/>
      </c>
      <c r="AF172" s="16" t="e">
        <f>IF($A$3=FALSE,IF($C172&lt;16,O172/($D172^0.70558407859294)*'Hintergrund Berechnung'!$I$941,O172/($D172^0.70558407859294)*'Hintergrund Berechnung'!$I$942),IF($C172&lt;13,(O172/($D172^0.70558407859294)*'Hintergrund Berechnung'!$I$941)*0.5,IF($C172&lt;16,(O172/($D172^0.70558407859294)*'Hintergrund Berechnung'!$I$941)*0.67,O172/($D172^0.70558407859294)*'Hintergrund Berechnung'!$I$942)))</f>
        <v>#DIV/0!</v>
      </c>
      <c r="AG172" s="16" t="str">
        <f t="shared" si="24"/>
        <v/>
      </c>
      <c r="AH172" s="16" t="e">
        <f t="shared" si="25"/>
        <v>#DIV/0!</v>
      </c>
      <c r="AI172" s="34" t="e">
        <f>ROUND(IF(C172&lt;16,$Q172/($D172^0.450818786555515)*'Hintergrund Berechnung'!$N$941,$Q172/($D172^0.450818786555515)*'Hintergrund Berechnung'!$N$942),0)</f>
        <v>#DIV/0!</v>
      </c>
      <c r="AJ172" s="34">
        <f>ROUND(IF(C172&lt;16,$R172*'Hintergrund Berechnung'!$O$941,$R172*'Hintergrund Berechnung'!$O$942),0)</f>
        <v>0</v>
      </c>
      <c r="AK172" s="34">
        <f>ROUND(IF(C172&lt;16,IF(S172&gt;0,(25-$S172)*'Hintergrund Berechnung'!$J$941,0),IF(S172&gt;0,(25-$S172)*'Hintergrund Berechnung'!$J$942,0)),0)</f>
        <v>0</v>
      </c>
      <c r="AL172" s="18" t="e">
        <f t="shared" si="26"/>
        <v>#DIV/0!</v>
      </c>
    </row>
    <row r="173" spans="21:38" x14ac:dyDescent="0.5">
      <c r="U173" s="16">
        <f t="shared" si="18"/>
        <v>0</v>
      </c>
      <c r="V173" s="16" t="e">
        <f>IF($A$3=FALSE,IF($C173&lt;16,E173/($D173^0.70558407859294)*'Hintergrund Berechnung'!$I$941,E173/($D173^0.70558407859294)*'Hintergrund Berechnung'!$I$942),IF($C173&lt;13,(E173/($D173^0.70558407859294)*'Hintergrund Berechnung'!$I$941)*0.5,IF($C173&lt;16,(E173/($D173^0.70558407859294)*'Hintergrund Berechnung'!$I$941)*0.67,E173/($D173^0.70558407859294)*'Hintergrund Berechnung'!$I$942)))</f>
        <v>#DIV/0!</v>
      </c>
      <c r="W173" s="16" t="str">
        <f t="shared" si="19"/>
        <v/>
      </c>
      <c r="X173" s="16" t="e">
        <f>IF($A$3=FALSE,IF($C173&lt;16,G173/($D173^0.70558407859294)*'Hintergrund Berechnung'!$I$941,G173/($D173^0.70558407859294)*'Hintergrund Berechnung'!$I$942),IF($C173&lt;13,(G173/($D173^0.70558407859294)*'Hintergrund Berechnung'!$I$941)*0.5,IF($C173&lt;16,(G173/($D173^0.70558407859294)*'Hintergrund Berechnung'!$I$941)*0.67,G173/($D173^0.70558407859294)*'Hintergrund Berechnung'!$I$942)))</f>
        <v>#DIV/0!</v>
      </c>
      <c r="Y173" s="16" t="str">
        <f t="shared" si="20"/>
        <v/>
      </c>
      <c r="Z173" s="16" t="e">
        <f>IF($A$3=FALSE,IF($C173&lt;16,I173/($D173^0.70558407859294)*'Hintergrund Berechnung'!$I$941,I173/($D173^0.70558407859294)*'Hintergrund Berechnung'!$I$942),IF($C173&lt;13,(I173/($D173^0.70558407859294)*'Hintergrund Berechnung'!$I$941)*0.5,IF($C173&lt;16,(I173/($D173^0.70558407859294)*'Hintergrund Berechnung'!$I$941)*0.67,I173/($D173^0.70558407859294)*'Hintergrund Berechnung'!$I$942)))</f>
        <v>#DIV/0!</v>
      </c>
      <c r="AA173" s="16" t="str">
        <f t="shared" si="21"/>
        <v/>
      </c>
      <c r="AB173" s="16" t="e">
        <f>IF($A$3=FALSE,IF($C173&lt;16,K173/($D173^0.70558407859294)*'Hintergrund Berechnung'!$I$941,K173/($D173^0.70558407859294)*'Hintergrund Berechnung'!$I$942),IF($C173&lt;13,(K173/($D173^0.70558407859294)*'Hintergrund Berechnung'!$I$941)*0.5,IF($C173&lt;16,(K173/($D173^0.70558407859294)*'Hintergrund Berechnung'!$I$941)*0.67,K173/($D173^0.70558407859294)*'Hintergrund Berechnung'!$I$942)))</f>
        <v>#DIV/0!</v>
      </c>
      <c r="AC173" s="16" t="str">
        <f t="shared" si="22"/>
        <v/>
      </c>
      <c r="AD173" s="16" t="e">
        <f>IF($A$3=FALSE,IF($C173&lt;16,M173/($D173^0.70558407859294)*'Hintergrund Berechnung'!$I$941,M173/($D173^0.70558407859294)*'Hintergrund Berechnung'!$I$942),IF($C173&lt;13,(M173/($D173^0.70558407859294)*'Hintergrund Berechnung'!$I$941)*0.5,IF($C173&lt;16,(M173/($D173^0.70558407859294)*'Hintergrund Berechnung'!$I$941)*0.67,M173/($D173^0.70558407859294)*'Hintergrund Berechnung'!$I$942)))</f>
        <v>#DIV/0!</v>
      </c>
      <c r="AE173" s="16" t="str">
        <f t="shared" si="23"/>
        <v/>
      </c>
      <c r="AF173" s="16" t="e">
        <f>IF($A$3=FALSE,IF($C173&lt;16,O173/($D173^0.70558407859294)*'Hintergrund Berechnung'!$I$941,O173/($D173^0.70558407859294)*'Hintergrund Berechnung'!$I$942),IF($C173&lt;13,(O173/($D173^0.70558407859294)*'Hintergrund Berechnung'!$I$941)*0.5,IF($C173&lt;16,(O173/($D173^0.70558407859294)*'Hintergrund Berechnung'!$I$941)*0.67,O173/($D173^0.70558407859294)*'Hintergrund Berechnung'!$I$942)))</f>
        <v>#DIV/0!</v>
      </c>
      <c r="AG173" s="16" t="str">
        <f t="shared" si="24"/>
        <v/>
      </c>
      <c r="AH173" s="16" t="e">
        <f t="shared" si="25"/>
        <v>#DIV/0!</v>
      </c>
      <c r="AI173" s="34" t="e">
        <f>ROUND(IF(C173&lt;16,$Q173/($D173^0.450818786555515)*'Hintergrund Berechnung'!$N$941,$Q173/($D173^0.450818786555515)*'Hintergrund Berechnung'!$N$942),0)</f>
        <v>#DIV/0!</v>
      </c>
      <c r="AJ173" s="34">
        <f>ROUND(IF(C173&lt;16,$R173*'Hintergrund Berechnung'!$O$941,$R173*'Hintergrund Berechnung'!$O$942),0)</f>
        <v>0</v>
      </c>
      <c r="AK173" s="34">
        <f>ROUND(IF(C173&lt;16,IF(S173&gt;0,(25-$S173)*'Hintergrund Berechnung'!$J$941,0),IF(S173&gt;0,(25-$S173)*'Hintergrund Berechnung'!$J$942,0)),0)</f>
        <v>0</v>
      </c>
      <c r="AL173" s="18" t="e">
        <f t="shared" si="26"/>
        <v>#DIV/0!</v>
      </c>
    </row>
    <row r="174" spans="21:38" x14ac:dyDescent="0.5">
      <c r="U174" s="16">
        <f t="shared" si="18"/>
        <v>0</v>
      </c>
      <c r="V174" s="16" t="e">
        <f>IF($A$3=FALSE,IF($C174&lt;16,E174/($D174^0.70558407859294)*'Hintergrund Berechnung'!$I$941,E174/($D174^0.70558407859294)*'Hintergrund Berechnung'!$I$942),IF($C174&lt;13,(E174/($D174^0.70558407859294)*'Hintergrund Berechnung'!$I$941)*0.5,IF($C174&lt;16,(E174/($D174^0.70558407859294)*'Hintergrund Berechnung'!$I$941)*0.67,E174/($D174^0.70558407859294)*'Hintergrund Berechnung'!$I$942)))</f>
        <v>#DIV/0!</v>
      </c>
      <c r="W174" s="16" t="str">
        <f t="shared" si="19"/>
        <v/>
      </c>
      <c r="X174" s="16" t="e">
        <f>IF($A$3=FALSE,IF($C174&lt;16,G174/($D174^0.70558407859294)*'Hintergrund Berechnung'!$I$941,G174/($D174^0.70558407859294)*'Hintergrund Berechnung'!$I$942),IF($C174&lt;13,(G174/($D174^0.70558407859294)*'Hintergrund Berechnung'!$I$941)*0.5,IF($C174&lt;16,(G174/($D174^0.70558407859294)*'Hintergrund Berechnung'!$I$941)*0.67,G174/($D174^0.70558407859294)*'Hintergrund Berechnung'!$I$942)))</f>
        <v>#DIV/0!</v>
      </c>
      <c r="Y174" s="16" t="str">
        <f t="shared" si="20"/>
        <v/>
      </c>
      <c r="Z174" s="16" t="e">
        <f>IF($A$3=FALSE,IF($C174&lt;16,I174/($D174^0.70558407859294)*'Hintergrund Berechnung'!$I$941,I174/($D174^0.70558407859294)*'Hintergrund Berechnung'!$I$942),IF($C174&lt;13,(I174/($D174^0.70558407859294)*'Hintergrund Berechnung'!$I$941)*0.5,IF($C174&lt;16,(I174/($D174^0.70558407859294)*'Hintergrund Berechnung'!$I$941)*0.67,I174/($D174^0.70558407859294)*'Hintergrund Berechnung'!$I$942)))</f>
        <v>#DIV/0!</v>
      </c>
      <c r="AA174" s="16" t="str">
        <f t="shared" si="21"/>
        <v/>
      </c>
      <c r="AB174" s="16" t="e">
        <f>IF($A$3=FALSE,IF($C174&lt;16,K174/($D174^0.70558407859294)*'Hintergrund Berechnung'!$I$941,K174/($D174^0.70558407859294)*'Hintergrund Berechnung'!$I$942),IF($C174&lt;13,(K174/($D174^0.70558407859294)*'Hintergrund Berechnung'!$I$941)*0.5,IF($C174&lt;16,(K174/($D174^0.70558407859294)*'Hintergrund Berechnung'!$I$941)*0.67,K174/($D174^0.70558407859294)*'Hintergrund Berechnung'!$I$942)))</f>
        <v>#DIV/0!</v>
      </c>
      <c r="AC174" s="16" t="str">
        <f t="shared" si="22"/>
        <v/>
      </c>
      <c r="AD174" s="16" t="e">
        <f>IF($A$3=FALSE,IF($C174&lt;16,M174/($D174^0.70558407859294)*'Hintergrund Berechnung'!$I$941,M174/($D174^0.70558407859294)*'Hintergrund Berechnung'!$I$942),IF($C174&lt;13,(M174/($D174^0.70558407859294)*'Hintergrund Berechnung'!$I$941)*0.5,IF($C174&lt;16,(M174/($D174^0.70558407859294)*'Hintergrund Berechnung'!$I$941)*0.67,M174/($D174^0.70558407859294)*'Hintergrund Berechnung'!$I$942)))</f>
        <v>#DIV/0!</v>
      </c>
      <c r="AE174" s="16" t="str">
        <f t="shared" si="23"/>
        <v/>
      </c>
      <c r="AF174" s="16" t="e">
        <f>IF($A$3=FALSE,IF($C174&lt;16,O174/($D174^0.70558407859294)*'Hintergrund Berechnung'!$I$941,O174/($D174^0.70558407859294)*'Hintergrund Berechnung'!$I$942),IF($C174&lt;13,(O174/($D174^0.70558407859294)*'Hintergrund Berechnung'!$I$941)*0.5,IF($C174&lt;16,(O174/($D174^0.70558407859294)*'Hintergrund Berechnung'!$I$941)*0.67,O174/($D174^0.70558407859294)*'Hintergrund Berechnung'!$I$942)))</f>
        <v>#DIV/0!</v>
      </c>
      <c r="AG174" s="16" t="str">
        <f t="shared" si="24"/>
        <v/>
      </c>
      <c r="AH174" s="16" t="e">
        <f t="shared" si="25"/>
        <v>#DIV/0!</v>
      </c>
      <c r="AI174" s="34" t="e">
        <f>ROUND(IF(C174&lt;16,$Q174/($D174^0.450818786555515)*'Hintergrund Berechnung'!$N$941,$Q174/($D174^0.450818786555515)*'Hintergrund Berechnung'!$N$942),0)</f>
        <v>#DIV/0!</v>
      </c>
      <c r="AJ174" s="34">
        <f>ROUND(IF(C174&lt;16,$R174*'Hintergrund Berechnung'!$O$941,$R174*'Hintergrund Berechnung'!$O$942),0)</f>
        <v>0</v>
      </c>
      <c r="AK174" s="34">
        <f>ROUND(IF(C174&lt;16,IF(S174&gt;0,(25-$S174)*'Hintergrund Berechnung'!$J$941,0),IF(S174&gt;0,(25-$S174)*'Hintergrund Berechnung'!$J$942,0)),0)</f>
        <v>0</v>
      </c>
      <c r="AL174" s="18" t="e">
        <f t="shared" si="26"/>
        <v>#DIV/0!</v>
      </c>
    </row>
    <row r="175" spans="21:38" x14ac:dyDescent="0.5">
      <c r="U175" s="16">
        <f t="shared" si="18"/>
        <v>0</v>
      </c>
      <c r="V175" s="16" t="e">
        <f>IF($A$3=FALSE,IF($C175&lt;16,E175/($D175^0.70558407859294)*'Hintergrund Berechnung'!$I$941,E175/($D175^0.70558407859294)*'Hintergrund Berechnung'!$I$942),IF($C175&lt;13,(E175/($D175^0.70558407859294)*'Hintergrund Berechnung'!$I$941)*0.5,IF($C175&lt;16,(E175/($D175^0.70558407859294)*'Hintergrund Berechnung'!$I$941)*0.67,E175/($D175^0.70558407859294)*'Hintergrund Berechnung'!$I$942)))</f>
        <v>#DIV/0!</v>
      </c>
      <c r="W175" s="16" t="str">
        <f t="shared" si="19"/>
        <v/>
      </c>
      <c r="X175" s="16" t="e">
        <f>IF($A$3=FALSE,IF($C175&lt;16,G175/($D175^0.70558407859294)*'Hintergrund Berechnung'!$I$941,G175/($D175^0.70558407859294)*'Hintergrund Berechnung'!$I$942),IF($C175&lt;13,(G175/($D175^0.70558407859294)*'Hintergrund Berechnung'!$I$941)*0.5,IF($C175&lt;16,(G175/($D175^0.70558407859294)*'Hintergrund Berechnung'!$I$941)*0.67,G175/($D175^0.70558407859294)*'Hintergrund Berechnung'!$I$942)))</f>
        <v>#DIV/0!</v>
      </c>
      <c r="Y175" s="16" t="str">
        <f t="shared" si="20"/>
        <v/>
      </c>
      <c r="Z175" s="16" t="e">
        <f>IF($A$3=FALSE,IF($C175&lt;16,I175/($D175^0.70558407859294)*'Hintergrund Berechnung'!$I$941,I175/($D175^0.70558407859294)*'Hintergrund Berechnung'!$I$942),IF($C175&lt;13,(I175/($D175^0.70558407859294)*'Hintergrund Berechnung'!$I$941)*0.5,IF($C175&lt;16,(I175/($D175^0.70558407859294)*'Hintergrund Berechnung'!$I$941)*0.67,I175/($D175^0.70558407859294)*'Hintergrund Berechnung'!$I$942)))</f>
        <v>#DIV/0!</v>
      </c>
      <c r="AA175" s="16" t="str">
        <f t="shared" si="21"/>
        <v/>
      </c>
      <c r="AB175" s="16" t="e">
        <f>IF($A$3=FALSE,IF($C175&lt;16,K175/($D175^0.70558407859294)*'Hintergrund Berechnung'!$I$941,K175/($D175^0.70558407859294)*'Hintergrund Berechnung'!$I$942),IF($C175&lt;13,(K175/($D175^0.70558407859294)*'Hintergrund Berechnung'!$I$941)*0.5,IF($C175&lt;16,(K175/($D175^0.70558407859294)*'Hintergrund Berechnung'!$I$941)*0.67,K175/($D175^0.70558407859294)*'Hintergrund Berechnung'!$I$942)))</f>
        <v>#DIV/0!</v>
      </c>
      <c r="AC175" s="16" t="str">
        <f t="shared" si="22"/>
        <v/>
      </c>
      <c r="AD175" s="16" t="e">
        <f>IF($A$3=FALSE,IF($C175&lt;16,M175/($D175^0.70558407859294)*'Hintergrund Berechnung'!$I$941,M175/($D175^0.70558407859294)*'Hintergrund Berechnung'!$I$942),IF($C175&lt;13,(M175/($D175^0.70558407859294)*'Hintergrund Berechnung'!$I$941)*0.5,IF($C175&lt;16,(M175/($D175^0.70558407859294)*'Hintergrund Berechnung'!$I$941)*0.67,M175/($D175^0.70558407859294)*'Hintergrund Berechnung'!$I$942)))</f>
        <v>#DIV/0!</v>
      </c>
      <c r="AE175" s="16" t="str">
        <f t="shared" si="23"/>
        <v/>
      </c>
      <c r="AF175" s="16" t="e">
        <f>IF($A$3=FALSE,IF($C175&lt;16,O175/($D175^0.70558407859294)*'Hintergrund Berechnung'!$I$941,O175/($D175^0.70558407859294)*'Hintergrund Berechnung'!$I$942),IF($C175&lt;13,(O175/($D175^0.70558407859294)*'Hintergrund Berechnung'!$I$941)*0.5,IF($C175&lt;16,(O175/($D175^0.70558407859294)*'Hintergrund Berechnung'!$I$941)*0.67,O175/($D175^0.70558407859294)*'Hintergrund Berechnung'!$I$942)))</f>
        <v>#DIV/0!</v>
      </c>
      <c r="AG175" s="16" t="str">
        <f t="shared" si="24"/>
        <v/>
      </c>
      <c r="AH175" s="16" t="e">
        <f t="shared" si="25"/>
        <v>#DIV/0!</v>
      </c>
      <c r="AI175" s="34" t="e">
        <f>ROUND(IF(C175&lt;16,$Q175/($D175^0.450818786555515)*'Hintergrund Berechnung'!$N$941,$Q175/($D175^0.450818786555515)*'Hintergrund Berechnung'!$N$942),0)</f>
        <v>#DIV/0!</v>
      </c>
      <c r="AJ175" s="34">
        <f>ROUND(IF(C175&lt;16,$R175*'Hintergrund Berechnung'!$O$941,$R175*'Hintergrund Berechnung'!$O$942),0)</f>
        <v>0</v>
      </c>
      <c r="AK175" s="34">
        <f>ROUND(IF(C175&lt;16,IF(S175&gt;0,(25-$S175)*'Hintergrund Berechnung'!$J$941,0),IF(S175&gt;0,(25-$S175)*'Hintergrund Berechnung'!$J$942,0)),0)</f>
        <v>0</v>
      </c>
      <c r="AL175" s="18" t="e">
        <f t="shared" si="26"/>
        <v>#DIV/0!</v>
      </c>
    </row>
    <row r="176" spans="21:38" x14ac:dyDescent="0.5">
      <c r="U176" s="16">
        <f t="shared" si="18"/>
        <v>0</v>
      </c>
      <c r="V176" s="16" t="e">
        <f>IF($A$3=FALSE,IF($C176&lt;16,E176/($D176^0.70558407859294)*'Hintergrund Berechnung'!$I$941,E176/($D176^0.70558407859294)*'Hintergrund Berechnung'!$I$942),IF($C176&lt;13,(E176/($D176^0.70558407859294)*'Hintergrund Berechnung'!$I$941)*0.5,IF($C176&lt;16,(E176/($D176^0.70558407859294)*'Hintergrund Berechnung'!$I$941)*0.67,E176/($D176^0.70558407859294)*'Hintergrund Berechnung'!$I$942)))</f>
        <v>#DIV/0!</v>
      </c>
      <c r="W176" s="16" t="str">
        <f t="shared" si="19"/>
        <v/>
      </c>
      <c r="X176" s="16" t="e">
        <f>IF($A$3=FALSE,IF($C176&lt;16,G176/($D176^0.70558407859294)*'Hintergrund Berechnung'!$I$941,G176/($D176^0.70558407859294)*'Hintergrund Berechnung'!$I$942),IF($C176&lt;13,(G176/($D176^0.70558407859294)*'Hintergrund Berechnung'!$I$941)*0.5,IF($C176&lt;16,(G176/($D176^0.70558407859294)*'Hintergrund Berechnung'!$I$941)*0.67,G176/($D176^0.70558407859294)*'Hintergrund Berechnung'!$I$942)))</f>
        <v>#DIV/0!</v>
      </c>
      <c r="Y176" s="16" t="str">
        <f t="shared" si="20"/>
        <v/>
      </c>
      <c r="Z176" s="16" t="e">
        <f>IF($A$3=FALSE,IF($C176&lt;16,I176/($D176^0.70558407859294)*'Hintergrund Berechnung'!$I$941,I176/($D176^0.70558407859294)*'Hintergrund Berechnung'!$I$942),IF($C176&lt;13,(I176/($D176^0.70558407859294)*'Hintergrund Berechnung'!$I$941)*0.5,IF($C176&lt;16,(I176/($D176^0.70558407859294)*'Hintergrund Berechnung'!$I$941)*0.67,I176/($D176^0.70558407859294)*'Hintergrund Berechnung'!$I$942)))</f>
        <v>#DIV/0!</v>
      </c>
      <c r="AA176" s="16" t="str">
        <f t="shared" si="21"/>
        <v/>
      </c>
      <c r="AB176" s="16" t="e">
        <f>IF($A$3=FALSE,IF($C176&lt;16,K176/($D176^0.70558407859294)*'Hintergrund Berechnung'!$I$941,K176/($D176^0.70558407859294)*'Hintergrund Berechnung'!$I$942),IF($C176&lt;13,(K176/($D176^0.70558407859294)*'Hintergrund Berechnung'!$I$941)*0.5,IF($C176&lt;16,(K176/($D176^0.70558407859294)*'Hintergrund Berechnung'!$I$941)*0.67,K176/($D176^0.70558407859294)*'Hintergrund Berechnung'!$I$942)))</f>
        <v>#DIV/0!</v>
      </c>
      <c r="AC176" s="16" t="str">
        <f t="shared" si="22"/>
        <v/>
      </c>
      <c r="AD176" s="16" t="e">
        <f>IF($A$3=FALSE,IF($C176&lt;16,M176/($D176^0.70558407859294)*'Hintergrund Berechnung'!$I$941,M176/($D176^0.70558407859294)*'Hintergrund Berechnung'!$I$942),IF($C176&lt;13,(M176/($D176^0.70558407859294)*'Hintergrund Berechnung'!$I$941)*0.5,IF($C176&lt;16,(M176/($D176^0.70558407859294)*'Hintergrund Berechnung'!$I$941)*0.67,M176/($D176^0.70558407859294)*'Hintergrund Berechnung'!$I$942)))</f>
        <v>#DIV/0!</v>
      </c>
      <c r="AE176" s="16" t="str">
        <f t="shared" si="23"/>
        <v/>
      </c>
      <c r="AF176" s="16" t="e">
        <f>IF($A$3=FALSE,IF($C176&lt;16,O176/($D176^0.70558407859294)*'Hintergrund Berechnung'!$I$941,O176/($D176^0.70558407859294)*'Hintergrund Berechnung'!$I$942),IF($C176&lt;13,(O176/($D176^0.70558407859294)*'Hintergrund Berechnung'!$I$941)*0.5,IF($C176&lt;16,(O176/($D176^0.70558407859294)*'Hintergrund Berechnung'!$I$941)*0.67,O176/($D176^0.70558407859294)*'Hintergrund Berechnung'!$I$942)))</f>
        <v>#DIV/0!</v>
      </c>
      <c r="AG176" s="16" t="str">
        <f t="shared" si="24"/>
        <v/>
      </c>
      <c r="AH176" s="16" t="e">
        <f t="shared" si="25"/>
        <v>#DIV/0!</v>
      </c>
      <c r="AI176" s="34" t="e">
        <f>ROUND(IF(C176&lt;16,$Q176/($D176^0.450818786555515)*'Hintergrund Berechnung'!$N$941,$Q176/($D176^0.450818786555515)*'Hintergrund Berechnung'!$N$942),0)</f>
        <v>#DIV/0!</v>
      </c>
      <c r="AJ176" s="34">
        <f>ROUND(IF(C176&lt;16,$R176*'Hintergrund Berechnung'!$O$941,$R176*'Hintergrund Berechnung'!$O$942),0)</f>
        <v>0</v>
      </c>
      <c r="AK176" s="34">
        <f>ROUND(IF(C176&lt;16,IF(S176&gt;0,(25-$S176)*'Hintergrund Berechnung'!$J$941,0),IF(S176&gt;0,(25-$S176)*'Hintergrund Berechnung'!$J$942,0)),0)</f>
        <v>0</v>
      </c>
      <c r="AL176" s="18" t="e">
        <f t="shared" si="26"/>
        <v>#DIV/0!</v>
      </c>
    </row>
    <row r="177" spans="21:38" x14ac:dyDescent="0.5">
      <c r="U177" s="16">
        <f t="shared" si="18"/>
        <v>0</v>
      </c>
      <c r="V177" s="16" t="e">
        <f>IF($A$3=FALSE,IF($C177&lt;16,E177/($D177^0.70558407859294)*'Hintergrund Berechnung'!$I$941,E177/($D177^0.70558407859294)*'Hintergrund Berechnung'!$I$942),IF($C177&lt;13,(E177/($D177^0.70558407859294)*'Hintergrund Berechnung'!$I$941)*0.5,IF($C177&lt;16,(E177/($D177^0.70558407859294)*'Hintergrund Berechnung'!$I$941)*0.67,E177/($D177^0.70558407859294)*'Hintergrund Berechnung'!$I$942)))</f>
        <v>#DIV/0!</v>
      </c>
      <c r="W177" s="16" t="str">
        <f t="shared" si="19"/>
        <v/>
      </c>
      <c r="X177" s="16" t="e">
        <f>IF($A$3=FALSE,IF($C177&lt;16,G177/($D177^0.70558407859294)*'Hintergrund Berechnung'!$I$941,G177/($D177^0.70558407859294)*'Hintergrund Berechnung'!$I$942),IF($C177&lt;13,(G177/($D177^0.70558407859294)*'Hintergrund Berechnung'!$I$941)*0.5,IF($C177&lt;16,(G177/($D177^0.70558407859294)*'Hintergrund Berechnung'!$I$941)*0.67,G177/($D177^0.70558407859294)*'Hintergrund Berechnung'!$I$942)))</f>
        <v>#DIV/0!</v>
      </c>
      <c r="Y177" s="16" t="str">
        <f t="shared" si="20"/>
        <v/>
      </c>
      <c r="Z177" s="16" t="e">
        <f>IF($A$3=FALSE,IF($C177&lt;16,I177/($D177^0.70558407859294)*'Hintergrund Berechnung'!$I$941,I177/($D177^0.70558407859294)*'Hintergrund Berechnung'!$I$942),IF($C177&lt;13,(I177/($D177^0.70558407859294)*'Hintergrund Berechnung'!$I$941)*0.5,IF($C177&lt;16,(I177/($D177^0.70558407859294)*'Hintergrund Berechnung'!$I$941)*0.67,I177/($D177^0.70558407859294)*'Hintergrund Berechnung'!$I$942)))</f>
        <v>#DIV/0!</v>
      </c>
      <c r="AA177" s="16" t="str">
        <f t="shared" si="21"/>
        <v/>
      </c>
      <c r="AB177" s="16" t="e">
        <f>IF($A$3=FALSE,IF($C177&lt;16,K177/($D177^0.70558407859294)*'Hintergrund Berechnung'!$I$941,K177/($D177^0.70558407859294)*'Hintergrund Berechnung'!$I$942),IF($C177&lt;13,(K177/($D177^0.70558407859294)*'Hintergrund Berechnung'!$I$941)*0.5,IF($C177&lt;16,(K177/($D177^0.70558407859294)*'Hintergrund Berechnung'!$I$941)*0.67,K177/($D177^0.70558407859294)*'Hintergrund Berechnung'!$I$942)))</f>
        <v>#DIV/0!</v>
      </c>
      <c r="AC177" s="16" t="str">
        <f t="shared" si="22"/>
        <v/>
      </c>
      <c r="AD177" s="16" t="e">
        <f>IF($A$3=FALSE,IF($C177&lt;16,M177/($D177^0.70558407859294)*'Hintergrund Berechnung'!$I$941,M177/($D177^0.70558407859294)*'Hintergrund Berechnung'!$I$942),IF($C177&lt;13,(M177/($D177^0.70558407859294)*'Hintergrund Berechnung'!$I$941)*0.5,IF($C177&lt;16,(M177/($D177^0.70558407859294)*'Hintergrund Berechnung'!$I$941)*0.67,M177/($D177^0.70558407859294)*'Hintergrund Berechnung'!$I$942)))</f>
        <v>#DIV/0!</v>
      </c>
      <c r="AE177" s="16" t="str">
        <f t="shared" si="23"/>
        <v/>
      </c>
      <c r="AF177" s="16" t="e">
        <f>IF($A$3=FALSE,IF($C177&lt;16,O177/($D177^0.70558407859294)*'Hintergrund Berechnung'!$I$941,O177/($D177^0.70558407859294)*'Hintergrund Berechnung'!$I$942),IF($C177&lt;13,(O177/($D177^0.70558407859294)*'Hintergrund Berechnung'!$I$941)*0.5,IF($C177&lt;16,(O177/($D177^0.70558407859294)*'Hintergrund Berechnung'!$I$941)*0.67,O177/($D177^0.70558407859294)*'Hintergrund Berechnung'!$I$942)))</f>
        <v>#DIV/0!</v>
      </c>
      <c r="AG177" s="16" t="str">
        <f t="shared" si="24"/>
        <v/>
      </c>
      <c r="AH177" s="16" t="e">
        <f t="shared" si="25"/>
        <v>#DIV/0!</v>
      </c>
      <c r="AI177" s="34" t="e">
        <f>ROUND(IF(C177&lt;16,$Q177/($D177^0.450818786555515)*'Hintergrund Berechnung'!$N$941,$Q177/($D177^0.450818786555515)*'Hintergrund Berechnung'!$N$942),0)</f>
        <v>#DIV/0!</v>
      </c>
      <c r="AJ177" s="34">
        <f>ROUND(IF(C177&lt;16,$R177*'Hintergrund Berechnung'!$O$941,$R177*'Hintergrund Berechnung'!$O$942),0)</f>
        <v>0</v>
      </c>
      <c r="AK177" s="34">
        <f>ROUND(IF(C177&lt;16,IF(S177&gt;0,(25-$S177)*'Hintergrund Berechnung'!$J$941,0),IF(S177&gt;0,(25-$S177)*'Hintergrund Berechnung'!$J$942,0)),0)</f>
        <v>0</v>
      </c>
      <c r="AL177" s="18" t="e">
        <f t="shared" si="26"/>
        <v>#DIV/0!</v>
      </c>
    </row>
    <row r="178" spans="21:38" x14ac:dyDescent="0.5">
      <c r="U178" s="16">
        <f t="shared" si="18"/>
        <v>0</v>
      </c>
      <c r="V178" s="16" t="e">
        <f>IF($A$3=FALSE,IF($C178&lt;16,E178/($D178^0.70558407859294)*'Hintergrund Berechnung'!$I$941,E178/($D178^0.70558407859294)*'Hintergrund Berechnung'!$I$942),IF($C178&lt;13,(E178/($D178^0.70558407859294)*'Hintergrund Berechnung'!$I$941)*0.5,IF($C178&lt;16,(E178/($D178^0.70558407859294)*'Hintergrund Berechnung'!$I$941)*0.67,E178/($D178^0.70558407859294)*'Hintergrund Berechnung'!$I$942)))</f>
        <v>#DIV/0!</v>
      </c>
      <c r="W178" s="16" t="str">
        <f t="shared" si="19"/>
        <v/>
      </c>
      <c r="X178" s="16" t="e">
        <f>IF($A$3=FALSE,IF($C178&lt;16,G178/($D178^0.70558407859294)*'Hintergrund Berechnung'!$I$941,G178/($D178^0.70558407859294)*'Hintergrund Berechnung'!$I$942),IF($C178&lt;13,(G178/($D178^0.70558407859294)*'Hintergrund Berechnung'!$I$941)*0.5,IF($C178&lt;16,(G178/($D178^0.70558407859294)*'Hintergrund Berechnung'!$I$941)*0.67,G178/($D178^0.70558407859294)*'Hintergrund Berechnung'!$I$942)))</f>
        <v>#DIV/0!</v>
      </c>
      <c r="Y178" s="16" t="str">
        <f t="shared" si="20"/>
        <v/>
      </c>
      <c r="Z178" s="16" t="e">
        <f>IF($A$3=FALSE,IF($C178&lt;16,I178/($D178^0.70558407859294)*'Hintergrund Berechnung'!$I$941,I178/($D178^0.70558407859294)*'Hintergrund Berechnung'!$I$942),IF($C178&lt;13,(I178/($D178^0.70558407859294)*'Hintergrund Berechnung'!$I$941)*0.5,IF($C178&lt;16,(I178/($D178^0.70558407859294)*'Hintergrund Berechnung'!$I$941)*0.67,I178/($D178^0.70558407859294)*'Hintergrund Berechnung'!$I$942)))</f>
        <v>#DIV/0!</v>
      </c>
      <c r="AA178" s="16" t="str">
        <f t="shared" si="21"/>
        <v/>
      </c>
      <c r="AB178" s="16" t="e">
        <f>IF($A$3=FALSE,IF($C178&lt;16,K178/($D178^0.70558407859294)*'Hintergrund Berechnung'!$I$941,K178/($D178^0.70558407859294)*'Hintergrund Berechnung'!$I$942),IF($C178&lt;13,(K178/($D178^0.70558407859294)*'Hintergrund Berechnung'!$I$941)*0.5,IF($C178&lt;16,(K178/($D178^0.70558407859294)*'Hintergrund Berechnung'!$I$941)*0.67,K178/($D178^0.70558407859294)*'Hintergrund Berechnung'!$I$942)))</f>
        <v>#DIV/0!</v>
      </c>
      <c r="AC178" s="16" t="str">
        <f t="shared" si="22"/>
        <v/>
      </c>
      <c r="AD178" s="16" t="e">
        <f>IF($A$3=FALSE,IF($C178&lt;16,M178/($D178^0.70558407859294)*'Hintergrund Berechnung'!$I$941,M178/($D178^0.70558407859294)*'Hintergrund Berechnung'!$I$942),IF($C178&lt;13,(M178/($D178^0.70558407859294)*'Hintergrund Berechnung'!$I$941)*0.5,IF($C178&lt;16,(M178/($D178^0.70558407859294)*'Hintergrund Berechnung'!$I$941)*0.67,M178/($D178^0.70558407859294)*'Hintergrund Berechnung'!$I$942)))</f>
        <v>#DIV/0!</v>
      </c>
      <c r="AE178" s="16" t="str">
        <f t="shared" si="23"/>
        <v/>
      </c>
      <c r="AF178" s="16" t="e">
        <f>IF($A$3=FALSE,IF($C178&lt;16,O178/($D178^0.70558407859294)*'Hintergrund Berechnung'!$I$941,O178/($D178^0.70558407859294)*'Hintergrund Berechnung'!$I$942),IF($C178&lt;13,(O178/($D178^0.70558407859294)*'Hintergrund Berechnung'!$I$941)*0.5,IF($C178&lt;16,(O178/($D178^0.70558407859294)*'Hintergrund Berechnung'!$I$941)*0.67,O178/($D178^0.70558407859294)*'Hintergrund Berechnung'!$I$942)))</f>
        <v>#DIV/0!</v>
      </c>
      <c r="AG178" s="16" t="str">
        <f t="shared" si="24"/>
        <v/>
      </c>
      <c r="AH178" s="16" t="e">
        <f t="shared" si="25"/>
        <v>#DIV/0!</v>
      </c>
      <c r="AI178" s="34" t="e">
        <f>ROUND(IF(C178&lt;16,$Q178/($D178^0.450818786555515)*'Hintergrund Berechnung'!$N$941,$Q178/($D178^0.450818786555515)*'Hintergrund Berechnung'!$N$942),0)</f>
        <v>#DIV/0!</v>
      </c>
      <c r="AJ178" s="34">
        <f>ROUND(IF(C178&lt;16,$R178*'Hintergrund Berechnung'!$O$941,$R178*'Hintergrund Berechnung'!$O$942),0)</f>
        <v>0</v>
      </c>
      <c r="AK178" s="34">
        <f>ROUND(IF(C178&lt;16,IF(S178&gt;0,(25-$S178)*'Hintergrund Berechnung'!$J$941,0),IF(S178&gt;0,(25-$S178)*'Hintergrund Berechnung'!$J$942,0)),0)</f>
        <v>0</v>
      </c>
      <c r="AL178" s="18" t="e">
        <f t="shared" si="26"/>
        <v>#DIV/0!</v>
      </c>
    </row>
    <row r="179" spans="21:38" x14ac:dyDescent="0.5">
      <c r="U179" s="16">
        <f t="shared" si="18"/>
        <v>0</v>
      </c>
      <c r="V179" s="16" t="e">
        <f>IF($A$3=FALSE,IF($C179&lt;16,E179/($D179^0.70558407859294)*'Hintergrund Berechnung'!$I$941,E179/($D179^0.70558407859294)*'Hintergrund Berechnung'!$I$942),IF($C179&lt;13,(E179/($D179^0.70558407859294)*'Hintergrund Berechnung'!$I$941)*0.5,IF($C179&lt;16,(E179/($D179^0.70558407859294)*'Hintergrund Berechnung'!$I$941)*0.67,E179/($D179^0.70558407859294)*'Hintergrund Berechnung'!$I$942)))</f>
        <v>#DIV/0!</v>
      </c>
      <c r="W179" s="16" t="str">
        <f t="shared" si="19"/>
        <v/>
      </c>
      <c r="X179" s="16" t="e">
        <f>IF($A$3=FALSE,IF($C179&lt;16,G179/($D179^0.70558407859294)*'Hintergrund Berechnung'!$I$941,G179/($D179^0.70558407859294)*'Hintergrund Berechnung'!$I$942),IF($C179&lt;13,(G179/($D179^0.70558407859294)*'Hintergrund Berechnung'!$I$941)*0.5,IF($C179&lt;16,(G179/($D179^0.70558407859294)*'Hintergrund Berechnung'!$I$941)*0.67,G179/($D179^0.70558407859294)*'Hintergrund Berechnung'!$I$942)))</f>
        <v>#DIV/0!</v>
      </c>
      <c r="Y179" s="16" t="str">
        <f t="shared" si="20"/>
        <v/>
      </c>
      <c r="Z179" s="16" t="e">
        <f>IF($A$3=FALSE,IF($C179&lt;16,I179/($D179^0.70558407859294)*'Hintergrund Berechnung'!$I$941,I179/($D179^0.70558407859294)*'Hintergrund Berechnung'!$I$942),IF($C179&lt;13,(I179/($D179^0.70558407859294)*'Hintergrund Berechnung'!$I$941)*0.5,IF($C179&lt;16,(I179/($D179^0.70558407859294)*'Hintergrund Berechnung'!$I$941)*0.67,I179/($D179^0.70558407859294)*'Hintergrund Berechnung'!$I$942)))</f>
        <v>#DIV/0!</v>
      </c>
      <c r="AA179" s="16" t="str">
        <f t="shared" si="21"/>
        <v/>
      </c>
      <c r="AB179" s="16" t="e">
        <f>IF($A$3=FALSE,IF($C179&lt;16,K179/($D179^0.70558407859294)*'Hintergrund Berechnung'!$I$941,K179/($D179^0.70558407859294)*'Hintergrund Berechnung'!$I$942),IF($C179&lt;13,(K179/($D179^0.70558407859294)*'Hintergrund Berechnung'!$I$941)*0.5,IF($C179&lt;16,(K179/($D179^0.70558407859294)*'Hintergrund Berechnung'!$I$941)*0.67,K179/($D179^0.70558407859294)*'Hintergrund Berechnung'!$I$942)))</f>
        <v>#DIV/0!</v>
      </c>
      <c r="AC179" s="16" t="str">
        <f t="shared" si="22"/>
        <v/>
      </c>
      <c r="AD179" s="16" t="e">
        <f>IF($A$3=FALSE,IF($C179&lt;16,M179/($D179^0.70558407859294)*'Hintergrund Berechnung'!$I$941,M179/($D179^0.70558407859294)*'Hintergrund Berechnung'!$I$942),IF($C179&lt;13,(M179/($D179^0.70558407859294)*'Hintergrund Berechnung'!$I$941)*0.5,IF($C179&lt;16,(M179/($D179^0.70558407859294)*'Hintergrund Berechnung'!$I$941)*0.67,M179/($D179^0.70558407859294)*'Hintergrund Berechnung'!$I$942)))</f>
        <v>#DIV/0!</v>
      </c>
      <c r="AE179" s="16" t="str">
        <f t="shared" si="23"/>
        <v/>
      </c>
      <c r="AF179" s="16" t="e">
        <f>IF($A$3=FALSE,IF($C179&lt;16,O179/($D179^0.70558407859294)*'Hintergrund Berechnung'!$I$941,O179/($D179^0.70558407859294)*'Hintergrund Berechnung'!$I$942),IF($C179&lt;13,(O179/($D179^0.70558407859294)*'Hintergrund Berechnung'!$I$941)*0.5,IF($C179&lt;16,(O179/($D179^0.70558407859294)*'Hintergrund Berechnung'!$I$941)*0.67,O179/($D179^0.70558407859294)*'Hintergrund Berechnung'!$I$942)))</f>
        <v>#DIV/0!</v>
      </c>
      <c r="AG179" s="16" t="str">
        <f t="shared" si="24"/>
        <v/>
      </c>
      <c r="AH179" s="16" t="e">
        <f t="shared" si="25"/>
        <v>#DIV/0!</v>
      </c>
      <c r="AI179" s="34" t="e">
        <f>ROUND(IF(C179&lt;16,$Q179/($D179^0.450818786555515)*'Hintergrund Berechnung'!$N$941,$Q179/($D179^0.450818786555515)*'Hintergrund Berechnung'!$N$942),0)</f>
        <v>#DIV/0!</v>
      </c>
      <c r="AJ179" s="34">
        <f>ROUND(IF(C179&lt;16,$R179*'Hintergrund Berechnung'!$O$941,$R179*'Hintergrund Berechnung'!$O$942),0)</f>
        <v>0</v>
      </c>
      <c r="AK179" s="34">
        <f>ROUND(IF(C179&lt;16,IF(S179&gt;0,(25-$S179)*'Hintergrund Berechnung'!$J$941,0),IF(S179&gt;0,(25-$S179)*'Hintergrund Berechnung'!$J$942,0)),0)</f>
        <v>0</v>
      </c>
      <c r="AL179" s="18" t="e">
        <f t="shared" si="26"/>
        <v>#DIV/0!</v>
      </c>
    </row>
    <row r="180" spans="21:38" x14ac:dyDescent="0.5">
      <c r="U180" s="16">
        <f t="shared" si="18"/>
        <v>0</v>
      </c>
      <c r="V180" s="16" t="e">
        <f>IF($A$3=FALSE,IF($C180&lt;16,E180/($D180^0.70558407859294)*'Hintergrund Berechnung'!$I$941,E180/($D180^0.70558407859294)*'Hintergrund Berechnung'!$I$942),IF($C180&lt;13,(E180/($D180^0.70558407859294)*'Hintergrund Berechnung'!$I$941)*0.5,IF($C180&lt;16,(E180/($D180^0.70558407859294)*'Hintergrund Berechnung'!$I$941)*0.67,E180/($D180^0.70558407859294)*'Hintergrund Berechnung'!$I$942)))</f>
        <v>#DIV/0!</v>
      </c>
      <c r="W180" s="16" t="str">
        <f t="shared" si="19"/>
        <v/>
      </c>
      <c r="X180" s="16" t="e">
        <f>IF($A$3=FALSE,IF($C180&lt;16,G180/($D180^0.70558407859294)*'Hintergrund Berechnung'!$I$941,G180/($D180^0.70558407859294)*'Hintergrund Berechnung'!$I$942),IF($C180&lt;13,(G180/($D180^0.70558407859294)*'Hintergrund Berechnung'!$I$941)*0.5,IF($C180&lt;16,(G180/($D180^0.70558407859294)*'Hintergrund Berechnung'!$I$941)*0.67,G180/($D180^0.70558407859294)*'Hintergrund Berechnung'!$I$942)))</f>
        <v>#DIV/0!</v>
      </c>
      <c r="Y180" s="16" t="str">
        <f t="shared" si="20"/>
        <v/>
      </c>
      <c r="Z180" s="16" t="e">
        <f>IF($A$3=FALSE,IF($C180&lt;16,I180/($D180^0.70558407859294)*'Hintergrund Berechnung'!$I$941,I180/($D180^0.70558407859294)*'Hintergrund Berechnung'!$I$942),IF($C180&lt;13,(I180/($D180^0.70558407859294)*'Hintergrund Berechnung'!$I$941)*0.5,IF($C180&lt;16,(I180/($D180^0.70558407859294)*'Hintergrund Berechnung'!$I$941)*0.67,I180/($D180^0.70558407859294)*'Hintergrund Berechnung'!$I$942)))</f>
        <v>#DIV/0!</v>
      </c>
      <c r="AA180" s="16" t="str">
        <f t="shared" si="21"/>
        <v/>
      </c>
      <c r="AB180" s="16" t="e">
        <f>IF($A$3=FALSE,IF($C180&lt;16,K180/($D180^0.70558407859294)*'Hintergrund Berechnung'!$I$941,K180/($D180^0.70558407859294)*'Hintergrund Berechnung'!$I$942),IF($C180&lt;13,(K180/($D180^0.70558407859294)*'Hintergrund Berechnung'!$I$941)*0.5,IF($C180&lt;16,(K180/($D180^0.70558407859294)*'Hintergrund Berechnung'!$I$941)*0.67,K180/($D180^0.70558407859294)*'Hintergrund Berechnung'!$I$942)))</f>
        <v>#DIV/0!</v>
      </c>
      <c r="AC180" s="16" t="str">
        <f t="shared" si="22"/>
        <v/>
      </c>
      <c r="AD180" s="16" t="e">
        <f>IF($A$3=FALSE,IF($C180&lt;16,M180/($D180^0.70558407859294)*'Hintergrund Berechnung'!$I$941,M180/($D180^0.70558407859294)*'Hintergrund Berechnung'!$I$942),IF($C180&lt;13,(M180/($D180^0.70558407859294)*'Hintergrund Berechnung'!$I$941)*0.5,IF($C180&lt;16,(M180/($D180^0.70558407859294)*'Hintergrund Berechnung'!$I$941)*0.67,M180/($D180^0.70558407859294)*'Hintergrund Berechnung'!$I$942)))</f>
        <v>#DIV/0!</v>
      </c>
      <c r="AE180" s="16" t="str">
        <f t="shared" si="23"/>
        <v/>
      </c>
      <c r="AF180" s="16" t="e">
        <f>IF($A$3=FALSE,IF($C180&lt;16,O180/($D180^0.70558407859294)*'Hintergrund Berechnung'!$I$941,O180/($D180^0.70558407859294)*'Hintergrund Berechnung'!$I$942),IF($C180&lt;13,(O180/($D180^0.70558407859294)*'Hintergrund Berechnung'!$I$941)*0.5,IF($C180&lt;16,(O180/($D180^0.70558407859294)*'Hintergrund Berechnung'!$I$941)*0.67,O180/($D180^0.70558407859294)*'Hintergrund Berechnung'!$I$942)))</f>
        <v>#DIV/0!</v>
      </c>
      <c r="AG180" s="16" t="str">
        <f t="shared" si="24"/>
        <v/>
      </c>
      <c r="AH180" s="16" t="e">
        <f t="shared" si="25"/>
        <v>#DIV/0!</v>
      </c>
      <c r="AI180" s="34" t="e">
        <f>ROUND(IF(C180&lt;16,$Q180/($D180^0.450818786555515)*'Hintergrund Berechnung'!$N$941,$Q180/($D180^0.450818786555515)*'Hintergrund Berechnung'!$N$942),0)</f>
        <v>#DIV/0!</v>
      </c>
      <c r="AJ180" s="34">
        <f>ROUND(IF(C180&lt;16,$R180*'Hintergrund Berechnung'!$O$941,$R180*'Hintergrund Berechnung'!$O$942),0)</f>
        <v>0</v>
      </c>
      <c r="AK180" s="34">
        <f>ROUND(IF(C180&lt;16,IF(S180&gt;0,(25-$S180)*'Hintergrund Berechnung'!$J$941,0),IF(S180&gt;0,(25-$S180)*'Hintergrund Berechnung'!$J$942,0)),0)</f>
        <v>0</v>
      </c>
      <c r="AL180" s="18" t="e">
        <f t="shared" si="26"/>
        <v>#DIV/0!</v>
      </c>
    </row>
    <row r="181" spans="21:38" x14ac:dyDescent="0.5">
      <c r="U181" s="16">
        <f t="shared" si="18"/>
        <v>0</v>
      </c>
      <c r="V181" s="16" t="e">
        <f>IF($A$3=FALSE,IF($C181&lt;16,E181/($D181^0.70558407859294)*'Hintergrund Berechnung'!$I$941,E181/($D181^0.70558407859294)*'Hintergrund Berechnung'!$I$942),IF($C181&lt;13,(E181/($D181^0.70558407859294)*'Hintergrund Berechnung'!$I$941)*0.5,IF($C181&lt;16,(E181/($D181^0.70558407859294)*'Hintergrund Berechnung'!$I$941)*0.67,E181/($D181^0.70558407859294)*'Hintergrund Berechnung'!$I$942)))</f>
        <v>#DIV/0!</v>
      </c>
      <c r="W181" s="16" t="str">
        <f t="shared" si="19"/>
        <v/>
      </c>
      <c r="X181" s="16" t="e">
        <f>IF($A$3=FALSE,IF($C181&lt;16,G181/($D181^0.70558407859294)*'Hintergrund Berechnung'!$I$941,G181/($D181^0.70558407859294)*'Hintergrund Berechnung'!$I$942),IF($C181&lt;13,(G181/($D181^0.70558407859294)*'Hintergrund Berechnung'!$I$941)*0.5,IF($C181&lt;16,(G181/($D181^0.70558407859294)*'Hintergrund Berechnung'!$I$941)*0.67,G181/($D181^0.70558407859294)*'Hintergrund Berechnung'!$I$942)))</f>
        <v>#DIV/0!</v>
      </c>
      <c r="Y181" s="16" t="str">
        <f t="shared" si="20"/>
        <v/>
      </c>
      <c r="Z181" s="16" t="e">
        <f>IF($A$3=FALSE,IF($C181&lt;16,I181/($D181^0.70558407859294)*'Hintergrund Berechnung'!$I$941,I181/($D181^0.70558407859294)*'Hintergrund Berechnung'!$I$942),IF($C181&lt;13,(I181/($D181^0.70558407859294)*'Hintergrund Berechnung'!$I$941)*0.5,IF($C181&lt;16,(I181/($D181^0.70558407859294)*'Hintergrund Berechnung'!$I$941)*0.67,I181/($D181^0.70558407859294)*'Hintergrund Berechnung'!$I$942)))</f>
        <v>#DIV/0!</v>
      </c>
      <c r="AA181" s="16" t="str">
        <f t="shared" si="21"/>
        <v/>
      </c>
      <c r="AB181" s="16" t="e">
        <f>IF($A$3=FALSE,IF($C181&lt;16,K181/($D181^0.70558407859294)*'Hintergrund Berechnung'!$I$941,K181/($D181^0.70558407859294)*'Hintergrund Berechnung'!$I$942),IF($C181&lt;13,(K181/($D181^0.70558407859294)*'Hintergrund Berechnung'!$I$941)*0.5,IF($C181&lt;16,(K181/($D181^0.70558407859294)*'Hintergrund Berechnung'!$I$941)*0.67,K181/($D181^0.70558407859294)*'Hintergrund Berechnung'!$I$942)))</f>
        <v>#DIV/0!</v>
      </c>
      <c r="AC181" s="16" t="str">
        <f t="shared" si="22"/>
        <v/>
      </c>
      <c r="AD181" s="16" t="e">
        <f>IF($A$3=FALSE,IF($C181&lt;16,M181/($D181^0.70558407859294)*'Hintergrund Berechnung'!$I$941,M181/($D181^0.70558407859294)*'Hintergrund Berechnung'!$I$942),IF($C181&lt;13,(M181/($D181^0.70558407859294)*'Hintergrund Berechnung'!$I$941)*0.5,IF($C181&lt;16,(M181/($D181^0.70558407859294)*'Hintergrund Berechnung'!$I$941)*0.67,M181/($D181^0.70558407859294)*'Hintergrund Berechnung'!$I$942)))</f>
        <v>#DIV/0!</v>
      </c>
      <c r="AE181" s="16" t="str">
        <f t="shared" si="23"/>
        <v/>
      </c>
      <c r="AF181" s="16" t="e">
        <f>IF($A$3=FALSE,IF($C181&lt;16,O181/($D181^0.70558407859294)*'Hintergrund Berechnung'!$I$941,O181/($D181^0.70558407859294)*'Hintergrund Berechnung'!$I$942),IF($C181&lt;13,(O181/($D181^0.70558407859294)*'Hintergrund Berechnung'!$I$941)*0.5,IF($C181&lt;16,(O181/($D181^0.70558407859294)*'Hintergrund Berechnung'!$I$941)*0.67,O181/($D181^0.70558407859294)*'Hintergrund Berechnung'!$I$942)))</f>
        <v>#DIV/0!</v>
      </c>
      <c r="AG181" s="16" t="str">
        <f t="shared" si="24"/>
        <v/>
      </c>
      <c r="AH181" s="16" t="e">
        <f t="shared" si="25"/>
        <v>#DIV/0!</v>
      </c>
      <c r="AI181" s="34" t="e">
        <f>ROUND(IF(C181&lt;16,$Q181/($D181^0.450818786555515)*'Hintergrund Berechnung'!$N$941,$Q181/($D181^0.450818786555515)*'Hintergrund Berechnung'!$N$942),0)</f>
        <v>#DIV/0!</v>
      </c>
      <c r="AJ181" s="34">
        <f>ROUND(IF(C181&lt;16,$R181*'Hintergrund Berechnung'!$O$941,$R181*'Hintergrund Berechnung'!$O$942),0)</f>
        <v>0</v>
      </c>
      <c r="AK181" s="34">
        <f>ROUND(IF(C181&lt;16,IF(S181&gt;0,(25-$S181)*'Hintergrund Berechnung'!$J$941,0),IF(S181&gt;0,(25-$S181)*'Hintergrund Berechnung'!$J$942,0)),0)</f>
        <v>0</v>
      </c>
      <c r="AL181" s="18" t="e">
        <f t="shared" si="26"/>
        <v>#DIV/0!</v>
      </c>
    </row>
    <row r="182" spans="21:38" x14ac:dyDescent="0.5">
      <c r="U182" s="16">
        <f t="shared" si="18"/>
        <v>0</v>
      </c>
      <c r="V182" s="16" t="e">
        <f>IF($A$3=FALSE,IF($C182&lt;16,E182/($D182^0.70558407859294)*'Hintergrund Berechnung'!$I$941,E182/($D182^0.70558407859294)*'Hintergrund Berechnung'!$I$942),IF($C182&lt;13,(E182/($D182^0.70558407859294)*'Hintergrund Berechnung'!$I$941)*0.5,IF($C182&lt;16,(E182/($D182^0.70558407859294)*'Hintergrund Berechnung'!$I$941)*0.67,E182/($D182^0.70558407859294)*'Hintergrund Berechnung'!$I$942)))</f>
        <v>#DIV/0!</v>
      </c>
      <c r="W182" s="16" t="str">
        <f t="shared" si="19"/>
        <v/>
      </c>
      <c r="X182" s="16" t="e">
        <f>IF($A$3=FALSE,IF($C182&lt;16,G182/($D182^0.70558407859294)*'Hintergrund Berechnung'!$I$941,G182/($D182^0.70558407859294)*'Hintergrund Berechnung'!$I$942),IF($C182&lt;13,(G182/($D182^0.70558407859294)*'Hintergrund Berechnung'!$I$941)*0.5,IF($C182&lt;16,(G182/($D182^0.70558407859294)*'Hintergrund Berechnung'!$I$941)*0.67,G182/($D182^0.70558407859294)*'Hintergrund Berechnung'!$I$942)))</f>
        <v>#DIV/0!</v>
      </c>
      <c r="Y182" s="16" t="str">
        <f t="shared" si="20"/>
        <v/>
      </c>
      <c r="Z182" s="16" t="e">
        <f>IF($A$3=FALSE,IF($C182&lt;16,I182/($D182^0.70558407859294)*'Hintergrund Berechnung'!$I$941,I182/($D182^0.70558407859294)*'Hintergrund Berechnung'!$I$942),IF($C182&lt;13,(I182/($D182^0.70558407859294)*'Hintergrund Berechnung'!$I$941)*0.5,IF($C182&lt;16,(I182/($D182^0.70558407859294)*'Hintergrund Berechnung'!$I$941)*0.67,I182/($D182^0.70558407859294)*'Hintergrund Berechnung'!$I$942)))</f>
        <v>#DIV/0!</v>
      </c>
      <c r="AA182" s="16" t="str">
        <f t="shared" si="21"/>
        <v/>
      </c>
      <c r="AB182" s="16" t="e">
        <f>IF($A$3=FALSE,IF($C182&lt;16,K182/($D182^0.70558407859294)*'Hintergrund Berechnung'!$I$941,K182/($D182^0.70558407859294)*'Hintergrund Berechnung'!$I$942),IF($C182&lt;13,(K182/($D182^0.70558407859294)*'Hintergrund Berechnung'!$I$941)*0.5,IF($C182&lt;16,(K182/($D182^0.70558407859294)*'Hintergrund Berechnung'!$I$941)*0.67,K182/($D182^0.70558407859294)*'Hintergrund Berechnung'!$I$942)))</f>
        <v>#DIV/0!</v>
      </c>
      <c r="AC182" s="16" t="str">
        <f t="shared" si="22"/>
        <v/>
      </c>
      <c r="AD182" s="16" t="e">
        <f>IF($A$3=FALSE,IF($C182&lt;16,M182/($D182^0.70558407859294)*'Hintergrund Berechnung'!$I$941,M182/($D182^0.70558407859294)*'Hintergrund Berechnung'!$I$942),IF($C182&lt;13,(M182/($D182^0.70558407859294)*'Hintergrund Berechnung'!$I$941)*0.5,IF($C182&lt;16,(M182/($D182^0.70558407859294)*'Hintergrund Berechnung'!$I$941)*0.67,M182/($D182^0.70558407859294)*'Hintergrund Berechnung'!$I$942)))</f>
        <v>#DIV/0!</v>
      </c>
      <c r="AE182" s="16" t="str">
        <f t="shared" si="23"/>
        <v/>
      </c>
      <c r="AF182" s="16" t="e">
        <f>IF($A$3=FALSE,IF($C182&lt;16,O182/($D182^0.70558407859294)*'Hintergrund Berechnung'!$I$941,O182/($D182^0.70558407859294)*'Hintergrund Berechnung'!$I$942),IF($C182&lt;13,(O182/($D182^0.70558407859294)*'Hintergrund Berechnung'!$I$941)*0.5,IF($C182&lt;16,(O182/($D182^0.70558407859294)*'Hintergrund Berechnung'!$I$941)*0.67,O182/($D182^0.70558407859294)*'Hintergrund Berechnung'!$I$942)))</f>
        <v>#DIV/0!</v>
      </c>
      <c r="AG182" s="16" t="str">
        <f t="shared" si="24"/>
        <v/>
      </c>
      <c r="AH182" s="16" t="e">
        <f t="shared" si="25"/>
        <v>#DIV/0!</v>
      </c>
      <c r="AI182" s="34" t="e">
        <f>ROUND(IF(C182&lt;16,$Q182/($D182^0.450818786555515)*'Hintergrund Berechnung'!$N$941,$Q182/($D182^0.450818786555515)*'Hintergrund Berechnung'!$N$942),0)</f>
        <v>#DIV/0!</v>
      </c>
      <c r="AJ182" s="34">
        <f>ROUND(IF(C182&lt;16,$R182*'Hintergrund Berechnung'!$O$941,$R182*'Hintergrund Berechnung'!$O$942),0)</f>
        <v>0</v>
      </c>
      <c r="AK182" s="34">
        <f>ROUND(IF(C182&lt;16,IF(S182&gt;0,(25-$S182)*'Hintergrund Berechnung'!$J$941,0),IF(S182&gt;0,(25-$S182)*'Hintergrund Berechnung'!$J$942,0)),0)</f>
        <v>0</v>
      </c>
      <c r="AL182" s="18" t="e">
        <f t="shared" si="26"/>
        <v>#DIV/0!</v>
      </c>
    </row>
    <row r="183" spans="21:38" x14ac:dyDescent="0.5">
      <c r="U183" s="16">
        <f t="shared" si="18"/>
        <v>0</v>
      </c>
      <c r="V183" s="16" t="e">
        <f>IF($A$3=FALSE,IF($C183&lt;16,E183/($D183^0.70558407859294)*'Hintergrund Berechnung'!$I$941,E183/($D183^0.70558407859294)*'Hintergrund Berechnung'!$I$942),IF($C183&lt;13,(E183/($D183^0.70558407859294)*'Hintergrund Berechnung'!$I$941)*0.5,IF($C183&lt;16,(E183/($D183^0.70558407859294)*'Hintergrund Berechnung'!$I$941)*0.67,E183/($D183^0.70558407859294)*'Hintergrund Berechnung'!$I$942)))</f>
        <v>#DIV/0!</v>
      </c>
      <c r="W183" s="16" t="str">
        <f t="shared" si="19"/>
        <v/>
      </c>
      <c r="X183" s="16" t="e">
        <f>IF($A$3=FALSE,IF($C183&lt;16,G183/($D183^0.70558407859294)*'Hintergrund Berechnung'!$I$941,G183/($D183^0.70558407859294)*'Hintergrund Berechnung'!$I$942),IF($C183&lt;13,(G183/($D183^0.70558407859294)*'Hintergrund Berechnung'!$I$941)*0.5,IF($C183&lt;16,(G183/($D183^0.70558407859294)*'Hintergrund Berechnung'!$I$941)*0.67,G183/($D183^0.70558407859294)*'Hintergrund Berechnung'!$I$942)))</f>
        <v>#DIV/0!</v>
      </c>
      <c r="Y183" s="16" t="str">
        <f t="shared" si="20"/>
        <v/>
      </c>
      <c r="Z183" s="16" t="e">
        <f>IF($A$3=FALSE,IF($C183&lt;16,I183/($D183^0.70558407859294)*'Hintergrund Berechnung'!$I$941,I183/($D183^0.70558407859294)*'Hintergrund Berechnung'!$I$942),IF($C183&lt;13,(I183/($D183^0.70558407859294)*'Hintergrund Berechnung'!$I$941)*0.5,IF($C183&lt;16,(I183/($D183^0.70558407859294)*'Hintergrund Berechnung'!$I$941)*0.67,I183/($D183^0.70558407859294)*'Hintergrund Berechnung'!$I$942)))</f>
        <v>#DIV/0!</v>
      </c>
      <c r="AA183" s="16" t="str">
        <f t="shared" si="21"/>
        <v/>
      </c>
      <c r="AB183" s="16" t="e">
        <f>IF($A$3=FALSE,IF($C183&lt;16,K183/($D183^0.70558407859294)*'Hintergrund Berechnung'!$I$941,K183/($D183^0.70558407859294)*'Hintergrund Berechnung'!$I$942),IF($C183&lt;13,(K183/($D183^0.70558407859294)*'Hintergrund Berechnung'!$I$941)*0.5,IF($C183&lt;16,(K183/($D183^0.70558407859294)*'Hintergrund Berechnung'!$I$941)*0.67,K183/($D183^0.70558407859294)*'Hintergrund Berechnung'!$I$942)))</f>
        <v>#DIV/0!</v>
      </c>
      <c r="AC183" s="16" t="str">
        <f t="shared" si="22"/>
        <v/>
      </c>
      <c r="AD183" s="16" t="e">
        <f>IF($A$3=FALSE,IF($C183&lt;16,M183/($D183^0.70558407859294)*'Hintergrund Berechnung'!$I$941,M183/($D183^0.70558407859294)*'Hintergrund Berechnung'!$I$942),IF($C183&lt;13,(M183/($D183^0.70558407859294)*'Hintergrund Berechnung'!$I$941)*0.5,IF($C183&lt;16,(M183/($D183^0.70558407859294)*'Hintergrund Berechnung'!$I$941)*0.67,M183/($D183^0.70558407859294)*'Hintergrund Berechnung'!$I$942)))</f>
        <v>#DIV/0!</v>
      </c>
      <c r="AE183" s="16" t="str">
        <f t="shared" si="23"/>
        <v/>
      </c>
      <c r="AF183" s="16" t="e">
        <f>IF($A$3=FALSE,IF($C183&lt;16,O183/($D183^0.70558407859294)*'Hintergrund Berechnung'!$I$941,O183/($D183^0.70558407859294)*'Hintergrund Berechnung'!$I$942),IF($C183&lt;13,(O183/($D183^0.70558407859294)*'Hintergrund Berechnung'!$I$941)*0.5,IF($C183&lt;16,(O183/($D183^0.70558407859294)*'Hintergrund Berechnung'!$I$941)*0.67,O183/($D183^0.70558407859294)*'Hintergrund Berechnung'!$I$942)))</f>
        <v>#DIV/0!</v>
      </c>
      <c r="AG183" s="16" t="str">
        <f t="shared" si="24"/>
        <v/>
      </c>
      <c r="AH183" s="16" t="e">
        <f t="shared" si="25"/>
        <v>#DIV/0!</v>
      </c>
      <c r="AI183" s="34" t="e">
        <f>ROUND(IF(C183&lt;16,$Q183/($D183^0.450818786555515)*'Hintergrund Berechnung'!$N$941,$Q183/($D183^0.450818786555515)*'Hintergrund Berechnung'!$N$942),0)</f>
        <v>#DIV/0!</v>
      </c>
      <c r="AJ183" s="34">
        <f>ROUND(IF(C183&lt;16,$R183*'Hintergrund Berechnung'!$O$941,$R183*'Hintergrund Berechnung'!$O$942),0)</f>
        <v>0</v>
      </c>
      <c r="AK183" s="34">
        <f>ROUND(IF(C183&lt;16,IF(S183&gt;0,(25-$S183)*'Hintergrund Berechnung'!$J$941,0),IF(S183&gt;0,(25-$S183)*'Hintergrund Berechnung'!$J$942,0)),0)</f>
        <v>0</v>
      </c>
      <c r="AL183" s="18" t="e">
        <f t="shared" si="26"/>
        <v>#DIV/0!</v>
      </c>
    </row>
    <row r="184" spans="21:38" x14ac:dyDescent="0.5">
      <c r="U184" s="16">
        <f t="shared" si="18"/>
        <v>0</v>
      </c>
      <c r="V184" s="16" t="e">
        <f>IF($A$3=FALSE,IF($C184&lt;16,E184/($D184^0.70558407859294)*'Hintergrund Berechnung'!$I$941,E184/($D184^0.70558407859294)*'Hintergrund Berechnung'!$I$942),IF($C184&lt;13,(E184/($D184^0.70558407859294)*'Hintergrund Berechnung'!$I$941)*0.5,IF($C184&lt;16,(E184/($D184^0.70558407859294)*'Hintergrund Berechnung'!$I$941)*0.67,E184/($D184^0.70558407859294)*'Hintergrund Berechnung'!$I$942)))</f>
        <v>#DIV/0!</v>
      </c>
      <c r="W184" s="16" t="str">
        <f t="shared" si="19"/>
        <v/>
      </c>
      <c r="X184" s="16" t="e">
        <f>IF($A$3=FALSE,IF($C184&lt;16,G184/($D184^0.70558407859294)*'Hintergrund Berechnung'!$I$941,G184/($D184^0.70558407859294)*'Hintergrund Berechnung'!$I$942),IF($C184&lt;13,(G184/($D184^0.70558407859294)*'Hintergrund Berechnung'!$I$941)*0.5,IF($C184&lt;16,(G184/($D184^0.70558407859294)*'Hintergrund Berechnung'!$I$941)*0.67,G184/($D184^0.70558407859294)*'Hintergrund Berechnung'!$I$942)))</f>
        <v>#DIV/0!</v>
      </c>
      <c r="Y184" s="16" t="str">
        <f t="shared" si="20"/>
        <v/>
      </c>
      <c r="Z184" s="16" t="e">
        <f>IF($A$3=FALSE,IF($C184&lt;16,I184/($D184^0.70558407859294)*'Hintergrund Berechnung'!$I$941,I184/($D184^0.70558407859294)*'Hintergrund Berechnung'!$I$942),IF($C184&lt;13,(I184/($D184^0.70558407859294)*'Hintergrund Berechnung'!$I$941)*0.5,IF($C184&lt;16,(I184/($D184^0.70558407859294)*'Hintergrund Berechnung'!$I$941)*0.67,I184/($D184^0.70558407859294)*'Hintergrund Berechnung'!$I$942)))</f>
        <v>#DIV/0!</v>
      </c>
      <c r="AA184" s="16" t="str">
        <f t="shared" si="21"/>
        <v/>
      </c>
      <c r="AB184" s="16" t="e">
        <f>IF($A$3=FALSE,IF($C184&lt;16,K184/($D184^0.70558407859294)*'Hintergrund Berechnung'!$I$941,K184/($D184^0.70558407859294)*'Hintergrund Berechnung'!$I$942),IF($C184&lt;13,(K184/($D184^0.70558407859294)*'Hintergrund Berechnung'!$I$941)*0.5,IF($C184&lt;16,(K184/($D184^0.70558407859294)*'Hintergrund Berechnung'!$I$941)*0.67,K184/($D184^0.70558407859294)*'Hintergrund Berechnung'!$I$942)))</f>
        <v>#DIV/0!</v>
      </c>
      <c r="AC184" s="16" t="str">
        <f t="shared" si="22"/>
        <v/>
      </c>
      <c r="AD184" s="16" t="e">
        <f>IF($A$3=FALSE,IF($C184&lt;16,M184/($D184^0.70558407859294)*'Hintergrund Berechnung'!$I$941,M184/($D184^0.70558407859294)*'Hintergrund Berechnung'!$I$942),IF($C184&lt;13,(M184/($D184^0.70558407859294)*'Hintergrund Berechnung'!$I$941)*0.5,IF($C184&lt;16,(M184/($D184^0.70558407859294)*'Hintergrund Berechnung'!$I$941)*0.67,M184/($D184^0.70558407859294)*'Hintergrund Berechnung'!$I$942)))</f>
        <v>#DIV/0!</v>
      </c>
      <c r="AE184" s="16" t="str">
        <f t="shared" si="23"/>
        <v/>
      </c>
      <c r="AF184" s="16" t="e">
        <f>IF($A$3=FALSE,IF($C184&lt;16,O184/($D184^0.70558407859294)*'Hintergrund Berechnung'!$I$941,O184/($D184^0.70558407859294)*'Hintergrund Berechnung'!$I$942),IF($C184&lt;13,(O184/($D184^0.70558407859294)*'Hintergrund Berechnung'!$I$941)*0.5,IF($C184&lt;16,(O184/($D184^0.70558407859294)*'Hintergrund Berechnung'!$I$941)*0.67,O184/($D184^0.70558407859294)*'Hintergrund Berechnung'!$I$942)))</f>
        <v>#DIV/0!</v>
      </c>
      <c r="AG184" s="16" t="str">
        <f t="shared" si="24"/>
        <v/>
      </c>
      <c r="AH184" s="16" t="e">
        <f t="shared" si="25"/>
        <v>#DIV/0!</v>
      </c>
      <c r="AI184" s="34" t="e">
        <f>ROUND(IF(C184&lt;16,$Q184/($D184^0.450818786555515)*'Hintergrund Berechnung'!$N$941,$Q184/($D184^0.450818786555515)*'Hintergrund Berechnung'!$N$942),0)</f>
        <v>#DIV/0!</v>
      </c>
      <c r="AJ184" s="34">
        <f>ROUND(IF(C184&lt;16,$R184*'Hintergrund Berechnung'!$O$941,$R184*'Hintergrund Berechnung'!$O$942),0)</f>
        <v>0</v>
      </c>
      <c r="AK184" s="34">
        <f>ROUND(IF(C184&lt;16,IF(S184&gt;0,(25-$S184)*'Hintergrund Berechnung'!$J$941,0),IF(S184&gt;0,(25-$S184)*'Hintergrund Berechnung'!$J$942,0)),0)</f>
        <v>0</v>
      </c>
      <c r="AL184" s="18" t="e">
        <f t="shared" si="26"/>
        <v>#DIV/0!</v>
      </c>
    </row>
    <row r="185" spans="21:38" x14ac:dyDescent="0.5">
      <c r="U185" s="16">
        <f t="shared" si="18"/>
        <v>0</v>
      </c>
      <c r="V185" s="16" t="e">
        <f>IF($A$3=FALSE,IF($C185&lt;16,E185/($D185^0.70558407859294)*'Hintergrund Berechnung'!$I$941,E185/($D185^0.70558407859294)*'Hintergrund Berechnung'!$I$942),IF($C185&lt;13,(E185/($D185^0.70558407859294)*'Hintergrund Berechnung'!$I$941)*0.5,IF($C185&lt;16,(E185/($D185^0.70558407859294)*'Hintergrund Berechnung'!$I$941)*0.67,E185/($D185^0.70558407859294)*'Hintergrund Berechnung'!$I$942)))</f>
        <v>#DIV/0!</v>
      </c>
      <c r="W185" s="16" t="str">
        <f t="shared" si="19"/>
        <v/>
      </c>
      <c r="X185" s="16" t="e">
        <f>IF($A$3=FALSE,IF($C185&lt;16,G185/($D185^0.70558407859294)*'Hintergrund Berechnung'!$I$941,G185/($D185^0.70558407859294)*'Hintergrund Berechnung'!$I$942),IF($C185&lt;13,(G185/($D185^0.70558407859294)*'Hintergrund Berechnung'!$I$941)*0.5,IF($C185&lt;16,(G185/($D185^0.70558407859294)*'Hintergrund Berechnung'!$I$941)*0.67,G185/($D185^0.70558407859294)*'Hintergrund Berechnung'!$I$942)))</f>
        <v>#DIV/0!</v>
      </c>
      <c r="Y185" s="16" t="str">
        <f t="shared" si="20"/>
        <v/>
      </c>
      <c r="Z185" s="16" t="e">
        <f>IF($A$3=FALSE,IF($C185&lt;16,I185/($D185^0.70558407859294)*'Hintergrund Berechnung'!$I$941,I185/($D185^0.70558407859294)*'Hintergrund Berechnung'!$I$942),IF($C185&lt;13,(I185/($D185^0.70558407859294)*'Hintergrund Berechnung'!$I$941)*0.5,IF($C185&lt;16,(I185/($D185^0.70558407859294)*'Hintergrund Berechnung'!$I$941)*0.67,I185/($D185^0.70558407859294)*'Hintergrund Berechnung'!$I$942)))</f>
        <v>#DIV/0!</v>
      </c>
      <c r="AA185" s="16" t="str">
        <f t="shared" si="21"/>
        <v/>
      </c>
      <c r="AB185" s="16" t="e">
        <f>IF($A$3=FALSE,IF($C185&lt;16,K185/($D185^0.70558407859294)*'Hintergrund Berechnung'!$I$941,K185/($D185^0.70558407859294)*'Hintergrund Berechnung'!$I$942),IF($C185&lt;13,(K185/($D185^0.70558407859294)*'Hintergrund Berechnung'!$I$941)*0.5,IF($C185&lt;16,(K185/($D185^0.70558407859294)*'Hintergrund Berechnung'!$I$941)*0.67,K185/($D185^0.70558407859294)*'Hintergrund Berechnung'!$I$942)))</f>
        <v>#DIV/0!</v>
      </c>
      <c r="AC185" s="16" t="str">
        <f t="shared" si="22"/>
        <v/>
      </c>
      <c r="AD185" s="16" t="e">
        <f>IF($A$3=FALSE,IF($C185&lt;16,M185/($D185^0.70558407859294)*'Hintergrund Berechnung'!$I$941,M185/($D185^0.70558407859294)*'Hintergrund Berechnung'!$I$942),IF($C185&lt;13,(M185/($D185^0.70558407859294)*'Hintergrund Berechnung'!$I$941)*0.5,IF($C185&lt;16,(M185/($D185^0.70558407859294)*'Hintergrund Berechnung'!$I$941)*0.67,M185/($D185^0.70558407859294)*'Hintergrund Berechnung'!$I$942)))</f>
        <v>#DIV/0!</v>
      </c>
      <c r="AE185" s="16" t="str">
        <f t="shared" si="23"/>
        <v/>
      </c>
      <c r="AF185" s="16" t="e">
        <f>IF($A$3=FALSE,IF($C185&lt;16,O185/($D185^0.70558407859294)*'Hintergrund Berechnung'!$I$941,O185/($D185^0.70558407859294)*'Hintergrund Berechnung'!$I$942),IF($C185&lt;13,(O185/($D185^0.70558407859294)*'Hintergrund Berechnung'!$I$941)*0.5,IF($C185&lt;16,(O185/($D185^0.70558407859294)*'Hintergrund Berechnung'!$I$941)*0.67,O185/($D185^0.70558407859294)*'Hintergrund Berechnung'!$I$942)))</f>
        <v>#DIV/0!</v>
      </c>
      <c r="AG185" s="16" t="str">
        <f t="shared" si="24"/>
        <v/>
      </c>
      <c r="AH185" s="16" t="e">
        <f t="shared" si="25"/>
        <v>#DIV/0!</v>
      </c>
      <c r="AI185" s="34" t="e">
        <f>ROUND(IF(C185&lt;16,$Q185/($D185^0.450818786555515)*'Hintergrund Berechnung'!$N$941,$Q185/($D185^0.450818786555515)*'Hintergrund Berechnung'!$N$942),0)</f>
        <v>#DIV/0!</v>
      </c>
      <c r="AJ185" s="34">
        <f>ROUND(IF(C185&lt;16,$R185*'Hintergrund Berechnung'!$O$941,$R185*'Hintergrund Berechnung'!$O$942),0)</f>
        <v>0</v>
      </c>
      <c r="AK185" s="34">
        <f>ROUND(IF(C185&lt;16,IF(S185&gt;0,(25-$S185)*'Hintergrund Berechnung'!$J$941,0),IF(S185&gt;0,(25-$S185)*'Hintergrund Berechnung'!$J$942,0)),0)</f>
        <v>0</v>
      </c>
      <c r="AL185" s="18" t="e">
        <f t="shared" si="26"/>
        <v>#DIV/0!</v>
      </c>
    </row>
    <row r="186" spans="21:38" x14ac:dyDescent="0.5">
      <c r="U186" s="16">
        <f t="shared" si="18"/>
        <v>0</v>
      </c>
      <c r="V186" s="16" t="e">
        <f>IF($A$3=FALSE,IF($C186&lt;16,E186/($D186^0.70558407859294)*'Hintergrund Berechnung'!$I$941,E186/($D186^0.70558407859294)*'Hintergrund Berechnung'!$I$942),IF($C186&lt;13,(E186/($D186^0.70558407859294)*'Hintergrund Berechnung'!$I$941)*0.5,IF($C186&lt;16,(E186/($D186^0.70558407859294)*'Hintergrund Berechnung'!$I$941)*0.67,E186/($D186^0.70558407859294)*'Hintergrund Berechnung'!$I$942)))</f>
        <v>#DIV/0!</v>
      </c>
      <c r="W186" s="16" t="str">
        <f t="shared" si="19"/>
        <v/>
      </c>
      <c r="X186" s="16" t="e">
        <f>IF($A$3=FALSE,IF($C186&lt;16,G186/($D186^0.70558407859294)*'Hintergrund Berechnung'!$I$941,G186/($D186^0.70558407859294)*'Hintergrund Berechnung'!$I$942),IF($C186&lt;13,(G186/($D186^0.70558407859294)*'Hintergrund Berechnung'!$I$941)*0.5,IF($C186&lt;16,(G186/($D186^0.70558407859294)*'Hintergrund Berechnung'!$I$941)*0.67,G186/($D186^0.70558407859294)*'Hintergrund Berechnung'!$I$942)))</f>
        <v>#DIV/0!</v>
      </c>
      <c r="Y186" s="16" t="str">
        <f t="shared" si="20"/>
        <v/>
      </c>
      <c r="Z186" s="16" t="e">
        <f>IF($A$3=FALSE,IF($C186&lt;16,I186/($D186^0.70558407859294)*'Hintergrund Berechnung'!$I$941,I186/($D186^0.70558407859294)*'Hintergrund Berechnung'!$I$942),IF($C186&lt;13,(I186/($D186^0.70558407859294)*'Hintergrund Berechnung'!$I$941)*0.5,IF($C186&lt;16,(I186/($D186^0.70558407859294)*'Hintergrund Berechnung'!$I$941)*0.67,I186/($D186^0.70558407859294)*'Hintergrund Berechnung'!$I$942)))</f>
        <v>#DIV/0!</v>
      </c>
      <c r="AA186" s="16" t="str">
        <f t="shared" si="21"/>
        <v/>
      </c>
      <c r="AB186" s="16" t="e">
        <f>IF($A$3=FALSE,IF($C186&lt;16,K186/($D186^0.70558407859294)*'Hintergrund Berechnung'!$I$941,K186/($D186^0.70558407859294)*'Hintergrund Berechnung'!$I$942),IF($C186&lt;13,(K186/($D186^0.70558407859294)*'Hintergrund Berechnung'!$I$941)*0.5,IF($C186&lt;16,(K186/($D186^0.70558407859294)*'Hintergrund Berechnung'!$I$941)*0.67,K186/($D186^0.70558407859294)*'Hintergrund Berechnung'!$I$942)))</f>
        <v>#DIV/0!</v>
      </c>
      <c r="AC186" s="16" t="str">
        <f t="shared" si="22"/>
        <v/>
      </c>
      <c r="AD186" s="16" t="e">
        <f>IF($A$3=FALSE,IF($C186&lt;16,M186/($D186^0.70558407859294)*'Hintergrund Berechnung'!$I$941,M186/($D186^0.70558407859294)*'Hintergrund Berechnung'!$I$942),IF($C186&lt;13,(M186/($D186^0.70558407859294)*'Hintergrund Berechnung'!$I$941)*0.5,IF($C186&lt;16,(M186/($D186^0.70558407859294)*'Hintergrund Berechnung'!$I$941)*0.67,M186/($D186^0.70558407859294)*'Hintergrund Berechnung'!$I$942)))</f>
        <v>#DIV/0!</v>
      </c>
      <c r="AE186" s="16" t="str">
        <f t="shared" si="23"/>
        <v/>
      </c>
      <c r="AF186" s="16" t="e">
        <f>IF($A$3=FALSE,IF($C186&lt;16,O186/($D186^0.70558407859294)*'Hintergrund Berechnung'!$I$941,O186/($D186^0.70558407859294)*'Hintergrund Berechnung'!$I$942),IF($C186&lt;13,(O186/($D186^0.70558407859294)*'Hintergrund Berechnung'!$I$941)*0.5,IF($C186&lt;16,(O186/($D186^0.70558407859294)*'Hintergrund Berechnung'!$I$941)*0.67,O186/($D186^0.70558407859294)*'Hintergrund Berechnung'!$I$942)))</f>
        <v>#DIV/0!</v>
      </c>
      <c r="AG186" s="16" t="str">
        <f t="shared" si="24"/>
        <v/>
      </c>
      <c r="AH186" s="16" t="e">
        <f t="shared" si="25"/>
        <v>#DIV/0!</v>
      </c>
      <c r="AI186" s="34" t="e">
        <f>ROUND(IF(C186&lt;16,$Q186/($D186^0.450818786555515)*'Hintergrund Berechnung'!$N$941,$Q186/($D186^0.450818786555515)*'Hintergrund Berechnung'!$N$942),0)</f>
        <v>#DIV/0!</v>
      </c>
      <c r="AJ186" s="34">
        <f>ROUND(IF(C186&lt;16,$R186*'Hintergrund Berechnung'!$O$941,$R186*'Hintergrund Berechnung'!$O$942),0)</f>
        <v>0</v>
      </c>
      <c r="AK186" s="34">
        <f>ROUND(IF(C186&lt;16,IF(S186&gt;0,(25-$S186)*'Hintergrund Berechnung'!$J$941,0),IF(S186&gt;0,(25-$S186)*'Hintergrund Berechnung'!$J$942,0)),0)</f>
        <v>0</v>
      </c>
      <c r="AL186" s="18" t="e">
        <f t="shared" si="26"/>
        <v>#DIV/0!</v>
      </c>
    </row>
    <row r="187" spans="21:38" x14ac:dyDescent="0.5">
      <c r="U187" s="16">
        <f t="shared" si="18"/>
        <v>0</v>
      </c>
      <c r="V187" s="16" t="e">
        <f>IF($A$3=FALSE,IF($C187&lt;16,E187/($D187^0.70558407859294)*'Hintergrund Berechnung'!$I$941,E187/($D187^0.70558407859294)*'Hintergrund Berechnung'!$I$942),IF($C187&lt;13,(E187/($D187^0.70558407859294)*'Hintergrund Berechnung'!$I$941)*0.5,IF($C187&lt;16,(E187/($D187^0.70558407859294)*'Hintergrund Berechnung'!$I$941)*0.67,E187/($D187^0.70558407859294)*'Hintergrund Berechnung'!$I$942)))</f>
        <v>#DIV/0!</v>
      </c>
      <c r="W187" s="16" t="str">
        <f t="shared" si="19"/>
        <v/>
      </c>
      <c r="X187" s="16" t="e">
        <f>IF($A$3=FALSE,IF($C187&lt;16,G187/($D187^0.70558407859294)*'Hintergrund Berechnung'!$I$941,G187/($D187^0.70558407859294)*'Hintergrund Berechnung'!$I$942),IF($C187&lt;13,(G187/($D187^0.70558407859294)*'Hintergrund Berechnung'!$I$941)*0.5,IF($C187&lt;16,(G187/($D187^0.70558407859294)*'Hintergrund Berechnung'!$I$941)*0.67,G187/($D187^0.70558407859294)*'Hintergrund Berechnung'!$I$942)))</f>
        <v>#DIV/0!</v>
      </c>
      <c r="Y187" s="16" t="str">
        <f t="shared" si="20"/>
        <v/>
      </c>
      <c r="Z187" s="16" t="e">
        <f>IF($A$3=FALSE,IF($C187&lt;16,I187/($D187^0.70558407859294)*'Hintergrund Berechnung'!$I$941,I187/($D187^0.70558407859294)*'Hintergrund Berechnung'!$I$942),IF($C187&lt;13,(I187/($D187^0.70558407859294)*'Hintergrund Berechnung'!$I$941)*0.5,IF($C187&lt;16,(I187/($D187^0.70558407859294)*'Hintergrund Berechnung'!$I$941)*0.67,I187/($D187^0.70558407859294)*'Hintergrund Berechnung'!$I$942)))</f>
        <v>#DIV/0!</v>
      </c>
      <c r="AA187" s="16" t="str">
        <f t="shared" si="21"/>
        <v/>
      </c>
      <c r="AB187" s="16" t="e">
        <f>IF($A$3=FALSE,IF($C187&lt;16,K187/($D187^0.70558407859294)*'Hintergrund Berechnung'!$I$941,K187/($D187^0.70558407859294)*'Hintergrund Berechnung'!$I$942),IF($C187&lt;13,(K187/($D187^0.70558407859294)*'Hintergrund Berechnung'!$I$941)*0.5,IF($C187&lt;16,(K187/($D187^0.70558407859294)*'Hintergrund Berechnung'!$I$941)*0.67,K187/($D187^0.70558407859294)*'Hintergrund Berechnung'!$I$942)))</f>
        <v>#DIV/0!</v>
      </c>
      <c r="AC187" s="16" t="str">
        <f t="shared" si="22"/>
        <v/>
      </c>
      <c r="AD187" s="16" t="e">
        <f>IF($A$3=FALSE,IF($C187&lt;16,M187/($D187^0.70558407859294)*'Hintergrund Berechnung'!$I$941,M187/($D187^0.70558407859294)*'Hintergrund Berechnung'!$I$942),IF($C187&lt;13,(M187/($D187^0.70558407859294)*'Hintergrund Berechnung'!$I$941)*0.5,IF($C187&lt;16,(M187/($D187^0.70558407859294)*'Hintergrund Berechnung'!$I$941)*0.67,M187/($D187^0.70558407859294)*'Hintergrund Berechnung'!$I$942)))</f>
        <v>#DIV/0!</v>
      </c>
      <c r="AE187" s="16" t="str">
        <f t="shared" si="23"/>
        <v/>
      </c>
      <c r="AF187" s="16" t="e">
        <f>IF($A$3=FALSE,IF($C187&lt;16,O187/($D187^0.70558407859294)*'Hintergrund Berechnung'!$I$941,O187/($D187^0.70558407859294)*'Hintergrund Berechnung'!$I$942),IF($C187&lt;13,(O187/($D187^0.70558407859294)*'Hintergrund Berechnung'!$I$941)*0.5,IF($C187&lt;16,(O187/($D187^0.70558407859294)*'Hintergrund Berechnung'!$I$941)*0.67,O187/($D187^0.70558407859294)*'Hintergrund Berechnung'!$I$942)))</f>
        <v>#DIV/0!</v>
      </c>
      <c r="AG187" s="16" t="str">
        <f t="shared" si="24"/>
        <v/>
      </c>
      <c r="AH187" s="16" t="e">
        <f t="shared" si="25"/>
        <v>#DIV/0!</v>
      </c>
      <c r="AI187" s="34" t="e">
        <f>ROUND(IF(C187&lt;16,$Q187/($D187^0.450818786555515)*'Hintergrund Berechnung'!$N$941,$Q187/($D187^0.450818786555515)*'Hintergrund Berechnung'!$N$942),0)</f>
        <v>#DIV/0!</v>
      </c>
      <c r="AJ187" s="34">
        <f>ROUND(IF(C187&lt;16,$R187*'Hintergrund Berechnung'!$O$941,$R187*'Hintergrund Berechnung'!$O$942),0)</f>
        <v>0</v>
      </c>
      <c r="AK187" s="34">
        <f>ROUND(IF(C187&lt;16,IF(S187&gt;0,(25-$S187)*'Hintergrund Berechnung'!$J$941,0),IF(S187&gt;0,(25-$S187)*'Hintergrund Berechnung'!$J$942,0)),0)</f>
        <v>0</v>
      </c>
      <c r="AL187" s="18" t="e">
        <f t="shared" si="26"/>
        <v>#DIV/0!</v>
      </c>
    </row>
    <row r="188" spans="21:38" x14ac:dyDescent="0.5">
      <c r="U188" s="16">
        <f t="shared" si="18"/>
        <v>0</v>
      </c>
      <c r="V188" s="16" t="e">
        <f>IF($A$3=FALSE,IF($C188&lt;16,E188/($D188^0.70558407859294)*'Hintergrund Berechnung'!$I$941,E188/($D188^0.70558407859294)*'Hintergrund Berechnung'!$I$942),IF($C188&lt;13,(E188/($D188^0.70558407859294)*'Hintergrund Berechnung'!$I$941)*0.5,IF($C188&lt;16,(E188/($D188^0.70558407859294)*'Hintergrund Berechnung'!$I$941)*0.67,E188/($D188^0.70558407859294)*'Hintergrund Berechnung'!$I$942)))</f>
        <v>#DIV/0!</v>
      </c>
      <c r="W188" s="16" t="str">
        <f t="shared" si="19"/>
        <v/>
      </c>
      <c r="X188" s="16" t="e">
        <f>IF($A$3=FALSE,IF($C188&lt;16,G188/($D188^0.70558407859294)*'Hintergrund Berechnung'!$I$941,G188/($D188^0.70558407859294)*'Hintergrund Berechnung'!$I$942),IF($C188&lt;13,(G188/($D188^0.70558407859294)*'Hintergrund Berechnung'!$I$941)*0.5,IF($C188&lt;16,(G188/($D188^0.70558407859294)*'Hintergrund Berechnung'!$I$941)*0.67,G188/($D188^0.70558407859294)*'Hintergrund Berechnung'!$I$942)))</f>
        <v>#DIV/0!</v>
      </c>
      <c r="Y188" s="16" t="str">
        <f t="shared" si="20"/>
        <v/>
      </c>
      <c r="Z188" s="16" t="e">
        <f>IF($A$3=FALSE,IF($C188&lt;16,I188/($D188^0.70558407859294)*'Hintergrund Berechnung'!$I$941,I188/($D188^0.70558407859294)*'Hintergrund Berechnung'!$I$942),IF($C188&lt;13,(I188/($D188^0.70558407859294)*'Hintergrund Berechnung'!$I$941)*0.5,IF($C188&lt;16,(I188/($D188^0.70558407859294)*'Hintergrund Berechnung'!$I$941)*0.67,I188/($D188^0.70558407859294)*'Hintergrund Berechnung'!$I$942)))</f>
        <v>#DIV/0!</v>
      </c>
      <c r="AA188" s="16" t="str">
        <f t="shared" si="21"/>
        <v/>
      </c>
      <c r="AB188" s="16" t="e">
        <f>IF($A$3=FALSE,IF($C188&lt;16,K188/($D188^0.70558407859294)*'Hintergrund Berechnung'!$I$941,K188/($D188^0.70558407859294)*'Hintergrund Berechnung'!$I$942),IF($C188&lt;13,(K188/($D188^0.70558407859294)*'Hintergrund Berechnung'!$I$941)*0.5,IF($C188&lt;16,(K188/($D188^0.70558407859294)*'Hintergrund Berechnung'!$I$941)*0.67,K188/($D188^0.70558407859294)*'Hintergrund Berechnung'!$I$942)))</f>
        <v>#DIV/0!</v>
      </c>
      <c r="AC188" s="16" t="str">
        <f t="shared" si="22"/>
        <v/>
      </c>
      <c r="AD188" s="16" t="e">
        <f>IF($A$3=FALSE,IF($C188&lt;16,M188/($D188^0.70558407859294)*'Hintergrund Berechnung'!$I$941,M188/($D188^0.70558407859294)*'Hintergrund Berechnung'!$I$942),IF($C188&lt;13,(M188/($D188^0.70558407859294)*'Hintergrund Berechnung'!$I$941)*0.5,IF($C188&lt;16,(M188/($D188^0.70558407859294)*'Hintergrund Berechnung'!$I$941)*0.67,M188/($D188^0.70558407859294)*'Hintergrund Berechnung'!$I$942)))</f>
        <v>#DIV/0!</v>
      </c>
      <c r="AE188" s="16" t="str">
        <f t="shared" si="23"/>
        <v/>
      </c>
      <c r="AF188" s="16" t="e">
        <f>IF($A$3=FALSE,IF($C188&lt;16,O188/($D188^0.70558407859294)*'Hintergrund Berechnung'!$I$941,O188/($D188^0.70558407859294)*'Hintergrund Berechnung'!$I$942),IF($C188&lt;13,(O188/($D188^0.70558407859294)*'Hintergrund Berechnung'!$I$941)*0.5,IF($C188&lt;16,(O188/($D188^0.70558407859294)*'Hintergrund Berechnung'!$I$941)*0.67,O188/($D188^0.70558407859294)*'Hintergrund Berechnung'!$I$942)))</f>
        <v>#DIV/0!</v>
      </c>
      <c r="AG188" s="16" t="str">
        <f t="shared" si="24"/>
        <v/>
      </c>
      <c r="AH188" s="16" t="e">
        <f t="shared" si="25"/>
        <v>#DIV/0!</v>
      </c>
      <c r="AI188" s="34" t="e">
        <f>ROUND(IF(C188&lt;16,$Q188/($D188^0.450818786555515)*'Hintergrund Berechnung'!$N$941,$Q188/($D188^0.450818786555515)*'Hintergrund Berechnung'!$N$942),0)</f>
        <v>#DIV/0!</v>
      </c>
      <c r="AJ188" s="34">
        <f>ROUND(IF(C188&lt;16,$R188*'Hintergrund Berechnung'!$O$941,$R188*'Hintergrund Berechnung'!$O$942),0)</f>
        <v>0</v>
      </c>
      <c r="AK188" s="34">
        <f>ROUND(IF(C188&lt;16,IF(S188&gt;0,(25-$S188)*'Hintergrund Berechnung'!$J$941,0),IF(S188&gt;0,(25-$S188)*'Hintergrund Berechnung'!$J$942,0)),0)</f>
        <v>0</v>
      </c>
      <c r="AL188" s="18" t="e">
        <f t="shared" si="26"/>
        <v>#DIV/0!</v>
      </c>
    </row>
    <row r="189" spans="21:38" x14ac:dyDescent="0.5">
      <c r="U189" s="16">
        <f t="shared" si="18"/>
        <v>0</v>
      </c>
      <c r="V189" s="16" t="e">
        <f>IF($A$3=FALSE,IF($C189&lt;16,E189/($D189^0.70558407859294)*'Hintergrund Berechnung'!$I$941,E189/($D189^0.70558407859294)*'Hintergrund Berechnung'!$I$942),IF($C189&lt;13,(E189/($D189^0.70558407859294)*'Hintergrund Berechnung'!$I$941)*0.5,IF($C189&lt;16,(E189/($D189^0.70558407859294)*'Hintergrund Berechnung'!$I$941)*0.67,E189/($D189^0.70558407859294)*'Hintergrund Berechnung'!$I$942)))</f>
        <v>#DIV/0!</v>
      </c>
      <c r="W189" s="16" t="str">
        <f t="shared" si="19"/>
        <v/>
      </c>
      <c r="X189" s="16" t="e">
        <f>IF($A$3=FALSE,IF($C189&lt;16,G189/($D189^0.70558407859294)*'Hintergrund Berechnung'!$I$941,G189/($D189^0.70558407859294)*'Hintergrund Berechnung'!$I$942),IF($C189&lt;13,(G189/($D189^0.70558407859294)*'Hintergrund Berechnung'!$I$941)*0.5,IF($C189&lt;16,(G189/($D189^0.70558407859294)*'Hintergrund Berechnung'!$I$941)*0.67,G189/($D189^0.70558407859294)*'Hintergrund Berechnung'!$I$942)))</f>
        <v>#DIV/0!</v>
      </c>
      <c r="Y189" s="16" t="str">
        <f t="shared" si="20"/>
        <v/>
      </c>
      <c r="Z189" s="16" t="e">
        <f>IF($A$3=FALSE,IF($C189&lt;16,I189/($D189^0.70558407859294)*'Hintergrund Berechnung'!$I$941,I189/($D189^0.70558407859294)*'Hintergrund Berechnung'!$I$942),IF($C189&lt;13,(I189/($D189^0.70558407859294)*'Hintergrund Berechnung'!$I$941)*0.5,IF($C189&lt;16,(I189/($D189^0.70558407859294)*'Hintergrund Berechnung'!$I$941)*0.67,I189/($D189^0.70558407859294)*'Hintergrund Berechnung'!$I$942)))</f>
        <v>#DIV/0!</v>
      </c>
      <c r="AA189" s="16" t="str">
        <f t="shared" si="21"/>
        <v/>
      </c>
      <c r="AB189" s="16" t="e">
        <f>IF($A$3=FALSE,IF($C189&lt;16,K189/($D189^0.70558407859294)*'Hintergrund Berechnung'!$I$941,K189/($D189^0.70558407859294)*'Hintergrund Berechnung'!$I$942),IF($C189&lt;13,(K189/($D189^0.70558407859294)*'Hintergrund Berechnung'!$I$941)*0.5,IF($C189&lt;16,(K189/($D189^0.70558407859294)*'Hintergrund Berechnung'!$I$941)*0.67,K189/($D189^0.70558407859294)*'Hintergrund Berechnung'!$I$942)))</f>
        <v>#DIV/0!</v>
      </c>
      <c r="AC189" s="16" t="str">
        <f t="shared" si="22"/>
        <v/>
      </c>
      <c r="AD189" s="16" t="e">
        <f>IF($A$3=FALSE,IF($C189&lt;16,M189/($D189^0.70558407859294)*'Hintergrund Berechnung'!$I$941,M189/($D189^0.70558407859294)*'Hintergrund Berechnung'!$I$942),IF($C189&lt;13,(M189/($D189^0.70558407859294)*'Hintergrund Berechnung'!$I$941)*0.5,IF($C189&lt;16,(M189/($D189^0.70558407859294)*'Hintergrund Berechnung'!$I$941)*0.67,M189/($D189^0.70558407859294)*'Hintergrund Berechnung'!$I$942)))</f>
        <v>#DIV/0!</v>
      </c>
      <c r="AE189" s="16" t="str">
        <f t="shared" si="23"/>
        <v/>
      </c>
      <c r="AF189" s="16" t="e">
        <f>IF($A$3=FALSE,IF($C189&lt;16,O189/($D189^0.70558407859294)*'Hintergrund Berechnung'!$I$941,O189/($D189^0.70558407859294)*'Hintergrund Berechnung'!$I$942),IF($C189&lt;13,(O189/($D189^0.70558407859294)*'Hintergrund Berechnung'!$I$941)*0.5,IF($C189&lt;16,(O189/($D189^0.70558407859294)*'Hintergrund Berechnung'!$I$941)*0.67,O189/($D189^0.70558407859294)*'Hintergrund Berechnung'!$I$942)))</f>
        <v>#DIV/0!</v>
      </c>
      <c r="AG189" s="16" t="str">
        <f t="shared" si="24"/>
        <v/>
      </c>
      <c r="AH189" s="16" t="e">
        <f t="shared" si="25"/>
        <v>#DIV/0!</v>
      </c>
      <c r="AI189" s="34" t="e">
        <f>ROUND(IF(C189&lt;16,$Q189/($D189^0.450818786555515)*'Hintergrund Berechnung'!$N$941,$Q189/($D189^0.450818786555515)*'Hintergrund Berechnung'!$N$942),0)</f>
        <v>#DIV/0!</v>
      </c>
      <c r="AJ189" s="34">
        <f>ROUND(IF(C189&lt;16,$R189*'Hintergrund Berechnung'!$O$941,$R189*'Hintergrund Berechnung'!$O$942),0)</f>
        <v>0</v>
      </c>
      <c r="AK189" s="34">
        <f>ROUND(IF(C189&lt;16,IF(S189&gt;0,(25-$S189)*'Hintergrund Berechnung'!$J$941,0),IF(S189&gt;0,(25-$S189)*'Hintergrund Berechnung'!$J$942,0)),0)</f>
        <v>0</v>
      </c>
      <c r="AL189" s="18" t="e">
        <f t="shared" si="26"/>
        <v>#DIV/0!</v>
      </c>
    </row>
    <row r="190" spans="21:38" x14ac:dyDescent="0.5">
      <c r="U190" s="16">
        <f t="shared" si="18"/>
        <v>0</v>
      </c>
      <c r="V190" s="16" t="e">
        <f>IF($A$3=FALSE,IF($C190&lt;16,E190/($D190^0.70558407859294)*'Hintergrund Berechnung'!$I$941,E190/($D190^0.70558407859294)*'Hintergrund Berechnung'!$I$942),IF($C190&lt;13,(E190/($D190^0.70558407859294)*'Hintergrund Berechnung'!$I$941)*0.5,IF($C190&lt;16,(E190/($D190^0.70558407859294)*'Hintergrund Berechnung'!$I$941)*0.67,E190/($D190^0.70558407859294)*'Hintergrund Berechnung'!$I$942)))</f>
        <v>#DIV/0!</v>
      </c>
      <c r="W190" s="16" t="str">
        <f t="shared" si="19"/>
        <v/>
      </c>
      <c r="X190" s="16" t="e">
        <f>IF($A$3=FALSE,IF($C190&lt;16,G190/($D190^0.70558407859294)*'Hintergrund Berechnung'!$I$941,G190/($D190^0.70558407859294)*'Hintergrund Berechnung'!$I$942),IF($C190&lt;13,(G190/($D190^0.70558407859294)*'Hintergrund Berechnung'!$I$941)*0.5,IF($C190&lt;16,(G190/($D190^0.70558407859294)*'Hintergrund Berechnung'!$I$941)*0.67,G190/($D190^0.70558407859294)*'Hintergrund Berechnung'!$I$942)))</f>
        <v>#DIV/0!</v>
      </c>
      <c r="Y190" s="16" t="str">
        <f t="shared" si="20"/>
        <v/>
      </c>
      <c r="Z190" s="16" t="e">
        <f>IF($A$3=FALSE,IF($C190&lt;16,I190/($D190^0.70558407859294)*'Hintergrund Berechnung'!$I$941,I190/($D190^0.70558407859294)*'Hintergrund Berechnung'!$I$942),IF($C190&lt;13,(I190/($D190^0.70558407859294)*'Hintergrund Berechnung'!$I$941)*0.5,IF($C190&lt;16,(I190/($D190^0.70558407859294)*'Hintergrund Berechnung'!$I$941)*0.67,I190/($D190^0.70558407859294)*'Hintergrund Berechnung'!$I$942)))</f>
        <v>#DIV/0!</v>
      </c>
      <c r="AA190" s="16" t="str">
        <f t="shared" si="21"/>
        <v/>
      </c>
      <c r="AB190" s="16" t="e">
        <f>IF($A$3=FALSE,IF($C190&lt;16,K190/($D190^0.70558407859294)*'Hintergrund Berechnung'!$I$941,K190/($D190^0.70558407859294)*'Hintergrund Berechnung'!$I$942),IF($C190&lt;13,(K190/($D190^0.70558407859294)*'Hintergrund Berechnung'!$I$941)*0.5,IF($C190&lt;16,(K190/($D190^0.70558407859294)*'Hintergrund Berechnung'!$I$941)*0.67,K190/($D190^0.70558407859294)*'Hintergrund Berechnung'!$I$942)))</f>
        <v>#DIV/0!</v>
      </c>
      <c r="AC190" s="16" t="str">
        <f t="shared" si="22"/>
        <v/>
      </c>
      <c r="AD190" s="16" t="e">
        <f>IF($A$3=FALSE,IF($C190&lt;16,M190/($D190^0.70558407859294)*'Hintergrund Berechnung'!$I$941,M190/($D190^0.70558407859294)*'Hintergrund Berechnung'!$I$942),IF($C190&lt;13,(M190/($D190^0.70558407859294)*'Hintergrund Berechnung'!$I$941)*0.5,IF($C190&lt;16,(M190/($D190^0.70558407859294)*'Hintergrund Berechnung'!$I$941)*0.67,M190/($D190^0.70558407859294)*'Hintergrund Berechnung'!$I$942)))</f>
        <v>#DIV/0!</v>
      </c>
      <c r="AE190" s="16" t="str">
        <f t="shared" si="23"/>
        <v/>
      </c>
      <c r="AF190" s="16" t="e">
        <f>IF($A$3=FALSE,IF($C190&lt;16,O190/($D190^0.70558407859294)*'Hintergrund Berechnung'!$I$941,O190/($D190^0.70558407859294)*'Hintergrund Berechnung'!$I$942),IF($C190&lt;13,(O190/($D190^0.70558407859294)*'Hintergrund Berechnung'!$I$941)*0.5,IF($C190&lt;16,(O190/($D190^0.70558407859294)*'Hintergrund Berechnung'!$I$941)*0.67,O190/($D190^0.70558407859294)*'Hintergrund Berechnung'!$I$942)))</f>
        <v>#DIV/0!</v>
      </c>
      <c r="AG190" s="16" t="str">
        <f t="shared" si="24"/>
        <v/>
      </c>
      <c r="AH190" s="16" t="e">
        <f t="shared" si="25"/>
        <v>#DIV/0!</v>
      </c>
      <c r="AI190" s="34" t="e">
        <f>ROUND(IF(C190&lt;16,$Q190/($D190^0.450818786555515)*'Hintergrund Berechnung'!$N$941,$Q190/($D190^0.450818786555515)*'Hintergrund Berechnung'!$N$942),0)</f>
        <v>#DIV/0!</v>
      </c>
      <c r="AJ190" s="34">
        <f>ROUND(IF(C190&lt;16,$R190*'Hintergrund Berechnung'!$O$941,$R190*'Hintergrund Berechnung'!$O$942),0)</f>
        <v>0</v>
      </c>
      <c r="AK190" s="34">
        <f>ROUND(IF(C190&lt;16,IF(S190&gt;0,(25-$S190)*'Hintergrund Berechnung'!$J$941,0),IF(S190&gt;0,(25-$S190)*'Hintergrund Berechnung'!$J$942,0)),0)</f>
        <v>0</v>
      </c>
      <c r="AL190" s="18" t="e">
        <f t="shared" si="26"/>
        <v>#DIV/0!</v>
      </c>
    </row>
    <row r="191" spans="21:38" x14ac:dyDescent="0.5">
      <c r="U191" s="16">
        <f t="shared" si="18"/>
        <v>0</v>
      </c>
      <c r="V191" s="16" t="e">
        <f>IF($A$3=FALSE,IF($C191&lt;16,E191/($D191^0.70558407859294)*'Hintergrund Berechnung'!$I$941,E191/($D191^0.70558407859294)*'Hintergrund Berechnung'!$I$942),IF($C191&lt;13,(E191/($D191^0.70558407859294)*'Hintergrund Berechnung'!$I$941)*0.5,IF($C191&lt;16,(E191/($D191^0.70558407859294)*'Hintergrund Berechnung'!$I$941)*0.67,E191/($D191^0.70558407859294)*'Hintergrund Berechnung'!$I$942)))</f>
        <v>#DIV/0!</v>
      </c>
      <c r="W191" s="16" t="str">
        <f t="shared" si="19"/>
        <v/>
      </c>
      <c r="X191" s="16" t="e">
        <f>IF($A$3=FALSE,IF($C191&lt;16,G191/($D191^0.70558407859294)*'Hintergrund Berechnung'!$I$941,G191/($D191^0.70558407859294)*'Hintergrund Berechnung'!$I$942),IF($C191&lt;13,(G191/($D191^0.70558407859294)*'Hintergrund Berechnung'!$I$941)*0.5,IF($C191&lt;16,(G191/($D191^0.70558407859294)*'Hintergrund Berechnung'!$I$941)*0.67,G191/($D191^0.70558407859294)*'Hintergrund Berechnung'!$I$942)))</f>
        <v>#DIV/0!</v>
      </c>
      <c r="Y191" s="16" t="str">
        <f t="shared" si="20"/>
        <v/>
      </c>
      <c r="Z191" s="16" t="e">
        <f>IF($A$3=FALSE,IF($C191&lt;16,I191/($D191^0.70558407859294)*'Hintergrund Berechnung'!$I$941,I191/($D191^0.70558407859294)*'Hintergrund Berechnung'!$I$942),IF($C191&lt;13,(I191/($D191^0.70558407859294)*'Hintergrund Berechnung'!$I$941)*0.5,IF($C191&lt;16,(I191/($D191^0.70558407859294)*'Hintergrund Berechnung'!$I$941)*0.67,I191/($D191^0.70558407859294)*'Hintergrund Berechnung'!$I$942)))</f>
        <v>#DIV/0!</v>
      </c>
      <c r="AA191" s="16" t="str">
        <f t="shared" si="21"/>
        <v/>
      </c>
      <c r="AB191" s="16" t="e">
        <f>IF($A$3=FALSE,IF($C191&lt;16,K191/($D191^0.70558407859294)*'Hintergrund Berechnung'!$I$941,K191/($D191^0.70558407859294)*'Hintergrund Berechnung'!$I$942),IF($C191&lt;13,(K191/($D191^0.70558407859294)*'Hintergrund Berechnung'!$I$941)*0.5,IF($C191&lt;16,(K191/($D191^0.70558407859294)*'Hintergrund Berechnung'!$I$941)*0.67,K191/($D191^0.70558407859294)*'Hintergrund Berechnung'!$I$942)))</f>
        <v>#DIV/0!</v>
      </c>
      <c r="AC191" s="16" t="str">
        <f t="shared" si="22"/>
        <v/>
      </c>
      <c r="AD191" s="16" t="e">
        <f>IF($A$3=FALSE,IF($C191&lt;16,M191/($D191^0.70558407859294)*'Hintergrund Berechnung'!$I$941,M191/($D191^0.70558407859294)*'Hintergrund Berechnung'!$I$942),IF($C191&lt;13,(M191/($D191^0.70558407859294)*'Hintergrund Berechnung'!$I$941)*0.5,IF($C191&lt;16,(M191/($D191^0.70558407859294)*'Hintergrund Berechnung'!$I$941)*0.67,M191/($D191^0.70558407859294)*'Hintergrund Berechnung'!$I$942)))</f>
        <v>#DIV/0!</v>
      </c>
      <c r="AE191" s="16" t="str">
        <f t="shared" si="23"/>
        <v/>
      </c>
      <c r="AF191" s="16" t="e">
        <f>IF($A$3=FALSE,IF($C191&lt;16,O191/($D191^0.70558407859294)*'Hintergrund Berechnung'!$I$941,O191/($D191^0.70558407859294)*'Hintergrund Berechnung'!$I$942),IF($C191&lt;13,(O191/($D191^0.70558407859294)*'Hintergrund Berechnung'!$I$941)*0.5,IF($C191&lt;16,(O191/($D191^0.70558407859294)*'Hintergrund Berechnung'!$I$941)*0.67,O191/($D191^0.70558407859294)*'Hintergrund Berechnung'!$I$942)))</f>
        <v>#DIV/0!</v>
      </c>
      <c r="AG191" s="16" t="str">
        <f t="shared" si="24"/>
        <v/>
      </c>
      <c r="AH191" s="16" t="e">
        <f t="shared" si="25"/>
        <v>#DIV/0!</v>
      </c>
      <c r="AI191" s="34" t="e">
        <f>ROUND(IF(C191&lt;16,$Q191/($D191^0.450818786555515)*'Hintergrund Berechnung'!$N$941,$Q191/($D191^0.450818786555515)*'Hintergrund Berechnung'!$N$942),0)</f>
        <v>#DIV/0!</v>
      </c>
      <c r="AJ191" s="34">
        <f>ROUND(IF(C191&lt;16,$R191*'Hintergrund Berechnung'!$O$941,$R191*'Hintergrund Berechnung'!$O$942),0)</f>
        <v>0</v>
      </c>
      <c r="AK191" s="34">
        <f>ROUND(IF(C191&lt;16,IF(S191&gt;0,(25-$S191)*'Hintergrund Berechnung'!$J$941,0),IF(S191&gt;0,(25-$S191)*'Hintergrund Berechnung'!$J$942,0)),0)</f>
        <v>0</v>
      </c>
      <c r="AL191" s="18" t="e">
        <f t="shared" si="26"/>
        <v>#DIV/0!</v>
      </c>
    </row>
    <row r="192" spans="21:38" x14ac:dyDescent="0.5">
      <c r="U192" s="16">
        <f t="shared" si="18"/>
        <v>0</v>
      </c>
      <c r="V192" s="16" t="e">
        <f>IF($A$3=FALSE,IF($C192&lt;16,E192/($D192^0.70558407859294)*'Hintergrund Berechnung'!$I$941,E192/($D192^0.70558407859294)*'Hintergrund Berechnung'!$I$942),IF($C192&lt;13,(E192/($D192^0.70558407859294)*'Hintergrund Berechnung'!$I$941)*0.5,IF($C192&lt;16,(E192/($D192^0.70558407859294)*'Hintergrund Berechnung'!$I$941)*0.67,E192/($D192^0.70558407859294)*'Hintergrund Berechnung'!$I$942)))</f>
        <v>#DIV/0!</v>
      </c>
      <c r="W192" s="16" t="str">
        <f t="shared" si="19"/>
        <v/>
      </c>
      <c r="X192" s="16" t="e">
        <f>IF($A$3=FALSE,IF($C192&lt;16,G192/($D192^0.70558407859294)*'Hintergrund Berechnung'!$I$941,G192/($D192^0.70558407859294)*'Hintergrund Berechnung'!$I$942),IF($C192&lt;13,(G192/($D192^0.70558407859294)*'Hintergrund Berechnung'!$I$941)*0.5,IF($C192&lt;16,(G192/($D192^0.70558407859294)*'Hintergrund Berechnung'!$I$941)*0.67,G192/($D192^0.70558407859294)*'Hintergrund Berechnung'!$I$942)))</f>
        <v>#DIV/0!</v>
      </c>
      <c r="Y192" s="16" t="str">
        <f t="shared" si="20"/>
        <v/>
      </c>
      <c r="Z192" s="16" t="e">
        <f>IF($A$3=FALSE,IF($C192&lt;16,I192/($D192^0.70558407859294)*'Hintergrund Berechnung'!$I$941,I192/($D192^0.70558407859294)*'Hintergrund Berechnung'!$I$942),IF($C192&lt;13,(I192/($D192^0.70558407859294)*'Hintergrund Berechnung'!$I$941)*0.5,IF($C192&lt;16,(I192/($D192^0.70558407859294)*'Hintergrund Berechnung'!$I$941)*0.67,I192/($D192^0.70558407859294)*'Hintergrund Berechnung'!$I$942)))</f>
        <v>#DIV/0!</v>
      </c>
      <c r="AA192" s="16" t="str">
        <f t="shared" si="21"/>
        <v/>
      </c>
      <c r="AB192" s="16" t="e">
        <f>IF($A$3=FALSE,IF($C192&lt;16,K192/($D192^0.70558407859294)*'Hintergrund Berechnung'!$I$941,K192/($D192^0.70558407859294)*'Hintergrund Berechnung'!$I$942),IF($C192&lt;13,(K192/($D192^0.70558407859294)*'Hintergrund Berechnung'!$I$941)*0.5,IF($C192&lt;16,(K192/($D192^0.70558407859294)*'Hintergrund Berechnung'!$I$941)*0.67,K192/($D192^0.70558407859294)*'Hintergrund Berechnung'!$I$942)))</f>
        <v>#DIV/0!</v>
      </c>
      <c r="AC192" s="16" t="str">
        <f t="shared" si="22"/>
        <v/>
      </c>
      <c r="AD192" s="16" t="e">
        <f>IF($A$3=FALSE,IF($C192&lt;16,M192/($D192^0.70558407859294)*'Hintergrund Berechnung'!$I$941,M192/($D192^0.70558407859294)*'Hintergrund Berechnung'!$I$942),IF($C192&lt;13,(M192/($D192^0.70558407859294)*'Hintergrund Berechnung'!$I$941)*0.5,IF($C192&lt;16,(M192/($D192^0.70558407859294)*'Hintergrund Berechnung'!$I$941)*0.67,M192/($D192^0.70558407859294)*'Hintergrund Berechnung'!$I$942)))</f>
        <v>#DIV/0!</v>
      </c>
      <c r="AE192" s="16" t="str">
        <f t="shared" si="23"/>
        <v/>
      </c>
      <c r="AF192" s="16" t="e">
        <f>IF($A$3=FALSE,IF($C192&lt;16,O192/($D192^0.70558407859294)*'Hintergrund Berechnung'!$I$941,O192/($D192^0.70558407859294)*'Hintergrund Berechnung'!$I$942),IF($C192&lt;13,(O192/($D192^0.70558407859294)*'Hintergrund Berechnung'!$I$941)*0.5,IF($C192&lt;16,(O192/($D192^0.70558407859294)*'Hintergrund Berechnung'!$I$941)*0.67,O192/($D192^0.70558407859294)*'Hintergrund Berechnung'!$I$942)))</f>
        <v>#DIV/0!</v>
      </c>
      <c r="AG192" s="16" t="str">
        <f t="shared" si="24"/>
        <v/>
      </c>
      <c r="AH192" s="16" t="e">
        <f t="shared" si="25"/>
        <v>#DIV/0!</v>
      </c>
      <c r="AI192" s="34" t="e">
        <f>ROUND(IF(C192&lt;16,$Q192/($D192^0.450818786555515)*'Hintergrund Berechnung'!$N$941,$Q192/($D192^0.450818786555515)*'Hintergrund Berechnung'!$N$942),0)</f>
        <v>#DIV/0!</v>
      </c>
      <c r="AJ192" s="34">
        <f>ROUND(IF(C192&lt;16,$R192*'Hintergrund Berechnung'!$O$941,$R192*'Hintergrund Berechnung'!$O$942),0)</f>
        <v>0</v>
      </c>
      <c r="AK192" s="34">
        <f>ROUND(IF(C192&lt;16,IF(S192&gt;0,(25-$S192)*'Hintergrund Berechnung'!$J$941,0),IF(S192&gt;0,(25-$S192)*'Hintergrund Berechnung'!$J$942,0)),0)</f>
        <v>0</v>
      </c>
      <c r="AL192" s="18" t="e">
        <f t="shared" si="26"/>
        <v>#DIV/0!</v>
      </c>
    </row>
    <row r="193" spans="21:38" x14ac:dyDescent="0.5">
      <c r="U193" s="16">
        <f t="shared" si="18"/>
        <v>0</v>
      </c>
      <c r="V193" s="16" t="e">
        <f>IF($A$3=FALSE,IF($C193&lt;16,E193/($D193^0.70558407859294)*'Hintergrund Berechnung'!$I$941,E193/($D193^0.70558407859294)*'Hintergrund Berechnung'!$I$942),IF($C193&lt;13,(E193/($D193^0.70558407859294)*'Hintergrund Berechnung'!$I$941)*0.5,IF($C193&lt;16,(E193/($D193^0.70558407859294)*'Hintergrund Berechnung'!$I$941)*0.67,E193/($D193^0.70558407859294)*'Hintergrund Berechnung'!$I$942)))</f>
        <v>#DIV/0!</v>
      </c>
      <c r="W193" s="16" t="str">
        <f t="shared" si="19"/>
        <v/>
      </c>
      <c r="X193" s="16" t="e">
        <f>IF($A$3=FALSE,IF($C193&lt;16,G193/($D193^0.70558407859294)*'Hintergrund Berechnung'!$I$941,G193/($D193^0.70558407859294)*'Hintergrund Berechnung'!$I$942),IF($C193&lt;13,(G193/($D193^0.70558407859294)*'Hintergrund Berechnung'!$I$941)*0.5,IF($C193&lt;16,(G193/($D193^0.70558407859294)*'Hintergrund Berechnung'!$I$941)*0.67,G193/($D193^0.70558407859294)*'Hintergrund Berechnung'!$I$942)))</f>
        <v>#DIV/0!</v>
      </c>
      <c r="Y193" s="16" t="str">
        <f t="shared" si="20"/>
        <v/>
      </c>
      <c r="Z193" s="16" t="e">
        <f>IF($A$3=FALSE,IF($C193&lt;16,I193/($D193^0.70558407859294)*'Hintergrund Berechnung'!$I$941,I193/($D193^0.70558407859294)*'Hintergrund Berechnung'!$I$942),IF($C193&lt;13,(I193/($D193^0.70558407859294)*'Hintergrund Berechnung'!$I$941)*0.5,IF($C193&lt;16,(I193/($D193^0.70558407859294)*'Hintergrund Berechnung'!$I$941)*0.67,I193/($D193^0.70558407859294)*'Hintergrund Berechnung'!$I$942)))</f>
        <v>#DIV/0!</v>
      </c>
      <c r="AA193" s="16" t="str">
        <f t="shared" si="21"/>
        <v/>
      </c>
      <c r="AB193" s="16" t="e">
        <f>IF($A$3=FALSE,IF($C193&lt;16,K193/($D193^0.70558407859294)*'Hintergrund Berechnung'!$I$941,K193/($D193^0.70558407859294)*'Hintergrund Berechnung'!$I$942),IF($C193&lt;13,(K193/($D193^0.70558407859294)*'Hintergrund Berechnung'!$I$941)*0.5,IF($C193&lt;16,(K193/($D193^0.70558407859294)*'Hintergrund Berechnung'!$I$941)*0.67,K193/($D193^0.70558407859294)*'Hintergrund Berechnung'!$I$942)))</f>
        <v>#DIV/0!</v>
      </c>
      <c r="AC193" s="16" t="str">
        <f t="shared" si="22"/>
        <v/>
      </c>
      <c r="AD193" s="16" t="e">
        <f>IF($A$3=FALSE,IF($C193&lt;16,M193/($D193^0.70558407859294)*'Hintergrund Berechnung'!$I$941,M193/($D193^0.70558407859294)*'Hintergrund Berechnung'!$I$942),IF($C193&lt;13,(M193/($D193^0.70558407859294)*'Hintergrund Berechnung'!$I$941)*0.5,IF($C193&lt;16,(M193/($D193^0.70558407859294)*'Hintergrund Berechnung'!$I$941)*0.67,M193/($D193^0.70558407859294)*'Hintergrund Berechnung'!$I$942)))</f>
        <v>#DIV/0!</v>
      </c>
      <c r="AE193" s="16" t="str">
        <f t="shared" si="23"/>
        <v/>
      </c>
      <c r="AF193" s="16" t="e">
        <f>IF($A$3=FALSE,IF($C193&lt;16,O193/($D193^0.70558407859294)*'Hintergrund Berechnung'!$I$941,O193/($D193^0.70558407859294)*'Hintergrund Berechnung'!$I$942),IF($C193&lt;13,(O193/($D193^0.70558407859294)*'Hintergrund Berechnung'!$I$941)*0.5,IF($C193&lt;16,(O193/($D193^0.70558407859294)*'Hintergrund Berechnung'!$I$941)*0.67,O193/($D193^0.70558407859294)*'Hintergrund Berechnung'!$I$942)))</f>
        <v>#DIV/0!</v>
      </c>
      <c r="AG193" s="16" t="str">
        <f t="shared" si="24"/>
        <v/>
      </c>
      <c r="AH193" s="16" t="e">
        <f t="shared" si="25"/>
        <v>#DIV/0!</v>
      </c>
      <c r="AI193" s="34" t="e">
        <f>ROUND(IF(C193&lt;16,$Q193/($D193^0.450818786555515)*'Hintergrund Berechnung'!$N$941,$Q193/($D193^0.450818786555515)*'Hintergrund Berechnung'!$N$942),0)</f>
        <v>#DIV/0!</v>
      </c>
      <c r="AJ193" s="34">
        <f>ROUND(IF(C193&lt;16,$R193*'Hintergrund Berechnung'!$O$941,$R193*'Hintergrund Berechnung'!$O$942),0)</f>
        <v>0</v>
      </c>
      <c r="AK193" s="34">
        <f>ROUND(IF(C193&lt;16,IF(S193&gt;0,(25-$S193)*'Hintergrund Berechnung'!$J$941,0),IF(S193&gt;0,(25-$S193)*'Hintergrund Berechnung'!$J$942,0)),0)</f>
        <v>0</v>
      </c>
      <c r="AL193" s="18" t="e">
        <f t="shared" si="26"/>
        <v>#DIV/0!</v>
      </c>
    </row>
    <row r="194" spans="21:38" x14ac:dyDescent="0.5">
      <c r="U194" s="16">
        <f t="shared" si="18"/>
        <v>0</v>
      </c>
      <c r="V194" s="16" t="e">
        <f>IF($A$3=FALSE,IF($C194&lt;16,E194/($D194^0.70558407859294)*'Hintergrund Berechnung'!$I$941,E194/($D194^0.70558407859294)*'Hintergrund Berechnung'!$I$942),IF($C194&lt;13,(E194/($D194^0.70558407859294)*'Hintergrund Berechnung'!$I$941)*0.5,IF($C194&lt;16,(E194/($D194^0.70558407859294)*'Hintergrund Berechnung'!$I$941)*0.67,E194/($D194^0.70558407859294)*'Hintergrund Berechnung'!$I$942)))</f>
        <v>#DIV/0!</v>
      </c>
      <c r="W194" s="16" t="str">
        <f t="shared" si="19"/>
        <v/>
      </c>
      <c r="X194" s="16" t="e">
        <f>IF($A$3=FALSE,IF($C194&lt;16,G194/($D194^0.70558407859294)*'Hintergrund Berechnung'!$I$941,G194/($D194^0.70558407859294)*'Hintergrund Berechnung'!$I$942),IF($C194&lt;13,(G194/($D194^0.70558407859294)*'Hintergrund Berechnung'!$I$941)*0.5,IF($C194&lt;16,(G194/($D194^0.70558407859294)*'Hintergrund Berechnung'!$I$941)*0.67,G194/($D194^0.70558407859294)*'Hintergrund Berechnung'!$I$942)))</f>
        <v>#DIV/0!</v>
      </c>
      <c r="Y194" s="16" t="str">
        <f t="shared" si="20"/>
        <v/>
      </c>
      <c r="Z194" s="16" t="e">
        <f>IF($A$3=FALSE,IF($C194&lt;16,I194/($D194^0.70558407859294)*'Hintergrund Berechnung'!$I$941,I194/($D194^0.70558407859294)*'Hintergrund Berechnung'!$I$942),IF($C194&lt;13,(I194/($D194^0.70558407859294)*'Hintergrund Berechnung'!$I$941)*0.5,IF($C194&lt;16,(I194/($D194^0.70558407859294)*'Hintergrund Berechnung'!$I$941)*0.67,I194/($D194^0.70558407859294)*'Hintergrund Berechnung'!$I$942)))</f>
        <v>#DIV/0!</v>
      </c>
      <c r="AA194" s="16" t="str">
        <f t="shared" si="21"/>
        <v/>
      </c>
      <c r="AB194" s="16" t="e">
        <f>IF($A$3=FALSE,IF($C194&lt;16,K194/($D194^0.70558407859294)*'Hintergrund Berechnung'!$I$941,K194/($D194^0.70558407859294)*'Hintergrund Berechnung'!$I$942),IF($C194&lt;13,(K194/($D194^0.70558407859294)*'Hintergrund Berechnung'!$I$941)*0.5,IF($C194&lt;16,(K194/($D194^0.70558407859294)*'Hintergrund Berechnung'!$I$941)*0.67,K194/($D194^0.70558407859294)*'Hintergrund Berechnung'!$I$942)))</f>
        <v>#DIV/0!</v>
      </c>
      <c r="AC194" s="16" t="str">
        <f t="shared" si="22"/>
        <v/>
      </c>
      <c r="AD194" s="16" t="e">
        <f>IF($A$3=FALSE,IF($C194&lt;16,M194/($D194^0.70558407859294)*'Hintergrund Berechnung'!$I$941,M194/($D194^0.70558407859294)*'Hintergrund Berechnung'!$I$942),IF($C194&lt;13,(M194/($D194^0.70558407859294)*'Hintergrund Berechnung'!$I$941)*0.5,IF($C194&lt;16,(M194/($D194^0.70558407859294)*'Hintergrund Berechnung'!$I$941)*0.67,M194/($D194^0.70558407859294)*'Hintergrund Berechnung'!$I$942)))</f>
        <v>#DIV/0!</v>
      </c>
      <c r="AE194" s="16" t="str">
        <f t="shared" si="23"/>
        <v/>
      </c>
      <c r="AF194" s="16" t="e">
        <f>IF($A$3=FALSE,IF($C194&lt;16,O194/($D194^0.70558407859294)*'Hintergrund Berechnung'!$I$941,O194/($D194^0.70558407859294)*'Hintergrund Berechnung'!$I$942),IF($C194&lt;13,(O194/($D194^0.70558407859294)*'Hintergrund Berechnung'!$I$941)*0.5,IF($C194&lt;16,(O194/($D194^0.70558407859294)*'Hintergrund Berechnung'!$I$941)*0.67,O194/($D194^0.70558407859294)*'Hintergrund Berechnung'!$I$942)))</f>
        <v>#DIV/0!</v>
      </c>
      <c r="AG194" s="16" t="str">
        <f t="shared" si="24"/>
        <v/>
      </c>
      <c r="AH194" s="16" t="e">
        <f t="shared" si="25"/>
        <v>#DIV/0!</v>
      </c>
      <c r="AI194" s="34" t="e">
        <f>ROUND(IF(C194&lt;16,$Q194/($D194^0.450818786555515)*'Hintergrund Berechnung'!$N$941,$Q194/($D194^0.450818786555515)*'Hintergrund Berechnung'!$N$942),0)</f>
        <v>#DIV/0!</v>
      </c>
      <c r="AJ194" s="34">
        <f>ROUND(IF(C194&lt;16,$R194*'Hintergrund Berechnung'!$O$941,$R194*'Hintergrund Berechnung'!$O$942),0)</f>
        <v>0</v>
      </c>
      <c r="AK194" s="34">
        <f>ROUND(IF(C194&lt;16,IF(S194&gt;0,(25-$S194)*'Hintergrund Berechnung'!$J$941,0),IF(S194&gt;0,(25-$S194)*'Hintergrund Berechnung'!$J$942,0)),0)</f>
        <v>0</v>
      </c>
      <c r="AL194" s="18" t="e">
        <f t="shared" si="26"/>
        <v>#DIV/0!</v>
      </c>
    </row>
    <row r="195" spans="21:38" x14ac:dyDescent="0.5">
      <c r="U195" s="16">
        <f t="shared" si="18"/>
        <v>0</v>
      </c>
      <c r="V195" s="16" t="e">
        <f>IF($A$3=FALSE,IF($C195&lt;16,E195/($D195^0.70558407859294)*'Hintergrund Berechnung'!$I$941,E195/($D195^0.70558407859294)*'Hintergrund Berechnung'!$I$942),IF($C195&lt;13,(E195/($D195^0.70558407859294)*'Hintergrund Berechnung'!$I$941)*0.5,IF($C195&lt;16,(E195/($D195^0.70558407859294)*'Hintergrund Berechnung'!$I$941)*0.67,E195/($D195^0.70558407859294)*'Hintergrund Berechnung'!$I$942)))</f>
        <v>#DIV/0!</v>
      </c>
      <c r="W195" s="16" t="str">
        <f t="shared" si="19"/>
        <v/>
      </c>
      <c r="X195" s="16" t="e">
        <f>IF($A$3=FALSE,IF($C195&lt;16,G195/($D195^0.70558407859294)*'Hintergrund Berechnung'!$I$941,G195/($D195^0.70558407859294)*'Hintergrund Berechnung'!$I$942),IF($C195&lt;13,(G195/($D195^0.70558407859294)*'Hintergrund Berechnung'!$I$941)*0.5,IF($C195&lt;16,(G195/($D195^0.70558407859294)*'Hintergrund Berechnung'!$I$941)*0.67,G195/($D195^0.70558407859294)*'Hintergrund Berechnung'!$I$942)))</f>
        <v>#DIV/0!</v>
      </c>
      <c r="Y195" s="16" t="str">
        <f t="shared" si="20"/>
        <v/>
      </c>
      <c r="Z195" s="16" t="e">
        <f>IF($A$3=FALSE,IF($C195&lt;16,I195/($D195^0.70558407859294)*'Hintergrund Berechnung'!$I$941,I195/($D195^0.70558407859294)*'Hintergrund Berechnung'!$I$942),IF($C195&lt;13,(I195/($D195^0.70558407859294)*'Hintergrund Berechnung'!$I$941)*0.5,IF($C195&lt;16,(I195/($D195^0.70558407859294)*'Hintergrund Berechnung'!$I$941)*0.67,I195/($D195^0.70558407859294)*'Hintergrund Berechnung'!$I$942)))</f>
        <v>#DIV/0!</v>
      </c>
      <c r="AA195" s="16" t="str">
        <f t="shared" si="21"/>
        <v/>
      </c>
      <c r="AB195" s="16" t="e">
        <f>IF($A$3=FALSE,IF($C195&lt;16,K195/($D195^0.70558407859294)*'Hintergrund Berechnung'!$I$941,K195/($D195^0.70558407859294)*'Hintergrund Berechnung'!$I$942),IF($C195&lt;13,(K195/($D195^0.70558407859294)*'Hintergrund Berechnung'!$I$941)*0.5,IF($C195&lt;16,(K195/($D195^0.70558407859294)*'Hintergrund Berechnung'!$I$941)*0.67,K195/($D195^0.70558407859294)*'Hintergrund Berechnung'!$I$942)))</f>
        <v>#DIV/0!</v>
      </c>
      <c r="AC195" s="16" t="str">
        <f t="shared" si="22"/>
        <v/>
      </c>
      <c r="AD195" s="16" t="e">
        <f>IF($A$3=FALSE,IF($C195&lt;16,M195/($D195^0.70558407859294)*'Hintergrund Berechnung'!$I$941,M195/($D195^0.70558407859294)*'Hintergrund Berechnung'!$I$942),IF($C195&lt;13,(M195/($D195^0.70558407859294)*'Hintergrund Berechnung'!$I$941)*0.5,IF($C195&lt;16,(M195/($D195^0.70558407859294)*'Hintergrund Berechnung'!$I$941)*0.67,M195/($D195^0.70558407859294)*'Hintergrund Berechnung'!$I$942)))</f>
        <v>#DIV/0!</v>
      </c>
      <c r="AE195" s="16" t="str">
        <f t="shared" si="23"/>
        <v/>
      </c>
      <c r="AF195" s="16" t="e">
        <f>IF($A$3=FALSE,IF($C195&lt;16,O195/($D195^0.70558407859294)*'Hintergrund Berechnung'!$I$941,O195/($D195^0.70558407859294)*'Hintergrund Berechnung'!$I$942),IF($C195&lt;13,(O195/($D195^0.70558407859294)*'Hintergrund Berechnung'!$I$941)*0.5,IF($C195&lt;16,(O195/($D195^0.70558407859294)*'Hintergrund Berechnung'!$I$941)*0.67,O195/($D195^0.70558407859294)*'Hintergrund Berechnung'!$I$942)))</f>
        <v>#DIV/0!</v>
      </c>
      <c r="AG195" s="16" t="str">
        <f t="shared" si="24"/>
        <v/>
      </c>
      <c r="AH195" s="16" t="e">
        <f t="shared" si="25"/>
        <v>#DIV/0!</v>
      </c>
      <c r="AI195" s="34" t="e">
        <f>ROUND(IF(C195&lt;16,$Q195/($D195^0.450818786555515)*'Hintergrund Berechnung'!$N$941,$Q195/($D195^0.450818786555515)*'Hintergrund Berechnung'!$N$942),0)</f>
        <v>#DIV/0!</v>
      </c>
      <c r="AJ195" s="34">
        <f>ROUND(IF(C195&lt;16,$R195*'Hintergrund Berechnung'!$O$941,$R195*'Hintergrund Berechnung'!$O$942),0)</f>
        <v>0</v>
      </c>
      <c r="AK195" s="34">
        <f>ROUND(IF(C195&lt;16,IF(S195&gt;0,(25-$S195)*'Hintergrund Berechnung'!$J$941,0),IF(S195&gt;0,(25-$S195)*'Hintergrund Berechnung'!$J$942,0)),0)</f>
        <v>0</v>
      </c>
      <c r="AL195" s="18" t="e">
        <f t="shared" si="26"/>
        <v>#DIV/0!</v>
      </c>
    </row>
    <row r="196" spans="21:38" x14ac:dyDescent="0.5">
      <c r="U196" s="16">
        <f t="shared" si="18"/>
        <v>0</v>
      </c>
      <c r="V196" s="16" t="e">
        <f>IF($A$3=FALSE,IF($C196&lt;16,E196/($D196^0.70558407859294)*'Hintergrund Berechnung'!$I$941,E196/($D196^0.70558407859294)*'Hintergrund Berechnung'!$I$942),IF($C196&lt;13,(E196/($D196^0.70558407859294)*'Hintergrund Berechnung'!$I$941)*0.5,IF($C196&lt;16,(E196/($D196^0.70558407859294)*'Hintergrund Berechnung'!$I$941)*0.67,E196/($D196^0.70558407859294)*'Hintergrund Berechnung'!$I$942)))</f>
        <v>#DIV/0!</v>
      </c>
      <c r="W196" s="16" t="str">
        <f t="shared" si="19"/>
        <v/>
      </c>
      <c r="X196" s="16" t="e">
        <f>IF($A$3=FALSE,IF($C196&lt;16,G196/($D196^0.70558407859294)*'Hintergrund Berechnung'!$I$941,G196/($D196^0.70558407859294)*'Hintergrund Berechnung'!$I$942),IF($C196&lt;13,(G196/($D196^0.70558407859294)*'Hintergrund Berechnung'!$I$941)*0.5,IF($C196&lt;16,(G196/($D196^0.70558407859294)*'Hintergrund Berechnung'!$I$941)*0.67,G196/($D196^0.70558407859294)*'Hintergrund Berechnung'!$I$942)))</f>
        <v>#DIV/0!</v>
      </c>
      <c r="Y196" s="16" t="str">
        <f t="shared" si="20"/>
        <v/>
      </c>
      <c r="Z196" s="16" t="e">
        <f>IF($A$3=FALSE,IF($C196&lt;16,I196/($D196^0.70558407859294)*'Hintergrund Berechnung'!$I$941,I196/($D196^0.70558407859294)*'Hintergrund Berechnung'!$I$942),IF($C196&lt;13,(I196/($D196^0.70558407859294)*'Hintergrund Berechnung'!$I$941)*0.5,IF($C196&lt;16,(I196/($D196^0.70558407859294)*'Hintergrund Berechnung'!$I$941)*0.67,I196/($D196^0.70558407859294)*'Hintergrund Berechnung'!$I$942)))</f>
        <v>#DIV/0!</v>
      </c>
      <c r="AA196" s="16" t="str">
        <f t="shared" si="21"/>
        <v/>
      </c>
      <c r="AB196" s="16" t="e">
        <f>IF($A$3=FALSE,IF($C196&lt;16,K196/($D196^0.70558407859294)*'Hintergrund Berechnung'!$I$941,K196/($D196^0.70558407859294)*'Hintergrund Berechnung'!$I$942),IF($C196&lt;13,(K196/($D196^0.70558407859294)*'Hintergrund Berechnung'!$I$941)*0.5,IF($C196&lt;16,(K196/($D196^0.70558407859294)*'Hintergrund Berechnung'!$I$941)*0.67,K196/($D196^0.70558407859294)*'Hintergrund Berechnung'!$I$942)))</f>
        <v>#DIV/0!</v>
      </c>
      <c r="AC196" s="16" t="str">
        <f t="shared" si="22"/>
        <v/>
      </c>
      <c r="AD196" s="16" t="e">
        <f>IF($A$3=FALSE,IF($C196&lt;16,M196/($D196^0.70558407859294)*'Hintergrund Berechnung'!$I$941,M196/($D196^0.70558407859294)*'Hintergrund Berechnung'!$I$942),IF($C196&lt;13,(M196/($D196^0.70558407859294)*'Hintergrund Berechnung'!$I$941)*0.5,IF($C196&lt;16,(M196/($D196^0.70558407859294)*'Hintergrund Berechnung'!$I$941)*0.67,M196/($D196^0.70558407859294)*'Hintergrund Berechnung'!$I$942)))</f>
        <v>#DIV/0!</v>
      </c>
      <c r="AE196" s="16" t="str">
        <f t="shared" si="23"/>
        <v/>
      </c>
      <c r="AF196" s="16" t="e">
        <f>IF($A$3=FALSE,IF($C196&lt;16,O196/($D196^0.70558407859294)*'Hintergrund Berechnung'!$I$941,O196/($D196^0.70558407859294)*'Hintergrund Berechnung'!$I$942),IF($C196&lt;13,(O196/($D196^0.70558407859294)*'Hintergrund Berechnung'!$I$941)*0.5,IF($C196&lt;16,(O196/($D196^0.70558407859294)*'Hintergrund Berechnung'!$I$941)*0.67,O196/($D196^0.70558407859294)*'Hintergrund Berechnung'!$I$942)))</f>
        <v>#DIV/0!</v>
      </c>
      <c r="AG196" s="16" t="str">
        <f t="shared" si="24"/>
        <v/>
      </c>
      <c r="AH196" s="16" t="e">
        <f t="shared" si="25"/>
        <v>#DIV/0!</v>
      </c>
      <c r="AI196" s="34" t="e">
        <f>ROUND(IF(C196&lt;16,$Q196/($D196^0.450818786555515)*'Hintergrund Berechnung'!$N$941,$Q196/($D196^0.450818786555515)*'Hintergrund Berechnung'!$N$942),0)</f>
        <v>#DIV/0!</v>
      </c>
      <c r="AJ196" s="34">
        <f>ROUND(IF(C196&lt;16,$R196*'Hintergrund Berechnung'!$O$941,$R196*'Hintergrund Berechnung'!$O$942),0)</f>
        <v>0</v>
      </c>
      <c r="AK196" s="34">
        <f>ROUND(IF(C196&lt;16,IF(S196&gt;0,(25-$S196)*'Hintergrund Berechnung'!$J$941,0),IF(S196&gt;0,(25-$S196)*'Hintergrund Berechnung'!$J$942,0)),0)</f>
        <v>0</v>
      </c>
      <c r="AL196" s="18" t="e">
        <f t="shared" si="26"/>
        <v>#DIV/0!</v>
      </c>
    </row>
    <row r="197" spans="21:38" x14ac:dyDescent="0.5">
      <c r="U197" s="16">
        <f t="shared" si="18"/>
        <v>0</v>
      </c>
      <c r="V197" s="16" t="e">
        <f>IF($A$3=FALSE,IF($C197&lt;16,E197/($D197^0.70558407859294)*'Hintergrund Berechnung'!$I$941,E197/($D197^0.70558407859294)*'Hintergrund Berechnung'!$I$942),IF($C197&lt;13,(E197/($D197^0.70558407859294)*'Hintergrund Berechnung'!$I$941)*0.5,IF($C197&lt;16,(E197/($D197^0.70558407859294)*'Hintergrund Berechnung'!$I$941)*0.67,E197/($D197^0.70558407859294)*'Hintergrund Berechnung'!$I$942)))</f>
        <v>#DIV/0!</v>
      </c>
      <c r="W197" s="16" t="str">
        <f t="shared" si="19"/>
        <v/>
      </c>
      <c r="X197" s="16" t="e">
        <f>IF($A$3=FALSE,IF($C197&lt;16,G197/($D197^0.70558407859294)*'Hintergrund Berechnung'!$I$941,G197/($D197^0.70558407859294)*'Hintergrund Berechnung'!$I$942),IF($C197&lt;13,(G197/($D197^0.70558407859294)*'Hintergrund Berechnung'!$I$941)*0.5,IF($C197&lt;16,(G197/($D197^0.70558407859294)*'Hintergrund Berechnung'!$I$941)*0.67,G197/($D197^0.70558407859294)*'Hintergrund Berechnung'!$I$942)))</f>
        <v>#DIV/0!</v>
      </c>
      <c r="Y197" s="16" t="str">
        <f t="shared" si="20"/>
        <v/>
      </c>
      <c r="Z197" s="16" t="e">
        <f>IF($A$3=FALSE,IF($C197&lt;16,I197/($D197^0.70558407859294)*'Hintergrund Berechnung'!$I$941,I197/($D197^0.70558407859294)*'Hintergrund Berechnung'!$I$942),IF($C197&lt;13,(I197/($D197^0.70558407859294)*'Hintergrund Berechnung'!$I$941)*0.5,IF($C197&lt;16,(I197/($D197^0.70558407859294)*'Hintergrund Berechnung'!$I$941)*0.67,I197/($D197^0.70558407859294)*'Hintergrund Berechnung'!$I$942)))</f>
        <v>#DIV/0!</v>
      </c>
      <c r="AA197" s="16" t="str">
        <f t="shared" si="21"/>
        <v/>
      </c>
      <c r="AB197" s="16" t="e">
        <f>IF($A$3=FALSE,IF($C197&lt;16,K197/($D197^0.70558407859294)*'Hintergrund Berechnung'!$I$941,K197/($D197^0.70558407859294)*'Hintergrund Berechnung'!$I$942),IF($C197&lt;13,(K197/($D197^0.70558407859294)*'Hintergrund Berechnung'!$I$941)*0.5,IF($C197&lt;16,(K197/($D197^0.70558407859294)*'Hintergrund Berechnung'!$I$941)*0.67,K197/($D197^0.70558407859294)*'Hintergrund Berechnung'!$I$942)))</f>
        <v>#DIV/0!</v>
      </c>
      <c r="AC197" s="16" t="str">
        <f t="shared" si="22"/>
        <v/>
      </c>
      <c r="AD197" s="16" t="e">
        <f>IF($A$3=FALSE,IF($C197&lt;16,M197/($D197^0.70558407859294)*'Hintergrund Berechnung'!$I$941,M197/($D197^0.70558407859294)*'Hintergrund Berechnung'!$I$942),IF($C197&lt;13,(M197/($D197^0.70558407859294)*'Hintergrund Berechnung'!$I$941)*0.5,IF($C197&lt;16,(M197/($D197^0.70558407859294)*'Hintergrund Berechnung'!$I$941)*0.67,M197/($D197^0.70558407859294)*'Hintergrund Berechnung'!$I$942)))</f>
        <v>#DIV/0!</v>
      </c>
      <c r="AE197" s="16" t="str">
        <f t="shared" si="23"/>
        <v/>
      </c>
      <c r="AF197" s="16" t="e">
        <f>IF($A$3=FALSE,IF($C197&lt;16,O197/($D197^0.70558407859294)*'Hintergrund Berechnung'!$I$941,O197/($D197^0.70558407859294)*'Hintergrund Berechnung'!$I$942),IF($C197&lt;13,(O197/($D197^0.70558407859294)*'Hintergrund Berechnung'!$I$941)*0.5,IF($C197&lt;16,(O197/($D197^0.70558407859294)*'Hintergrund Berechnung'!$I$941)*0.67,O197/($D197^0.70558407859294)*'Hintergrund Berechnung'!$I$942)))</f>
        <v>#DIV/0!</v>
      </c>
      <c r="AG197" s="16" t="str">
        <f t="shared" si="24"/>
        <v/>
      </c>
      <c r="AH197" s="16" t="e">
        <f t="shared" si="25"/>
        <v>#DIV/0!</v>
      </c>
      <c r="AI197" s="34" t="e">
        <f>ROUND(IF(C197&lt;16,$Q197/($D197^0.450818786555515)*'Hintergrund Berechnung'!$N$941,$Q197/($D197^0.450818786555515)*'Hintergrund Berechnung'!$N$942),0)</f>
        <v>#DIV/0!</v>
      </c>
      <c r="AJ197" s="34">
        <f>ROUND(IF(C197&lt;16,$R197*'Hintergrund Berechnung'!$O$941,$R197*'Hintergrund Berechnung'!$O$942),0)</f>
        <v>0</v>
      </c>
      <c r="AK197" s="34">
        <f>ROUND(IF(C197&lt;16,IF(S197&gt;0,(25-$S197)*'Hintergrund Berechnung'!$J$941,0),IF(S197&gt;0,(25-$S197)*'Hintergrund Berechnung'!$J$942,0)),0)</f>
        <v>0</v>
      </c>
      <c r="AL197" s="18" t="e">
        <f t="shared" si="26"/>
        <v>#DIV/0!</v>
      </c>
    </row>
    <row r="198" spans="21:38" x14ac:dyDescent="0.5">
      <c r="U198" s="16">
        <f t="shared" si="18"/>
        <v>0</v>
      </c>
      <c r="V198" s="16" t="e">
        <f>IF($A$3=FALSE,IF($C198&lt;16,E198/($D198^0.70558407859294)*'Hintergrund Berechnung'!$I$941,E198/($D198^0.70558407859294)*'Hintergrund Berechnung'!$I$942),IF($C198&lt;13,(E198/($D198^0.70558407859294)*'Hintergrund Berechnung'!$I$941)*0.5,IF($C198&lt;16,(E198/($D198^0.70558407859294)*'Hintergrund Berechnung'!$I$941)*0.67,E198/($D198^0.70558407859294)*'Hintergrund Berechnung'!$I$942)))</f>
        <v>#DIV/0!</v>
      </c>
      <c r="W198" s="16" t="str">
        <f t="shared" si="19"/>
        <v/>
      </c>
      <c r="X198" s="16" t="e">
        <f>IF($A$3=FALSE,IF($C198&lt;16,G198/($D198^0.70558407859294)*'Hintergrund Berechnung'!$I$941,G198/($D198^0.70558407859294)*'Hintergrund Berechnung'!$I$942),IF($C198&lt;13,(G198/($D198^0.70558407859294)*'Hintergrund Berechnung'!$I$941)*0.5,IF($C198&lt;16,(G198/($D198^0.70558407859294)*'Hintergrund Berechnung'!$I$941)*0.67,G198/($D198^0.70558407859294)*'Hintergrund Berechnung'!$I$942)))</f>
        <v>#DIV/0!</v>
      </c>
      <c r="Y198" s="16" t="str">
        <f t="shared" si="20"/>
        <v/>
      </c>
      <c r="Z198" s="16" t="e">
        <f>IF($A$3=FALSE,IF($C198&lt;16,I198/($D198^0.70558407859294)*'Hintergrund Berechnung'!$I$941,I198/($D198^0.70558407859294)*'Hintergrund Berechnung'!$I$942),IF($C198&lt;13,(I198/($D198^0.70558407859294)*'Hintergrund Berechnung'!$I$941)*0.5,IF($C198&lt;16,(I198/($D198^0.70558407859294)*'Hintergrund Berechnung'!$I$941)*0.67,I198/($D198^0.70558407859294)*'Hintergrund Berechnung'!$I$942)))</f>
        <v>#DIV/0!</v>
      </c>
      <c r="AA198" s="16" t="str">
        <f t="shared" si="21"/>
        <v/>
      </c>
      <c r="AB198" s="16" t="e">
        <f>IF($A$3=FALSE,IF($C198&lt;16,K198/($D198^0.70558407859294)*'Hintergrund Berechnung'!$I$941,K198/($D198^0.70558407859294)*'Hintergrund Berechnung'!$I$942),IF($C198&lt;13,(K198/($D198^0.70558407859294)*'Hintergrund Berechnung'!$I$941)*0.5,IF($C198&lt;16,(K198/($D198^0.70558407859294)*'Hintergrund Berechnung'!$I$941)*0.67,K198/($D198^0.70558407859294)*'Hintergrund Berechnung'!$I$942)))</f>
        <v>#DIV/0!</v>
      </c>
      <c r="AC198" s="16" t="str">
        <f t="shared" si="22"/>
        <v/>
      </c>
      <c r="AD198" s="16" t="e">
        <f>IF($A$3=FALSE,IF($C198&lt;16,M198/($D198^0.70558407859294)*'Hintergrund Berechnung'!$I$941,M198/($D198^0.70558407859294)*'Hintergrund Berechnung'!$I$942),IF($C198&lt;13,(M198/($D198^0.70558407859294)*'Hintergrund Berechnung'!$I$941)*0.5,IF($C198&lt;16,(M198/($D198^0.70558407859294)*'Hintergrund Berechnung'!$I$941)*0.67,M198/($D198^0.70558407859294)*'Hintergrund Berechnung'!$I$942)))</f>
        <v>#DIV/0!</v>
      </c>
      <c r="AE198" s="16" t="str">
        <f t="shared" si="23"/>
        <v/>
      </c>
      <c r="AF198" s="16" t="e">
        <f>IF($A$3=FALSE,IF($C198&lt;16,O198/($D198^0.70558407859294)*'Hintergrund Berechnung'!$I$941,O198/($D198^0.70558407859294)*'Hintergrund Berechnung'!$I$942),IF($C198&lt;13,(O198/($D198^0.70558407859294)*'Hintergrund Berechnung'!$I$941)*0.5,IF($C198&lt;16,(O198/($D198^0.70558407859294)*'Hintergrund Berechnung'!$I$941)*0.67,O198/($D198^0.70558407859294)*'Hintergrund Berechnung'!$I$942)))</f>
        <v>#DIV/0!</v>
      </c>
      <c r="AG198" s="16" t="str">
        <f t="shared" si="24"/>
        <v/>
      </c>
      <c r="AH198" s="16" t="e">
        <f t="shared" si="25"/>
        <v>#DIV/0!</v>
      </c>
      <c r="AI198" s="34" t="e">
        <f>ROUND(IF(C198&lt;16,$Q198/($D198^0.450818786555515)*'Hintergrund Berechnung'!$N$941,$Q198/($D198^0.450818786555515)*'Hintergrund Berechnung'!$N$942),0)</f>
        <v>#DIV/0!</v>
      </c>
      <c r="AJ198" s="34">
        <f>ROUND(IF(C198&lt;16,$R198*'Hintergrund Berechnung'!$O$941,$R198*'Hintergrund Berechnung'!$O$942),0)</f>
        <v>0</v>
      </c>
      <c r="AK198" s="34">
        <f>ROUND(IF(C198&lt;16,IF(S198&gt;0,(25-$S198)*'Hintergrund Berechnung'!$J$941,0),IF(S198&gt;0,(25-$S198)*'Hintergrund Berechnung'!$J$942,0)),0)</f>
        <v>0</v>
      </c>
      <c r="AL198" s="18" t="e">
        <f t="shared" si="26"/>
        <v>#DIV/0!</v>
      </c>
    </row>
    <row r="199" spans="21:38" x14ac:dyDescent="0.5">
      <c r="U199" s="16">
        <f t="shared" ref="U199:U262" si="27">MAX(E199,G199,I199)+MAX(K199,M199,O199)</f>
        <v>0</v>
      </c>
      <c r="V199" s="16" t="e">
        <f>IF($A$3=FALSE,IF($C199&lt;16,E199/($D199^0.70558407859294)*'Hintergrund Berechnung'!$I$941,E199/($D199^0.70558407859294)*'Hintergrund Berechnung'!$I$942),IF($C199&lt;13,(E199/($D199^0.70558407859294)*'Hintergrund Berechnung'!$I$941)*0.5,IF($C199&lt;16,(E199/($D199^0.70558407859294)*'Hintergrund Berechnung'!$I$941)*0.67,E199/($D199^0.70558407859294)*'Hintergrund Berechnung'!$I$942)))</f>
        <v>#DIV/0!</v>
      </c>
      <c r="W199" s="16" t="str">
        <f t="shared" ref="W199:W262" si="28">IF(AND($A$3=TRUE,$C199&lt;13),F199,IF(AND($A$3=TRUE,$C199&lt;16),F199*0.67,""))</f>
        <v/>
      </c>
      <c r="X199" s="16" t="e">
        <f>IF($A$3=FALSE,IF($C199&lt;16,G199/($D199^0.70558407859294)*'Hintergrund Berechnung'!$I$941,G199/($D199^0.70558407859294)*'Hintergrund Berechnung'!$I$942),IF($C199&lt;13,(G199/($D199^0.70558407859294)*'Hintergrund Berechnung'!$I$941)*0.5,IF($C199&lt;16,(G199/($D199^0.70558407859294)*'Hintergrund Berechnung'!$I$941)*0.67,G199/($D199^0.70558407859294)*'Hintergrund Berechnung'!$I$942)))</f>
        <v>#DIV/0!</v>
      </c>
      <c r="Y199" s="16" t="str">
        <f t="shared" ref="Y199:Y262" si="29">IF(AND($A$3=TRUE,$C199&lt;13),H199,IF(AND($A$3=TRUE,$C199&lt;16),H199*0.67,""))</f>
        <v/>
      </c>
      <c r="Z199" s="16" t="e">
        <f>IF($A$3=FALSE,IF($C199&lt;16,I199/($D199^0.70558407859294)*'Hintergrund Berechnung'!$I$941,I199/($D199^0.70558407859294)*'Hintergrund Berechnung'!$I$942),IF($C199&lt;13,(I199/($D199^0.70558407859294)*'Hintergrund Berechnung'!$I$941)*0.5,IF($C199&lt;16,(I199/($D199^0.70558407859294)*'Hintergrund Berechnung'!$I$941)*0.67,I199/($D199^0.70558407859294)*'Hintergrund Berechnung'!$I$942)))</f>
        <v>#DIV/0!</v>
      </c>
      <c r="AA199" s="16" t="str">
        <f t="shared" ref="AA199:AA262" si="30">IF(AND($A$3=TRUE,$C199&lt;13),J199,IF(AND($A$3=TRUE,$C199&lt;16),J199*0.67,""))</f>
        <v/>
      </c>
      <c r="AB199" s="16" t="e">
        <f>IF($A$3=FALSE,IF($C199&lt;16,K199/($D199^0.70558407859294)*'Hintergrund Berechnung'!$I$941,K199/($D199^0.70558407859294)*'Hintergrund Berechnung'!$I$942),IF($C199&lt;13,(K199/($D199^0.70558407859294)*'Hintergrund Berechnung'!$I$941)*0.5,IF($C199&lt;16,(K199/($D199^0.70558407859294)*'Hintergrund Berechnung'!$I$941)*0.67,K199/($D199^0.70558407859294)*'Hintergrund Berechnung'!$I$942)))</f>
        <v>#DIV/0!</v>
      </c>
      <c r="AC199" s="16" t="str">
        <f t="shared" ref="AC199:AC262" si="31">IF(AND($A$3=TRUE,$C199&lt;13),L199,IF(AND($A$3=TRUE,$C199&lt;16),L199*0.67,""))</f>
        <v/>
      </c>
      <c r="AD199" s="16" t="e">
        <f>IF($A$3=FALSE,IF($C199&lt;16,M199/($D199^0.70558407859294)*'Hintergrund Berechnung'!$I$941,M199/($D199^0.70558407859294)*'Hintergrund Berechnung'!$I$942),IF($C199&lt;13,(M199/($D199^0.70558407859294)*'Hintergrund Berechnung'!$I$941)*0.5,IF($C199&lt;16,(M199/($D199^0.70558407859294)*'Hintergrund Berechnung'!$I$941)*0.67,M199/($D199^0.70558407859294)*'Hintergrund Berechnung'!$I$942)))</f>
        <v>#DIV/0!</v>
      </c>
      <c r="AE199" s="16" t="str">
        <f t="shared" ref="AE199:AE262" si="32">IF(AND($A$3=TRUE,$C199&lt;13),N199,IF(AND($A$3=TRUE,$C199&lt;16),N199*0.67,""))</f>
        <v/>
      </c>
      <c r="AF199" s="16" t="e">
        <f>IF($A$3=FALSE,IF($C199&lt;16,O199/($D199^0.70558407859294)*'Hintergrund Berechnung'!$I$941,O199/($D199^0.70558407859294)*'Hintergrund Berechnung'!$I$942),IF($C199&lt;13,(O199/($D199^0.70558407859294)*'Hintergrund Berechnung'!$I$941)*0.5,IF($C199&lt;16,(O199/($D199^0.70558407859294)*'Hintergrund Berechnung'!$I$941)*0.67,O199/($D199^0.70558407859294)*'Hintergrund Berechnung'!$I$942)))</f>
        <v>#DIV/0!</v>
      </c>
      <c r="AG199" s="16" t="str">
        <f t="shared" ref="AG199:AG262" si="33">IF(AND($A$3=TRUE,$C199&lt;13),P199,IF(AND($A$3=TRUE,$C199&lt;16),P199*0.67,""))</f>
        <v/>
      </c>
      <c r="AH199" s="16" t="e">
        <f t="shared" ref="AH199:AH262" si="34">MAX(SUM(V199:W199),SUM(X199:Y199),SUM(Z199:AA199))+MAX(SUM(AB199:AC199),SUM(AD199:AE199),SUM(AF199:AG199))</f>
        <v>#DIV/0!</v>
      </c>
      <c r="AI199" s="34" t="e">
        <f>ROUND(IF(C199&lt;16,$Q199/($D199^0.450818786555515)*'Hintergrund Berechnung'!$N$941,$Q199/($D199^0.450818786555515)*'Hintergrund Berechnung'!$N$942),0)</f>
        <v>#DIV/0!</v>
      </c>
      <c r="AJ199" s="34">
        <f>ROUND(IF(C199&lt;16,$R199*'Hintergrund Berechnung'!$O$941,$R199*'Hintergrund Berechnung'!$O$942),0)</f>
        <v>0</v>
      </c>
      <c r="AK199" s="34">
        <f>ROUND(IF(C199&lt;16,IF(S199&gt;0,(25-$S199)*'Hintergrund Berechnung'!$J$941,0),IF(S199&gt;0,(25-$S199)*'Hintergrund Berechnung'!$J$942,0)),0)</f>
        <v>0</v>
      </c>
      <c r="AL199" s="18" t="e">
        <f t="shared" ref="AL199:AL262" si="35">ROUND(SUM(AH199:AK199),0)</f>
        <v>#DIV/0!</v>
      </c>
    </row>
    <row r="200" spans="21:38" x14ac:dyDescent="0.5">
      <c r="U200" s="16">
        <f t="shared" si="27"/>
        <v>0</v>
      </c>
      <c r="V200" s="16" t="e">
        <f>IF($A$3=FALSE,IF($C200&lt;16,E200/($D200^0.70558407859294)*'Hintergrund Berechnung'!$I$941,E200/($D200^0.70558407859294)*'Hintergrund Berechnung'!$I$942),IF($C200&lt;13,(E200/($D200^0.70558407859294)*'Hintergrund Berechnung'!$I$941)*0.5,IF($C200&lt;16,(E200/($D200^0.70558407859294)*'Hintergrund Berechnung'!$I$941)*0.67,E200/($D200^0.70558407859294)*'Hintergrund Berechnung'!$I$942)))</f>
        <v>#DIV/0!</v>
      </c>
      <c r="W200" s="16" t="str">
        <f t="shared" si="28"/>
        <v/>
      </c>
      <c r="X200" s="16" t="e">
        <f>IF($A$3=FALSE,IF($C200&lt;16,G200/($D200^0.70558407859294)*'Hintergrund Berechnung'!$I$941,G200/($D200^0.70558407859294)*'Hintergrund Berechnung'!$I$942),IF($C200&lt;13,(G200/($D200^0.70558407859294)*'Hintergrund Berechnung'!$I$941)*0.5,IF($C200&lt;16,(G200/($D200^0.70558407859294)*'Hintergrund Berechnung'!$I$941)*0.67,G200/($D200^0.70558407859294)*'Hintergrund Berechnung'!$I$942)))</f>
        <v>#DIV/0!</v>
      </c>
      <c r="Y200" s="16" t="str">
        <f t="shared" si="29"/>
        <v/>
      </c>
      <c r="Z200" s="16" t="e">
        <f>IF($A$3=FALSE,IF($C200&lt;16,I200/($D200^0.70558407859294)*'Hintergrund Berechnung'!$I$941,I200/($D200^0.70558407859294)*'Hintergrund Berechnung'!$I$942),IF($C200&lt;13,(I200/($D200^0.70558407859294)*'Hintergrund Berechnung'!$I$941)*0.5,IF($C200&lt;16,(I200/($D200^0.70558407859294)*'Hintergrund Berechnung'!$I$941)*0.67,I200/($D200^0.70558407859294)*'Hintergrund Berechnung'!$I$942)))</f>
        <v>#DIV/0!</v>
      </c>
      <c r="AA200" s="16" t="str">
        <f t="shared" si="30"/>
        <v/>
      </c>
      <c r="AB200" s="16" t="e">
        <f>IF($A$3=FALSE,IF($C200&lt;16,K200/($D200^0.70558407859294)*'Hintergrund Berechnung'!$I$941,K200/($D200^0.70558407859294)*'Hintergrund Berechnung'!$I$942),IF($C200&lt;13,(K200/($D200^0.70558407859294)*'Hintergrund Berechnung'!$I$941)*0.5,IF($C200&lt;16,(K200/($D200^0.70558407859294)*'Hintergrund Berechnung'!$I$941)*0.67,K200/($D200^0.70558407859294)*'Hintergrund Berechnung'!$I$942)))</f>
        <v>#DIV/0!</v>
      </c>
      <c r="AC200" s="16" t="str">
        <f t="shared" si="31"/>
        <v/>
      </c>
      <c r="AD200" s="16" t="e">
        <f>IF($A$3=FALSE,IF($C200&lt;16,M200/($D200^0.70558407859294)*'Hintergrund Berechnung'!$I$941,M200/($D200^0.70558407859294)*'Hintergrund Berechnung'!$I$942),IF($C200&lt;13,(M200/($D200^0.70558407859294)*'Hintergrund Berechnung'!$I$941)*0.5,IF($C200&lt;16,(M200/($D200^0.70558407859294)*'Hintergrund Berechnung'!$I$941)*0.67,M200/($D200^0.70558407859294)*'Hintergrund Berechnung'!$I$942)))</f>
        <v>#DIV/0!</v>
      </c>
      <c r="AE200" s="16" t="str">
        <f t="shared" si="32"/>
        <v/>
      </c>
      <c r="AF200" s="16" t="e">
        <f>IF($A$3=FALSE,IF($C200&lt;16,O200/($D200^0.70558407859294)*'Hintergrund Berechnung'!$I$941,O200/($D200^0.70558407859294)*'Hintergrund Berechnung'!$I$942),IF($C200&lt;13,(O200/($D200^0.70558407859294)*'Hintergrund Berechnung'!$I$941)*0.5,IF($C200&lt;16,(O200/($D200^0.70558407859294)*'Hintergrund Berechnung'!$I$941)*0.67,O200/($D200^0.70558407859294)*'Hintergrund Berechnung'!$I$942)))</f>
        <v>#DIV/0!</v>
      </c>
      <c r="AG200" s="16" t="str">
        <f t="shared" si="33"/>
        <v/>
      </c>
      <c r="AH200" s="16" t="e">
        <f t="shared" si="34"/>
        <v>#DIV/0!</v>
      </c>
      <c r="AI200" s="34" t="e">
        <f>ROUND(IF(C200&lt;16,$Q200/($D200^0.450818786555515)*'Hintergrund Berechnung'!$N$941,$Q200/($D200^0.450818786555515)*'Hintergrund Berechnung'!$N$942),0)</f>
        <v>#DIV/0!</v>
      </c>
      <c r="AJ200" s="34">
        <f>ROUND(IF(C200&lt;16,$R200*'Hintergrund Berechnung'!$O$941,$R200*'Hintergrund Berechnung'!$O$942),0)</f>
        <v>0</v>
      </c>
      <c r="AK200" s="34">
        <f>ROUND(IF(C200&lt;16,IF(S200&gt;0,(25-$S200)*'Hintergrund Berechnung'!$J$941,0),IF(S200&gt;0,(25-$S200)*'Hintergrund Berechnung'!$J$942,0)),0)</f>
        <v>0</v>
      </c>
      <c r="AL200" s="18" t="e">
        <f t="shared" si="35"/>
        <v>#DIV/0!</v>
      </c>
    </row>
    <row r="201" spans="21:38" x14ac:dyDescent="0.5">
      <c r="U201" s="16">
        <f t="shared" si="27"/>
        <v>0</v>
      </c>
      <c r="V201" s="16" t="e">
        <f>IF($A$3=FALSE,IF($C201&lt;16,E201/($D201^0.70558407859294)*'Hintergrund Berechnung'!$I$941,E201/($D201^0.70558407859294)*'Hintergrund Berechnung'!$I$942),IF($C201&lt;13,(E201/($D201^0.70558407859294)*'Hintergrund Berechnung'!$I$941)*0.5,IF($C201&lt;16,(E201/($D201^0.70558407859294)*'Hintergrund Berechnung'!$I$941)*0.67,E201/($D201^0.70558407859294)*'Hintergrund Berechnung'!$I$942)))</f>
        <v>#DIV/0!</v>
      </c>
      <c r="W201" s="16" t="str">
        <f t="shared" si="28"/>
        <v/>
      </c>
      <c r="X201" s="16" t="e">
        <f>IF($A$3=FALSE,IF($C201&lt;16,G201/($D201^0.70558407859294)*'Hintergrund Berechnung'!$I$941,G201/($D201^0.70558407859294)*'Hintergrund Berechnung'!$I$942),IF($C201&lt;13,(G201/($D201^0.70558407859294)*'Hintergrund Berechnung'!$I$941)*0.5,IF($C201&lt;16,(G201/($D201^0.70558407859294)*'Hintergrund Berechnung'!$I$941)*0.67,G201/($D201^0.70558407859294)*'Hintergrund Berechnung'!$I$942)))</f>
        <v>#DIV/0!</v>
      </c>
      <c r="Y201" s="16" t="str">
        <f t="shared" si="29"/>
        <v/>
      </c>
      <c r="Z201" s="16" t="e">
        <f>IF($A$3=FALSE,IF($C201&lt;16,I201/($D201^0.70558407859294)*'Hintergrund Berechnung'!$I$941,I201/($D201^0.70558407859294)*'Hintergrund Berechnung'!$I$942),IF($C201&lt;13,(I201/($D201^0.70558407859294)*'Hintergrund Berechnung'!$I$941)*0.5,IF($C201&lt;16,(I201/($D201^0.70558407859294)*'Hintergrund Berechnung'!$I$941)*0.67,I201/($D201^0.70558407859294)*'Hintergrund Berechnung'!$I$942)))</f>
        <v>#DIV/0!</v>
      </c>
      <c r="AA201" s="16" t="str">
        <f t="shared" si="30"/>
        <v/>
      </c>
      <c r="AB201" s="16" t="e">
        <f>IF($A$3=FALSE,IF($C201&lt;16,K201/($D201^0.70558407859294)*'Hintergrund Berechnung'!$I$941,K201/($D201^0.70558407859294)*'Hintergrund Berechnung'!$I$942),IF($C201&lt;13,(K201/($D201^0.70558407859294)*'Hintergrund Berechnung'!$I$941)*0.5,IF($C201&lt;16,(K201/($D201^0.70558407859294)*'Hintergrund Berechnung'!$I$941)*0.67,K201/($D201^0.70558407859294)*'Hintergrund Berechnung'!$I$942)))</f>
        <v>#DIV/0!</v>
      </c>
      <c r="AC201" s="16" t="str">
        <f t="shared" si="31"/>
        <v/>
      </c>
      <c r="AD201" s="16" t="e">
        <f>IF($A$3=FALSE,IF($C201&lt;16,M201/($D201^0.70558407859294)*'Hintergrund Berechnung'!$I$941,M201/($D201^0.70558407859294)*'Hintergrund Berechnung'!$I$942),IF($C201&lt;13,(M201/($D201^0.70558407859294)*'Hintergrund Berechnung'!$I$941)*0.5,IF($C201&lt;16,(M201/($D201^0.70558407859294)*'Hintergrund Berechnung'!$I$941)*0.67,M201/($D201^0.70558407859294)*'Hintergrund Berechnung'!$I$942)))</f>
        <v>#DIV/0!</v>
      </c>
      <c r="AE201" s="16" t="str">
        <f t="shared" si="32"/>
        <v/>
      </c>
      <c r="AF201" s="16" t="e">
        <f>IF($A$3=FALSE,IF($C201&lt;16,O201/($D201^0.70558407859294)*'Hintergrund Berechnung'!$I$941,O201/($D201^0.70558407859294)*'Hintergrund Berechnung'!$I$942),IF($C201&lt;13,(O201/($D201^0.70558407859294)*'Hintergrund Berechnung'!$I$941)*0.5,IF($C201&lt;16,(O201/($D201^0.70558407859294)*'Hintergrund Berechnung'!$I$941)*0.67,O201/($D201^0.70558407859294)*'Hintergrund Berechnung'!$I$942)))</f>
        <v>#DIV/0!</v>
      </c>
      <c r="AG201" s="16" t="str">
        <f t="shared" si="33"/>
        <v/>
      </c>
      <c r="AH201" s="16" t="e">
        <f t="shared" si="34"/>
        <v>#DIV/0!</v>
      </c>
      <c r="AI201" s="34" t="e">
        <f>ROUND(IF(C201&lt;16,$Q201/($D201^0.450818786555515)*'Hintergrund Berechnung'!$N$941,$Q201/($D201^0.450818786555515)*'Hintergrund Berechnung'!$N$942),0)</f>
        <v>#DIV/0!</v>
      </c>
      <c r="AJ201" s="34">
        <f>ROUND(IF(C201&lt;16,$R201*'Hintergrund Berechnung'!$O$941,$R201*'Hintergrund Berechnung'!$O$942),0)</f>
        <v>0</v>
      </c>
      <c r="AK201" s="34">
        <f>ROUND(IF(C201&lt;16,IF(S201&gt;0,(25-$S201)*'Hintergrund Berechnung'!$J$941,0),IF(S201&gt;0,(25-$S201)*'Hintergrund Berechnung'!$J$942,0)),0)</f>
        <v>0</v>
      </c>
      <c r="AL201" s="18" t="e">
        <f t="shared" si="35"/>
        <v>#DIV/0!</v>
      </c>
    </row>
    <row r="202" spans="21:38" x14ac:dyDescent="0.5">
      <c r="U202" s="16">
        <f t="shared" si="27"/>
        <v>0</v>
      </c>
      <c r="V202" s="16" t="e">
        <f>IF($A$3=FALSE,IF($C202&lt;16,E202/($D202^0.70558407859294)*'Hintergrund Berechnung'!$I$941,E202/($D202^0.70558407859294)*'Hintergrund Berechnung'!$I$942),IF($C202&lt;13,(E202/($D202^0.70558407859294)*'Hintergrund Berechnung'!$I$941)*0.5,IF($C202&lt;16,(E202/($D202^0.70558407859294)*'Hintergrund Berechnung'!$I$941)*0.67,E202/($D202^0.70558407859294)*'Hintergrund Berechnung'!$I$942)))</f>
        <v>#DIV/0!</v>
      </c>
      <c r="W202" s="16" t="str">
        <f t="shared" si="28"/>
        <v/>
      </c>
      <c r="X202" s="16" t="e">
        <f>IF($A$3=FALSE,IF($C202&lt;16,G202/($D202^0.70558407859294)*'Hintergrund Berechnung'!$I$941,G202/($D202^0.70558407859294)*'Hintergrund Berechnung'!$I$942),IF($C202&lt;13,(G202/($D202^0.70558407859294)*'Hintergrund Berechnung'!$I$941)*0.5,IF($C202&lt;16,(G202/($D202^0.70558407859294)*'Hintergrund Berechnung'!$I$941)*0.67,G202/($D202^0.70558407859294)*'Hintergrund Berechnung'!$I$942)))</f>
        <v>#DIV/0!</v>
      </c>
      <c r="Y202" s="16" t="str">
        <f t="shared" si="29"/>
        <v/>
      </c>
      <c r="Z202" s="16" t="e">
        <f>IF($A$3=FALSE,IF($C202&lt;16,I202/($D202^0.70558407859294)*'Hintergrund Berechnung'!$I$941,I202/($D202^0.70558407859294)*'Hintergrund Berechnung'!$I$942),IF($C202&lt;13,(I202/($D202^0.70558407859294)*'Hintergrund Berechnung'!$I$941)*0.5,IF($C202&lt;16,(I202/($D202^0.70558407859294)*'Hintergrund Berechnung'!$I$941)*0.67,I202/($D202^0.70558407859294)*'Hintergrund Berechnung'!$I$942)))</f>
        <v>#DIV/0!</v>
      </c>
      <c r="AA202" s="16" t="str">
        <f t="shared" si="30"/>
        <v/>
      </c>
      <c r="AB202" s="16" t="e">
        <f>IF($A$3=FALSE,IF($C202&lt;16,K202/($D202^0.70558407859294)*'Hintergrund Berechnung'!$I$941,K202/($D202^0.70558407859294)*'Hintergrund Berechnung'!$I$942),IF($C202&lt;13,(K202/($D202^0.70558407859294)*'Hintergrund Berechnung'!$I$941)*0.5,IF($C202&lt;16,(K202/($D202^0.70558407859294)*'Hintergrund Berechnung'!$I$941)*0.67,K202/($D202^0.70558407859294)*'Hintergrund Berechnung'!$I$942)))</f>
        <v>#DIV/0!</v>
      </c>
      <c r="AC202" s="16" t="str">
        <f t="shared" si="31"/>
        <v/>
      </c>
      <c r="AD202" s="16" t="e">
        <f>IF($A$3=FALSE,IF($C202&lt;16,M202/($D202^0.70558407859294)*'Hintergrund Berechnung'!$I$941,M202/($D202^0.70558407859294)*'Hintergrund Berechnung'!$I$942),IF($C202&lt;13,(M202/($D202^0.70558407859294)*'Hintergrund Berechnung'!$I$941)*0.5,IF($C202&lt;16,(M202/($D202^0.70558407859294)*'Hintergrund Berechnung'!$I$941)*0.67,M202/($D202^0.70558407859294)*'Hintergrund Berechnung'!$I$942)))</f>
        <v>#DIV/0!</v>
      </c>
      <c r="AE202" s="16" t="str">
        <f t="shared" si="32"/>
        <v/>
      </c>
      <c r="AF202" s="16" t="e">
        <f>IF($A$3=FALSE,IF($C202&lt;16,O202/($D202^0.70558407859294)*'Hintergrund Berechnung'!$I$941,O202/($D202^0.70558407859294)*'Hintergrund Berechnung'!$I$942),IF($C202&lt;13,(O202/($D202^0.70558407859294)*'Hintergrund Berechnung'!$I$941)*0.5,IF($C202&lt;16,(O202/($D202^0.70558407859294)*'Hintergrund Berechnung'!$I$941)*0.67,O202/($D202^0.70558407859294)*'Hintergrund Berechnung'!$I$942)))</f>
        <v>#DIV/0!</v>
      </c>
      <c r="AG202" s="16" t="str">
        <f t="shared" si="33"/>
        <v/>
      </c>
      <c r="AH202" s="16" t="e">
        <f t="shared" si="34"/>
        <v>#DIV/0!</v>
      </c>
      <c r="AI202" s="34" t="e">
        <f>ROUND(IF(C202&lt;16,$Q202/($D202^0.450818786555515)*'Hintergrund Berechnung'!$N$941,$Q202/($D202^0.450818786555515)*'Hintergrund Berechnung'!$N$942),0)</f>
        <v>#DIV/0!</v>
      </c>
      <c r="AJ202" s="34">
        <f>ROUND(IF(C202&lt;16,$R202*'Hintergrund Berechnung'!$O$941,$R202*'Hintergrund Berechnung'!$O$942),0)</f>
        <v>0</v>
      </c>
      <c r="AK202" s="34">
        <f>ROUND(IF(C202&lt;16,IF(S202&gt;0,(25-$S202)*'Hintergrund Berechnung'!$J$941,0),IF(S202&gt;0,(25-$S202)*'Hintergrund Berechnung'!$J$942,0)),0)</f>
        <v>0</v>
      </c>
      <c r="AL202" s="18" t="e">
        <f t="shared" si="35"/>
        <v>#DIV/0!</v>
      </c>
    </row>
    <row r="203" spans="21:38" x14ac:dyDescent="0.5">
      <c r="U203" s="16">
        <f t="shared" si="27"/>
        <v>0</v>
      </c>
      <c r="V203" s="16" t="e">
        <f>IF($A$3=FALSE,IF($C203&lt;16,E203/($D203^0.70558407859294)*'Hintergrund Berechnung'!$I$941,E203/($D203^0.70558407859294)*'Hintergrund Berechnung'!$I$942),IF($C203&lt;13,(E203/($D203^0.70558407859294)*'Hintergrund Berechnung'!$I$941)*0.5,IF($C203&lt;16,(E203/($D203^0.70558407859294)*'Hintergrund Berechnung'!$I$941)*0.67,E203/($D203^0.70558407859294)*'Hintergrund Berechnung'!$I$942)))</f>
        <v>#DIV/0!</v>
      </c>
      <c r="W203" s="16" t="str">
        <f t="shared" si="28"/>
        <v/>
      </c>
      <c r="X203" s="16" t="e">
        <f>IF($A$3=FALSE,IF($C203&lt;16,G203/($D203^0.70558407859294)*'Hintergrund Berechnung'!$I$941,G203/($D203^0.70558407859294)*'Hintergrund Berechnung'!$I$942),IF($C203&lt;13,(G203/($D203^0.70558407859294)*'Hintergrund Berechnung'!$I$941)*0.5,IF($C203&lt;16,(G203/($D203^0.70558407859294)*'Hintergrund Berechnung'!$I$941)*0.67,G203/($D203^0.70558407859294)*'Hintergrund Berechnung'!$I$942)))</f>
        <v>#DIV/0!</v>
      </c>
      <c r="Y203" s="16" t="str">
        <f t="shared" si="29"/>
        <v/>
      </c>
      <c r="Z203" s="16" t="e">
        <f>IF($A$3=FALSE,IF($C203&lt;16,I203/($D203^0.70558407859294)*'Hintergrund Berechnung'!$I$941,I203/($D203^0.70558407859294)*'Hintergrund Berechnung'!$I$942),IF($C203&lt;13,(I203/($D203^0.70558407859294)*'Hintergrund Berechnung'!$I$941)*0.5,IF($C203&lt;16,(I203/($D203^0.70558407859294)*'Hintergrund Berechnung'!$I$941)*0.67,I203/($D203^0.70558407859294)*'Hintergrund Berechnung'!$I$942)))</f>
        <v>#DIV/0!</v>
      </c>
      <c r="AA203" s="16" t="str">
        <f t="shared" si="30"/>
        <v/>
      </c>
      <c r="AB203" s="16" t="e">
        <f>IF($A$3=FALSE,IF($C203&lt;16,K203/($D203^0.70558407859294)*'Hintergrund Berechnung'!$I$941,K203/($D203^0.70558407859294)*'Hintergrund Berechnung'!$I$942),IF($C203&lt;13,(K203/($D203^0.70558407859294)*'Hintergrund Berechnung'!$I$941)*0.5,IF($C203&lt;16,(K203/($D203^0.70558407859294)*'Hintergrund Berechnung'!$I$941)*0.67,K203/($D203^0.70558407859294)*'Hintergrund Berechnung'!$I$942)))</f>
        <v>#DIV/0!</v>
      </c>
      <c r="AC203" s="16" t="str">
        <f t="shared" si="31"/>
        <v/>
      </c>
      <c r="AD203" s="16" t="e">
        <f>IF($A$3=FALSE,IF($C203&lt;16,M203/($D203^0.70558407859294)*'Hintergrund Berechnung'!$I$941,M203/($D203^0.70558407859294)*'Hintergrund Berechnung'!$I$942),IF($C203&lt;13,(M203/($D203^0.70558407859294)*'Hintergrund Berechnung'!$I$941)*0.5,IF($C203&lt;16,(M203/($D203^0.70558407859294)*'Hintergrund Berechnung'!$I$941)*0.67,M203/($D203^0.70558407859294)*'Hintergrund Berechnung'!$I$942)))</f>
        <v>#DIV/0!</v>
      </c>
      <c r="AE203" s="16" t="str">
        <f t="shared" si="32"/>
        <v/>
      </c>
      <c r="AF203" s="16" t="e">
        <f>IF($A$3=FALSE,IF($C203&lt;16,O203/($D203^0.70558407859294)*'Hintergrund Berechnung'!$I$941,O203/($D203^0.70558407859294)*'Hintergrund Berechnung'!$I$942),IF($C203&lt;13,(O203/($D203^0.70558407859294)*'Hintergrund Berechnung'!$I$941)*0.5,IF($C203&lt;16,(O203/($D203^0.70558407859294)*'Hintergrund Berechnung'!$I$941)*0.67,O203/($D203^0.70558407859294)*'Hintergrund Berechnung'!$I$942)))</f>
        <v>#DIV/0!</v>
      </c>
      <c r="AG203" s="16" t="str">
        <f t="shared" si="33"/>
        <v/>
      </c>
      <c r="AH203" s="16" t="e">
        <f t="shared" si="34"/>
        <v>#DIV/0!</v>
      </c>
      <c r="AI203" s="34" t="e">
        <f>ROUND(IF(C203&lt;16,$Q203/($D203^0.450818786555515)*'Hintergrund Berechnung'!$N$941,$Q203/($D203^0.450818786555515)*'Hintergrund Berechnung'!$N$942),0)</f>
        <v>#DIV/0!</v>
      </c>
      <c r="AJ203" s="34">
        <f>ROUND(IF(C203&lt;16,$R203*'Hintergrund Berechnung'!$O$941,$R203*'Hintergrund Berechnung'!$O$942),0)</f>
        <v>0</v>
      </c>
      <c r="AK203" s="34">
        <f>ROUND(IF(C203&lt;16,IF(S203&gt;0,(25-$S203)*'Hintergrund Berechnung'!$J$941,0),IF(S203&gt;0,(25-$S203)*'Hintergrund Berechnung'!$J$942,0)),0)</f>
        <v>0</v>
      </c>
      <c r="AL203" s="18" t="e">
        <f t="shared" si="35"/>
        <v>#DIV/0!</v>
      </c>
    </row>
    <row r="204" spans="21:38" x14ac:dyDescent="0.5">
      <c r="U204" s="16">
        <f t="shared" si="27"/>
        <v>0</v>
      </c>
      <c r="V204" s="16" t="e">
        <f>IF($A$3=FALSE,IF($C204&lt;16,E204/($D204^0.70558407859294)*'Hintergrund Berechnung'!$I$941,E204/($D204^0.70558407859294)*'Hintergrund Berechnung'!$I$942),IF($C204&lt;13,(E204/($D204^0.70558407859294)*'Hintergrund Berechnung'!$I$941)*0.5,IF($C204&lt;16,(E204/($D204^0.70558407859294)*'Hintergrund Berechnung'!$I$941)*0.67,E204/($D204^0.70558407859294)*'Hintergrund Berechnung'!$I$942)))</f>
        <v>#DIV/0!</v>
      </c>
      <c r="W204" s="16" t="str">
        <f t="shared" si="28"/>
        <v/>
      </c>
      <c r="X204" s="16" t="e">
        <f>IF($A$3=FALSE,IF($C204&lt;16,G204/($D204^0.70558407859294)*'Hintergrund Berechnung'!$I$941,G204/($D204^0.70558407859294)*'Hintergrund Berechnung'!$I$942),IF($C204&lt;13,(G204/($D204^0.70558407859294)*'Hintergrund Berechnung'!$I$941)*0.5,IF($C204&lt;16,(G204/($D204^0.70558407859294)*'Hintergrund Berechnung'!$I$941)*0.67,G204/($D204^0.70558407859294)*'Hintergrund Berechnung'!$I$942)))</f>
        <v>#DIV/0!</v>
      </c>
      <c r="Y204" s="16" t="str">
        <f t="shared" si="29"/>
        <v/>
      </c>
      <c r="Z204" s="16" t="e">
        <f>IF($A$3=FALSE,IF($C204&lt;16,I204/($D204^0.70558407859294)*'Hintergrund Berechnung'!$I$941,I204/($D204^0.70558407859294)*'Hintergrund Berechnung'!$I$942),IF($C204&lt;13,(I204/($D204^0.70558407859294)*'Hintergrund Berechnung'!$I$941)*0.5,IF($C204&lt;16,(I204/($D204^0.70558407859294)*'Hintergrund Berechnung'!$I$941)*0.67,I204/($D204^0.70558407859294)*'Hintergrund Berechnung'!$I$942)))</f>
        <v>#DIV/0!</v>
      </c>
      <c r="AA204" s="16" t="str">
        <f t="shared" si="30"/>
        <v/>
      </c>
      <c r="AB204" s="16" t="e">
        <f>IF($A$3=FALSE,IF($C204&lt;16,K204/($D204^0.70558407859294)*'Hintergrund Berechnung'!$I$941,K204/($D204^0.70558407859294)*'Hintergrund Berechnung'!$I$942),IF($C204&lt;13,(K204/($D204^0.70558407859294)*'Hintergrund Berechnung'!$I$941)*0.5,IF($C204&lt;16,(K204/($D204^0.70558407859294)*'Hintergrund Berechnung'!$I$941)*0.67,K204/($D204^0.70558407859294)*'Hintergrund Berechnung'!$I$942)))</f>
        <v>#DIV/0!</v>
      </c>
      <c r="AC204" s="16" t="str">
        <f t="shared" si="31"/>
        <v/>
      </c>
      <c r="AD204" s="16" t="e">
        <f>IF($A$3=FALSE,IF($C204&lt;16,M204/($D204^0.70558407859294)*'Hintergrund Berechnung'!$I$941,M204/($D204^0.70558407859294)*'Hintergrund Berechnung'!$I$942),IF($C204&lt;13,(M204/($D204^0.70558407859294)*'Hintergrund Berechnung'!$I$941)*0.5,IF($C204&lt;16,(M204/($D204^0.70558407859294)*'Hintergrund Berechnung'!$I$941)*0.67,M204/($D204^0.70558407859294)*'Hintergrund Berechnung'!$I$942)))</f>
        <v>#DIV/0!</v>
      </c>
      <c r="AE204" s="16" t="str">
        <f t="shared" si="32"/>
        <v/>
      </c>
      <c r="AF204" s="16" t="e">
        <f>IF($A$3=FALSE,IF($C204&lt;16,O204/($D204^0.70558407859294)*'Hintergrund Berechnung'!$I$941,O204/($D204^0.70558407859294)*'Hintergrund Berechnung'!$I$942),IF($C204&lt;13,(O204/($D204^0.70558407859294)*'Hintergrund Berechnung'!$I$941)*0.5,IF($C204&lt;16,(O204/($D204^0.70558407859294)*'Hintergrund Berechnung'!$I$941)*0.67,O204/($D204^0.70558407859294)*'Hintergrund Berechnung'!$I$942)))</f>
        <v>#DIV/0!</v>
      </c>
      <c r="AG204" s="16" t="str">
        <f t="shared" si="33"/>
        <v/>
      </c>
      <c r="AH204" s="16" t="e">
        <f t="shared" si="34"/>
        <v>#DIV/0!</v>
      </c>
      <c r="AI204" s="34" t="e">
        <f>ROUND(IF(C204&lt;16,$Q204/($D204^0.450818786555515)*'Hintergrund Berechnung'!$N$941,$Q204/($D204^0.450818786555515)*'Hintergrund Berechnung'!$N$942),0)</f>
        <v>#DIV/0!</v>
      </c>
      <c r="AJ204" s="34">
        <f>ROUND(IF(C204&lt;16,$R204*'Hintergrund Berechnung'!$O$941,$R204*'Hintergrund Berechnung'!$O$942),0)</f>
        <v>0</v>
      </c>
      <c r="AK204" s="34">
        <f>ROUND(IF(C204&lt;16,IF(S204&gt;0,(25-$S204)*'Hintergrund Berechnung'!$J$941,0),IF(S204&gt;0,(25-$S204)*'Hintergrund Berechnung'!$J$942,0)),0)</f>
        <v>0</v>
      </c>
      <c r="AL204" s="18" t="e">
        <f t="shared" si="35"/>
        <v>#DIV/0!</v>
      </c>
    </row>
    <row r="205" spans="21:38" x14ac:dyDescent="0.5">
      <c r="U205" s="16">
        <f t="shared" si="27"/>
        <v>0</v>
      </c>
      <c r="V205" s="16" t="e">
        <f>IF($A$3=FALSE,IF($C205&lt;16,E205/($D205^0.70558407859294)*'Hintergrund Berechnung'!$I$941,E205/($D205^0.70558407859294)*'Hintergrund Berechnung'!$I$942),IF($C205&lt;13,(E205/($D205^0.70558407859294)*'Hintergrund Berechnung'!$I$941)*0.5,IF($C205&lt;16,(E205/($D205^0.70558407859294)*'Hintergrund Berechnung'!$I$941)*0.67,E205/($D205^0.70558407859294)*'Hintergrund Berechnung'!$I$942)))</f>
        <v>#DIV/0!</v>
      </c>
      <c r="W205" s="16" t="str">
        <f t="shared" si="28"/>
        <v/>
      </c>
      <c r="X205" s="16" t="e">
        <f>IF($A$3=FALSE,IF($C205&lt;16,G205/($D205^0.70558407859294)*'Hintergrund Berechnung'!$I$941,G205/($D205^0.70558407859294)*'Hintergrund Berechnung'!$I$942),IF($C205&lt;13,(G205/($D205^0.70558407859294)*'Hintergrund Berechnung'!$I$941)*0.5,IF($C205&lt;16,(G205/($D205^0.70558407859294)*'Hintergrund Berechnung'!$I$941)*0.67,G205/($D205^0.70558407859294)*'Hintergrund Berechnung'!$I$942)))</f>
        <v>#DIV/0!</v>
      </c>
      <c r="Y205" s="16" t="str">
        <f t="shared" si="29"/>
        <v/>
      </c>
      <c r="Z205" s="16" t="e">
        <f>IF($A$3=FALSE,IF($C205&lt;16,I205/($D205^0.70558407859294)*'Hintergrund Berechnung'!$I$941,I205/($D205^0.70558407859294)*'Hintergrund Berechnung'!$I$942),IF($C205&lt;13,(I205/($D205^0.70558407859294)*'Hintergrund Berechnung'!$I$941)*0.5,IF($C205&lt;16,(I205/($D205^0.70558407859294)*'Hintergrund Berechnung'!$I$941)*0.67,I205/($D205^0.70558407859294)*'Hintergrund Berechnung'!$I$942)))</f>
        <v>#DIV/0!</v>
      </c>
      <c r="AA205" s="16" t="str">
        <f t="shared" si="30"/>
        <v/>
      </c>
      <c r="AB205" s="16" t="e">
        <f>IF($A$3=FALSE,IF($C205&lt;16,K205/($D205^0.70558407859294)*'Hintergrund Berechnung'!$I$941,K205/($D205^0.70558407859294)*'Hintergrund Berechnung'!$I$942),IF($C205&lt;13,(K205/($D205^0.70558407859294)*'Hintergrund Berechnung'!$I$941)*0.5,IF($C205&lt;16,(K205/($D205^0.70558407859294)*'Hintergrund Berechnung'!$I$941)*0.67,K205/($D205^0.70558407859294)*'Hintergrund Berechnung'!$I$942)))</f>
        <v>#DIV/0!</v>
      </c>
      <c r="AC205" s="16" t="str">
        <f t="shared" si="31"/>
        <v/>
      </c>
      <c r="AD205" s="16" t="e">
        <f>IF($A$3=FALSE,IF($C205&lt;16,M205/($D205^0.70558407859294)*'Hintergrund Berechnung'!$I$941,M205/($D205^0.70558407859294)*'Hintergrund Berechnung'!$I$942),IF($C205&lt;13,(M205/($D205^0.70558407859294)*'Hintergrund Berechnung'!$I$941)*0.5,IF($C205&lt;16,(M205/($D205^0.70558407859294)*'Hintergrund Berechnung'!$I$941)*0.67,M205/($D205^0.70558407859294)*'Hintergrund Berechnung'!$I$942)))</f>
        <v>#DIV/0!</v>
      </c>
      <c r="AE205" s="16" t="str">
        <f t="shared" si="32"/>
        <v/>
      </c>
      <c r="AF205" s="16" t="e">
        <f>IF($A$3=FALSE,IF($C205&lt;16,O205/($D205^0.70558407859294)*'Hintergrund Berechnung'!$I$941,O205/($D205^0.70558407859294)*'Hintergrund Berechnung'!$I$942),IF($C205&lt;13,(O205/($D205^0.70558407859294)*'Hintergrund Berechnung'!$I$941)*0.5,IF($C205&lt;16,(O205/($D205^0.70558407859294)*'Hintergrund Berechnung'!$I$941)*0.67,O205/($D205^0.70558407859294)*'Hintergrund Berechnung'!$I$942)))</f>
        <v>#DIV/0!</v>
      </c>
      <c r="AG205" s="16" t="str">
        <f t="shared" si="33"/>
        <v/>
      </c>
      <c r="AH205" s="16" t="e">
        <f t="shared" si="34"/>
        <v>#DIV/0!</v>
      </c>
      <c r="AI205" s="34" t="e">
        <f>ROUND(IF(C205&lt;16,$Q205/($D205^0.450818786555515)*'Hintergrund Berechnung'!$N$941,$Q205/($D205^0.450818786555515)*'Hintergrund Berechnung'!$N$942),0)</f>
        <v>#DIV/0!</v>
      </c>
      <c r="AJ205" s="34">
        <f>ROUND(IF(C205&lt;16,$R205*'Hintergrund Berechnung'!$O$941,$R205*'Hintergrund Berechnung'!$O$942),0)</f>
        <v>0</v>
      </c>
      <c r="AK205" s="34">
        <f>ROUND(IF(C205&lt;16,IF(S205&gt;0,(25-$S205)*'Hintergrund Berechnung'!$J$941,0),IF(S205&gt;0,(25-$S205)*'Hintergrund Berechnung'!$J$942,0)),0)</f>
        <v>0</v>
      </c>
      <c r="AL205" s="18" t="e">
        <f t="shared" si="35"/>
        <v>#DIV/0!</v>
      </c>
    </row>
    <row r="206" spans="21:38" x14ac:dyDescent="0.5">
      <c r="U206" s="16">
        <f t="shared" si="27"/>
        <v>0</v>
      </c>
      <c r="V206" s="16" t="e">
        <f>IF($A$3=FALSE,IF($C206&lt;16,E206/($D206^0.70558407859294)*'Hintergrund Berechnung'!$I$941,E206/($D206^0.70558407859294)*'Hintergrund Berechnung'!$I$942),IF($C206&lt;13,(E206/($D206^0.70558407859294)*'Hintergrund Berechnung'!$I$941)*0.5,IF($C206&lt;16,(E206/($D206^0.70558407859294)*'Hintergrund Berechnung'!$I$941)*0.67,E206/($D206^0.70558407859294)*'Hintergrund Berechnung'!$I$942)))</f>
        <v>#DIV/0!</v>
      </c>
      <c r="W206" s="16" t="str">
        <f t="shared" si="28"/>
        <v/>
      </c>
      <c r="X206" s="16" t="e">
        <f>IF($A$3=FALSE,IF($C206&lt;16,G206/($D206^0.70558407859294)*'Hintergrund Berechnung'!$I$941,G206/($D206^0.70558407859294)*'Hintergrund Berechnung'!$I$942),IF($C206&lt;13,(G206/($D206^0.70558407859294)*'Hintergrund Berechnung'!$I$941)*0.5,IF($C206&lt;16,(G206/($D206^0.70558407859294)*'Hintergrund Berechnung'!$I$941)*0.67,G206/($D206^0.70558407859294)*'Hintergrund Berechnung'!$I$942)))</f>
        <v>#DIV/0!</v>
      </c>
      <c r="Y206" s="16" t="str">
        <f t="shared" si="29"/>
        <v/>
      </c>
      <c r="Z206" s="16" t="e">
        <f>IF($A$3=FALSE,IF($C206&lt;16,I206/($D206^0.70558407859294)*'Hintergrund Berechnung'!$I$941,I206/($D206^0.70558407859294)*'Hintergrund Berechnung'!$I$942),IF($C206&lt;13,(I206/($D206^0.70558407859294)*'Hintergrund Berechnung'!$I$941)*0.5,IF($C206&lt;16,(I206/($D206^0.70558407859294)*'Hintergrund Berechnung'!$I$941)*0.67,I206/($D206^0.70558407859294)*'Hintergrund Berechnung'!$I$942)))</f>
        <v>#DIV/0!</v>
      </c>
      <c r="AA206" s="16" t="str">
        <f t="shared" si="30"/>
        <v/>
      </c>
      <c r="AB206" s="16" t="e">
        <f>IF($A$3=FALSE,IF($C206&lt;16,K206/($D206^0.70558407859294)*'Hintergrund Berechnung'!$I$941,K206/($D206^0.70558407859294)*'Hintergrund Berechnung'!$I$942),IF($C206&lt;13,(K206/($D206^0.70558407859294)*'Hintergrund Berechnung'!$I$941)*0.5,IF($C206&lt;16,(K206/($D206^0.70558407859294)*'Hintergrund Berechnung'!$I$941)*0.67,K206/($D206^0.70558407859294)*'Hintergrund Berechnung'!$I$942)))</f>
        <v>#DIV/0!</v>
      </c>
      <c r="AC206" s="16" t="str">
        <f t="shared" si="31"/>
        <v/>
      </c>
      <c r="AD206" s="16" t="e">
        <f>IF($A$3=FALSE,IF($C206&lt;16,M206/($D206^0.70558407859294)*'Hintergrund Berechnung'!$I$941,M206/($D206^0.70558407859294)*'Hintergrund Berechnung'!$I$942),IF($C206&lt;13,(M206/($D206^0.70558407859294)*'Hintergrund Berechnung'!$I$941)*0.5,IF($C206&lt;16,(M206/($D206^0.70558407859294)*'Hintergrund Berechnung'!$I$941)*0.67,M206/($D206^0.70558407859294)*'Hintergrund Berechnung'!$I$942)))</f>
        <v>#DIV/0!</v>
      </c>
      <c r="AE206" s="16" t="str">
        <f t="shared" si="32"/>
        <v/>
      </c>
      <c r="AF206" s="16" t="e">
        <f>IF($A$3=FALSE,IF($C206&lt;16,O206/($D206^0.70558407859294)*'Hintergrund Berechnung'!$I$941,O206/($D206^0.70558407859294)*'Hintergrund Berechnung'!$I$942),IF($C206&lt;13,(O206/($D206^0.70558407859294)*'Hintergrund Berechnung'!$I$941)*0.5,IF($C206&lt;16,(O206/($D206^0.70558407859294)*'Hintergrund Berechnung'!$I$941)*0.67,O206/($D206^0.70558407859294)*'Hintergrund Berechnung'!$I$942)))</f>
        <v>#DIV/0!</v>
      </c>
      <c r="AG206" s="16" t="str">
        <f t="shared" si="33"/>
        <v/>
      </c>
      <c r="AH206" s="16" t="e">
        <f t="shared" si="34"/>
        <v>#DIV/0!</v>
      </c>
      <c r="AI206" s="34" t="e">
        <f>ROUND(IF(C206&lt;16,$Q206/($D206^0.450818786555515)*'Hintergrund Berechnung'!$N$941,$Q206/($D206^0.450818786555515)*'Hintergrund Berechnung'!$N$942),0)</f>
        <v>#DIV/0!</v>
      </c>
      <c r="AJ206" s="34">
        <f>ROUND(IF(C206&lt;16,$R206*'Hintergrund Berechnung'!$O$941,$R206*'Hintergrund Berechnung'!$O$942),0)</f>
        <v>0</v>
      </c>
      <c r="AK206" s="34">
        <f>ROUND(IF(C206&lt;16,IF(S206&gt;0,(25-$S206)*'Hintergrund Berechnung'!$J$941,0),IF(S206&gt;0,(25-$S206)*'Hintergrund Berechnung'!$J$942,0)),0)</f>
        <v>0</v>
      </c>
      <c r="AL206" s="18" t="e">
        <f t="shared" si="35"/>
        <v>#DIV/0!</v>
      </c>
    </row>
    <row r="207" spans="21:38" x14ac:dyDescent="0.5">
      <c r="U207" s="16">
        <f t="shared" si="27"/>
        <v>0</v>
      </c>
      <c r="V207" s="16" t="e">
        <f>IF($A$3=FALSE,IF($C207&lt;16,E207/($D207^0.70558407859294)*'Hintergrund Berechnung'!$I$941,E207/($D207^0.70558407859294)*'Hintergrund Berechnung'!$I$942),IF($C207&lt;13,(E207/($D207^0.70558407859294)*'Hintergrund Berechnung'!$I$941)*0.5,IF($C207&lt;16,(E207/($D207^0.70558407859294)*'Hintergrund Berechnung'!$I$941)*0.67,E207/($D207^0.70558407859294)*'Hintergrund Berechnung'!$I$942)))</f>
        <v>#DIV/0!</v>
      </c>
      <c r="W207" s="16" t="str">
        <f t="shared" si="28"/>
        <v/>
      </c>
      <c r="X207" s="16" t="e">
        <f>IF($A$3=FALSE,IF($C207&lt;16,G207/($D207^0.70558407859294)*'Hintergrund Berechnung'!$I$941,G207/($D207^0.70558407859294)*'Hintergrund Berechnung'!$I$942),IF($C207&lt;13,(G207/($D207^0.70558407859294)*'Hintergrund Berechnung'!$I$941)*0.5,IF($C207&lt;16,(G207/($D207^0.70558407859294)*'Hintergrund Berechnung'!$I$941)*0.67,G207/($D207^0.70558407859294)*'Hintergrund Berechnung'!$I$942)))</f>
        <v>#DIV/0!</v>
      </c>
      <c r="Y207" s="16" t="str">
        <f t="shared" si="29"/>
        <v/>
      </c>
      <c r="Z207" s="16" t="e">
        <f>IF($A$3=FALSE,IF($C207&lt;16,I207/($D207^0.70558407859294)*'Hintergrund Berechnung'!$I$941,I207/($D207^0.70558407859294)*'Hintergrund Berechnung'!$I$942),IF($C207&lt;13,(I207/($D207^0.70558407859294)*'Hintergrund Berechnung'!$I$941)*0.5,IF($C207&lt;16,(I207/($D207^0.70558407859294)*'Hintergrund Berechnung'!$I$941)*0.67,I207/($D207^0.70558407859294)*'Hintergrund Berechnung'!$I$942)))</f>
        <v>#DIV/0!</v>
      </c>
      <c r="AA207" s="16" t="str">
        <f t="shared" si="30"/>
        <v/>
      </c>
      <c r="AB207" s="16" t="e">
        <f>IF($A$3=FALSE,IF($C207&lt;16,K207/($D207^0.70558407859294)*'Hintergrund Berechnung'!$I$941,K207/($D207^0.70558407859294)*'Hintergrund Berechnung'!$I$942),IF($C207&lt;13,(K207/($D207^0.70558407859294)*'Hintergrund Berechnung'!$I$941)*0.5,IF($C207&lt;16,(K207/($D207^0.70558407859294)*'Hintergrund Berechnung'!$I$941)*0.67,K207/($D207^0.70558407859294)*'Hintergrund Berechnung'!$I$942)))</f>
        <v>#DIV/0!</v>
      </c>
      <c r="AC207" s="16" t="str">
        <f t="shared" si="31"/>
        <v/>
      </c>
      <c r="AD207" s="16" t="e">
        <f>IF($A$3=FALSE,IF($C207&lt;16,M207/($D207^0.70558407859294)*'Hintergrund Berechnung'!$I$941,M207/($D207^0.70558407859294)*'Hintergrund Berechnung'!$I$942),IF($C207&lt;13,(M207/($D207^0.70558407859294)*'Hintergrund Berechnung'!$I$941)*0.5,IF($C207&lt;16,(M207/($D207^0.70558407859294)*'Hintergrund Berechnung'!$I$941)*0.67,M207/($D207^0.70558407859294)*'Hintergrund Berechnung'!$I$942)))</f>
        <v>#DIV/0!</v>
      </c>
      <c r="AE207" s="16" t="str">
        <f t="shared" si="32"/>
        <v/>
      </c>
      <c r="AF207" s="16" t="e">
        <f>IF($A$3=FALSE,IF($C207&lt;16,O207/($D207^0.70558407859294)*'Hintergrund Berechnung'!$I$941,O207/($D207^0.70558407859294)*'Hintergrund Berechnung'!$I$942),IF($C207&lt;13,(O207/($D207^0.70558407859294)*'Hintergrund Berechnung'!$I$941)*0.5,IF($C207&lt;16,(O207/($D207^0.70558407859294)*'Hintergrund Berechnung'!$I$941)*0.67,O207/($D207^0.70558407859294)*'Hintergrund Berechnung'!$I$942)))</f>
        <v>#DIV/0!</v>
      </c>
      <c r="AG207" s="16" t="str">
        <f t="shared" si="33"/>
        <v/>
      </c>
      <c r="AH207" s="16" t="e">
        <f t="shared" si="34"/>
        <v>#DIV/0!</v>
      </c>
      <c r="AI207" s="34" t="e">
        <f>ROUND(IF(C207&lt;16,$Q207/($D207^0.450818786555515)*'Hintergrund Berechnung'!$N$941,$Q207/($D207^0.450818786555515)*'Hintergrund Berechnung'!$N$942),0)</f>
        <v>#DIV/0!</v>
      </c>
      <c r="AJ207" s="34">
        <f>ROUND(IF(C207&lt;16,$R207*'Hintergrund Berechnung'!$O$941,$R207*'Hintergrund Berechnung'!$O$942),0)</f>
        <v>0</v>
      </c>
      <c r="AK207" s="34">
        <f>ROUND(IF(C207&lt;16,IF(S207&gt;0,(25-$S207)*'Hintergrund Berechnung'!$J$941,0),IF(S207&gt;0,(25-$S207)*'Hintergrund Berechnung'!$J$942,0)),0)</f>
        <v>0</v>
      </c>
      <c r="AL207" s="18" t="e">
        <f t="shared" si="35"/>
        <v>#DIV/0!</v>
      </c>
    </row>
    <row r="208" spans="21:38" x14ac:dyDescent="0.5">
      <c r="U208" s="16">
        <f t="shared" si="27"/>
        <v>0</v>
      </c>
      <c r="V208" s="16" t="e">
        <f>IF($A$3=FALSE,IF($C208&lt;16,E208/($D208^0.70558407859294)*'Hintergrund Berechnung'!$I$941,E208/($D208^0.70558407859294)*'Hintergrund Berechnung'!$I$942),IF($C208&lt;13,(E208/($D208^0.70558407859294)*'Hintergrund Berechnung'!$I$941)*0.5,IF($C208&lt;16,(E208/($D208^0.70558407859294)*'Hintergrund Berechnung'!$I$941)*0.67,E208/($D208^0.70558407859294)*'Hintergrund Berechnung'!$I$942)))</f>
        <v>#DIV/0!</v>
      </c>
      <c r="W208" s="16" t="str">
        <f t="shared" si="28"/>
        <v/>
      </c>
      <c r="X208" s="16" t="e">
        <f>IF($A$3=FALSE,IF($C208&lt;16,G208/($D208^0.70558407859294)*'Hintergrund Berechnung'!$I$941,G208/($D208^0.70558407859294)*'Hintergrund Berechnung'!$I$942),IF($C208&lt;13,(G208/($D208^0.70558407859294)*'Hintergrund Berechnung'!$I$941)*0.5,IF($C208&lt;16,(G208/($D208^0.70558407859294)*'Hintergrund Berechnung'!$I$941)*0.67,G208/($D208^0.70558407859294)*'Hintergrund Berechnung'!$I$942)))</f>
        <v>#DIV/0!</v>
      </c>
      <c r="Y208" s="16" t="str">
        <f t="shared" si="29"/>
        <v/>
      </c>
      <c r="Z208" s="16" t="e">
        <f>IF($A$3=FALSE,IF($C208&lt;16,I208/($D208^0.70558407859294)*'Hintergrund Berechnung'!$I$941,I208/($D208^0.70558407859294)*'Hintergrund Berechnung'!$I$942),IF($C208&lt;13,(I208/($D208^0.70558407859294)*'Hintergrund Berechnung'!$I$941)*0.5,IF($C208&lt;16,(I208/($D208^0.70558407859294)*'Hintergrund Berechnung'!$I$941)*0.67,I208/($D208^0.70558407859294)*'Hintergrund Berechnung'!$I$942)))</f>
        <v>#DIV/0!</v>
      </c>
      <c r="AA208" s="16" t="str">
        <f t="shared" si="30"/>
        <v/>
      </c>
      <c r="AB208" s="16" t="e">
        <f>IF($A$3=FALSE,IF($C208&lt;16,K208/($D208^0.70558407859294)*'Hintergrund Berechnung'!$I$941,K208/($D208^0.70558407859294)*'Hintergrund Berechnung'!$I$942),IF($C208&lt;13,(K208/($D208^0.70558407859294)*'Hintergrund Berechnung'!$I$941)*0.5,IF($C208&lt;16,(K208/($D208^0.70558407859294)*'Hintergrund Berechnung'!$I$941)*0.67,K208/($D208^0.70558407859294)*'Hintergrund Berechnung'!$I$942)))</f>
        <v>#DIV/0!</v>
      </c>
      <c r="AC208" s="16" t="str">
        <f t="shared" si="31"/>
        <v/>
      </c>
      <c r="AD208" s="16" t="e">
        <f>IF($A$3=FALSE,IF($C208&lt;16,M208/($D208^0.70558407859294)*'Hintergrund Berechnung'!$I$941,M208/($D208^0.70558407859294)*'Hintergrund Berechnung'!$I$942),IF($C208&lt;13,(M208/($D208^0.70558407859294)*'Hintergrund Berechnung'!$I$941)*0.5,IF($C208&lt;16,(M208/($D208^0.70558407859294)*'Hintergrund Berechnung'!$I$941)*0.67,M208/($D208^0.70558407859294)*'Hintergrund Berechnung'!$I$942)))</f>
        <v>#DIV/0!</v>
      </c>
      <c r="AE208" s="16" t="str">
        <f t="shared" si="32"/>
        <v/>
      </c>
      <c r="AF208" s="16" t="e">
        <f>IF($A$3=FALSE,IF($C208&lt;16,O208/($D208^0.70558407859294)*'Hintergrund Berechnung'!$I$941,O208/($D208^0.70558407859294)*'Hintergrund Berechnung'!$I$942),IF($C208&lt;13,(O208/($D208^0.70558407859294)*'Hintergrund Berechnung'!$I$941)*0.5,IF($C208&lt;16,(O208/($D208^0.70558407859294)*'Hintergrund Berechnung'!$I$941)*0.67,O208/($D208^0.70558407859294)*'Hintergrund Berechnung'!$I$942)))</f>
        <v>#DIV/0!</v>
      </c>
      <c r="AG208" s="16" t="str">
        <f t="shared" si="33"/>
        <v/>
      </c>
      <c r="AH208" s="16" t="e">
        <f t="shared" si="34"/>
        <v>#DIV/0!</v>
      </c>
      <c r="AI208" s="34" t="e">
        <f>ROUND(IF(C208&lt;16,$Q208/($D208^0.450818786555515)*'Hintergrund Berechnung'!$N$941,$Q208/($D208^0.450818786555515)*'Hintergrund Berechnung'!$N$942),0)</f>
        <v>#DIV/0!</v>
      </c>
      <c r="AJ208" s="34">
        <f>ROUND(IF(C208&lt;16,$R208*'Hintergrund Berechnung'!$O$941,$R208*'Hintergrund Berechnung'!$O$942),0)</f>
        <v>0</v>
      </c>
      <c r="AK208" s="34">
        <f>ROUND(IF(C208&lt;16,IF(S208&gt;0,(25-$S208)*'Hintergrund Berechnung'!$J$941,0),IF(S208&gt;0,(25-$S208)*'Hintergrund Berechnung'!$J$942,0)),0)</f>
        <v>0</v>
      </c>
      <c r="AL208" s="18" t="e">
        <f t="shared" si="35"/>
        <v>#DIV/0!</v>
      </c>
    </row>
    <row r="209" spans="21:38" x14ac:dyDescent="0.5">
      <c r="U209" s="16">
        <f t="shared" si="27"/>
        <v>0</v>
      </c>
      <c r="V209" s="16" t="e">
        <f>IF($A$3=FALSE,IF($C209&lt;16,E209/($D209^0.70558407859294)*'Hintergrund Berechnung'!$I$941,E209/($D209^0.70558407859294)*'Hintergrund Berechnung'!$I$942),IF($C209&lt;13,(E209/($D209^0.70558407859294)*'Hintergrund Berechnung'!$I$941)*0.5,IF($C209&lt;16,(E209/($D209^0.70558407859294)*'Hintergrund Berechnung'!$I$941)*0.67,E209/($D209^0.70558407859294)*'Hintergrund Berechnung'!$I$942)))</f>
        <v>#DIV/0!</v>
      </c>
      <c r="W209" s="16" t="str">
        <f t="shared" si="28"/>
        <v/>
      </c>
      <c r="X209" s="16" t="e">
        <f>IF($A$3=FALSE,IF($C209&lt;16,G209/($D209^0.70558407859294)*'Hintergrund Berechnung'!$I$941,G209/($D209^0.70558407859294)*'Hintergrund Berechnung'!$I$942),IF($C209&lt;13,(G209/($D209^0.70558407859294)*'Hintergrund Berechnung'!$I$941)*0.5,IF($C209&lt;16,(G209/($D209^0.70558407859294)*'Hintergrund Berechnung'!$I$941)*0.67,G209/($D209^0.70558407859294)*'Hintergrund Berechnung'!$I$942)))</f>
        <v>#DIV/0!</v>
      </c>
      <c r="Y209" s="16" t="str">
        <f t="shared" si="29"/>
        <v/>
      </c>
      <c r="Z209" s="16" t="e">
        <f>IF($A$3=FALSE,IF($C209&lt;16,I209/($D209^0.70558407859294)*'Hintergrund Berechnung'!$I$941,I209/($D209^0.70558407859294)*'Hintergrund Berechnung'!$I$942),IF($C209&lt;13,(I209/($D209^0.70558407859294)*'Hintergrund Berechnung'!$I$941)*0.5,IF($C209&lt;16,(I209/($D209^0.70558407859294)*'Hintergrund Berechnung'!$I$941)*0.67,I209/($D209^0.70558407859294)*'Hintergrund Berechnung'!$I$942)))</f>
        <v>#DIV/0!</v>
      </c>
      <c r="AA209" s="16" t="str">
        <f t="shared" si="30"/>
        <v/>
      </c>
      <c r="AB209" s="16" t="e">
        <f>IF($A$3=FALSE,IF($C209&lt;16,K209/($D209^0.70558407859294)*'Hintergrund Berechnung'!$I$941,K209/($D209^0.70558407859294)*'Hintergrund Berechnung'!$I$942),IF($C209&lt;13,(K209/($D209^0.70558407859294)*'Hintergrund Berechnung'!$I$941)*0.5,IF($C209&lt;16,(K209/($D209^0.70558407859294)*'Hintergrund Berechnung'!$I$941)*0.67,K209/($D209^0.70558407859294)*'Hintergrund Berechnung'!$I$942)))</f>
        <v>#DIV/0!</v>
      </c>
      <c r="AC209" s="16" t="str">
        <f t="shared" si="31"/>
        <v/>
      </c>
      <c r="AD209" s="16" t="e">
        <f>IF($A$3=FALSE,IF($C209&lt;16,M209/($D209^0.70558407859294)*'Hintergrund Berechnung'!$I$941,M209/($D209^0.70558407859294)*'Hintergrund Berechnung'!$I$942),IF($C209&lt;13,(M209/($D209^0.70558407859294)*'Hintergrund Berechnung'!$I$941)*0.5,IF($C209&lt;16,(M209/($D209^0.70558407859294)*'Hintergrund Berechnung'!$I$941)*0.67,M209/($D209^0.70558407859294)*'Hintergrund Berechnung'!$I$942)))</f>
        <v>#DIV/0!</v>
      </c>
      <c r="AE209" s="16" t="str">
        <f t="shared" si="32"/>
        <v/>
      </c>
      <c r="AF209" s="16" t="e">
        <f>IF($A$3=FALSE,IF($C209&lt;16,O209/($D209^0.70558407859294)*'Hintergrund Berechnung'!$I$941,O209/($D209^0.70558407859294)*'Hintergrund Berechnung'!$I$942),IF($C209&lt;13,(O209/($D209^0.70558407859294)*'Hintergrund Berechnung'!$I$941)*0.5,IF($C209&lt;16,(O209/($D209^0.70558407859294)*'Hintergrund Berechnung'!$I$941)*0.67,O209/($D209^0.70558407859294)*'Hintergrund Berechnung'!$I$942)))</f>
        <v>#DIV/0!</v>
      </c>
      <c r="AG209" s="16" t="str">
        <f t="shared" si="33"/>
        <v/>
      </c>
      <c r="AH209" s="16" t="e">
        <f t="shared" si="34"/>
        <v>#DIV/0!</v>
      </c>
      <c r="AI209" s="34" t="e">
        <f>ROUND(IF(C209&lt;16,$Q209/($D209^0.450818786555515)*'Hintergrund Berechnung'!$N$941,$Q209/($D209^0.450818786555515)*'Hintergrund Berechnung'!$N$942),0)</f>
        <v>#DIV/0!</v>
      </c>
      <c r="AJ209" s="34">
        <f>ROUND(IF(C209&lt;16,$R209*'Hintergrund Berechnung'!$O$941,$R209*'Hintergrund Berechnung'!$O$942),0)</f>
        <v>0</v>
      </c>
      <c r="AK209" s="34">
        <f>ROUND(IF(C209&lt;16,IF(S209&gt;0,(25-$S209)*'Hintergrund Berechnung'!$J$941,0),IF(S209&gt;0,(25-$S209)*'Hintergrund Berechnung'!$J$942,0)),0)</f>
        <v>0</v>
      </c>
      <c r="AL209" s="18" t="e">
        <f t="shared" si="35"/>
        <v>#DIV/0!</v>
      </c>
    </row>
    <row r="210" spans="21:38" x14ac:dyDescent="0.5">
      <c r="U210" s="16">
        <f t="shared" si="27"/>
        <v>0</v>
      </c>
      <c r="V210" s="16" t="e">
        <f>IF($A$3=FALSE,IF($C210&lt;16,E210/($D210^0.70558407859294)*'Hintergrund Berechnung'!$I$941,E210/($D210^0.70558407859294)*'Hintergrund Berechnung'!$I$942),IF($C210&lt;13,(E210/($D210^0.70558407859294)*'Hintergrund Berechnung'!$I$941)*0.5,IF($C210&lt;16,(E210/($D210^0.70558407859294)*'Hintergrund Berechnung'!$I$941)*0.67,E210/($D210^0.70558407859294)*'Hintergrund Berechnung'!$I$942)))</f>
        <v>#DIV/0!</v>
      </c>
      <c r="W210" s="16" t="str">
        <f t="shared" si="28"/>
        <v/>
      </c>
      <c r="X210" s="16" t="e">
        <f>IF($A$3=FALSE,IF($C210&lt;16,G210/($D210^0.70558407859294)*'Hintergrund Berechnung'!$I$941,G210/($D210^0.70558407859294)*'Hintergrund Berechnung'!$I$942),IF($C210&lt;13,(G210/($D210^0.70558407859294)*'Hintergrund Berechnung'!$I$941)*0.5,IF($C210&lt;16,(G210/($D210^0.70558407859294)*'Hintergrund Berechnung'!$I$941)*0.67,G210/($D210^0.70558407859294)*'Hintergrund Berechnung'!$I$942)))</f>
        <v>#DIV/0!</v>
      </c>
      <c r="Y210" s="16" t="str">
        <f t="shared" si="29"/>
        <v/>
      </c>
      <c r="Z210" s="16" t="e">
        <f>IF($A$3=FALSE,IF($C210&lt;16,I210/($D210^0.70558407859294)*'Hintergrund Berechnung'!$I$941,I210/($D210^0.70558407859294)*'Hintergrund Berechnung'!$I$942),IF($C210&lt;13,(I210/($D210^0.70558407859294)*'Hintergrund Berechnung'!$I$941)*0.5,IF($C210&lt;16,(I210/($D210^0.70558407859294)*'Hintergrund Berechnung'!$I$941)*0.67,I210/($D210^0.70558407859294)*'Hintergrund Berechnung'!$I$942)))</f>
        <v>#DIV/0!</v>
      </c>
      <c r="AA210" s="16" t="str">
        <f t="shared" si="30"/>
        <v/>
      </c>
      <c r="AB210" s="16" t="e">
        <f>IF($A$3=FALSE,IF($C210&lt;16,K210/($D210^0.70558407859294)*'Hintergrund Berechnung'!$I$941,K210/($D210^0.70558407859294)*'Hintergrund Berechnung'!$I$942),IF($C210&lt;13,(K210/($D210^0.70558407859294)*'Hintergrund Berechnung'!$I$941)*0.5,IF($C210&lt;16,(K210/($D210^0.70558407859294)*'Hintergrund Berechnung'!$I$941)*0.67,K210/($D210^0.70558407859294)*'Hintergrund Berechnung'!$I$942)))</f>
        <v>#DIV/0!</v>
      </c>
      <c r="AC210" s="16" t="str">
        <f t="shared" si="31"/>
        <v/>
      </c>
      <c r="AD210" s="16" t="e">
        <f>IF($A$3=FALSE,IF($C210&lt;16,M210/($D210^0.70558407859294)*'Hintergrund Berechnung'!$I$941,M210/($D210^0.70558407859294)*'Hintergrund Berechnung'!$I$942),IF($C210&lt;13,(M210/($D210^0.70558407859294)*'Hintergrund Berechnung'!$I$941)*0.5,IF($C210&lt;16,(M210/($D210^0.70558407859294)*'Hintergrund Berechnung'!$I$941)*0.67,M210/($D210^0.70558407859294)*'Hintergrund Berechnung'!$I$942)))</f>
        <v>#DIV/0!</v>
      </c>
      <c r="AE210" s="16" t="str">
        <f t="shared" si="32"/>
        <v/>
      </c>
      <c r="AF210" s="16" t="e">
        <f>IF($A$3=FALSE,IF($C210&lt;16,O210/($D210^0.70558407859294)*'Hintergrund Berechnung'!$I$941,O210/($D210^0.70558407859294)*'Hintergrund Berechnung'!$I$942),IF($C210&lt;13,(O210/($D210^0.70558407859294)*'Hintergrund Berechnung'!$I$941)*0.5,IF($C210&lt;16,(O210/($D210^0.70558407859294)*'Hintergrund Berechnung'!$I$941)*0.67,O210/($D210^0.70558407859294)*'Hintergrund Berechnung'!$I$942)))</f>
        <v>#DIV/0!</v>
      </c>
      <c r="AG210" s="16" t="str">
        <f t="shared" si="33"/>
        <v/>
      </c>
      <c r="AH210" s="16" t="e">
        <f t="shared" si="34"/>
        <v>#DIV/0!</v>
      </c>
      <c r="AI210" s="34" t="e">
        <f>ROUND(IF(C210&lt;16,$Q210/($D210^0.450818786555515)*'Hintergrund Berechnung'!$N$941,$Q210/($D210^0.450818786555515)*'Hintergrund Berechnung'!$N$942),0)</f>
        <v>#DIV/0!</v>
      </c>
      <c r="AJ210" s="34">
        <f>ROUND(IF(C210&lt;16,$R210*'Hintergrund Berechnung'!$O$941,$R210*'Hintergrund Berechnung'!$O$942),0)</f>
        <v>0</v>
      </c>
      <c r="AK210" s="34">
        <f>ROUND(IF(C210&lt;16,IF(S210&gt;0,(25-$S210)*'Hintergrund Berechnung'!$J$941,0),IF(S210&gt;0,(25-$S210)*'Hintergrund Berechnung'!$J$942,0)),0)</f>
        <v>0</v>
      </c>
      <c r="AL210" s="18" t="e">
        <f t="shared" si="35"/>
        <v>#DIV/0!</v>
      </c>
    </row>
    <row r="211" spans="21:38" x14ac:dyDescent="0.5">
      <c r="U211" s="16">
        <f t="shared" si="27"/>
        <v>0</v>
      </c>
      <c r="V211" s="16" t="e">
        <f>IF($A$3=FALSE,IF($C211&lt;16,E211/($D211^0.70558407859294)*'Hintergrund Berechnung'!$I$941,E211/($D211^0.70558407859294)*'Hintergrund Berechnung'!$I$942),IF($C211&lt;13,(E211/($D211^0.70558407859294)*'Hintergrund Berechnung'!$I$941)*0.5,IF($C211&lt;16,(E211/($D211^0.70558407859294)*'Hintergrund Berechnung'!$I$941)*0.67,E211/($D211^0.70558407859294)*'Hintergrund Berechnung'!$I$942)))</f>
        <v>#DIV/0!</v>
      </c>
      <c r="W211" s="16" t="str">
        <f t="shared" si="28"/>
        <v/>
      </c>
      <c r="X211" s="16" t="e">
        <f>IF($A$3=FALSE,IF($C211&lt;16,G211/($D211^0.70558407859294)*'Hintergrund Berechnung'!$I$941,G211/($D211^0.70558407859294)*'Hintergrund Berechnung'!$I$942),IF($C211&lt;13,(G211/($D211^0.70558407859294)*'Hintergrund Berechnung'!$I$941)*0.5,IF($C211&lt;16,(G211/($D211^0.70558407859294)*'Hintergrund Berechnung'!$I$941)*0.67,G211/($D211^0.70558407859294)*'Hintergrund Berechnung'!$I$942)))</f>
        <v>#DIV/0!</v>
      </c>
      <c r="Y211" s="16" t="str">
        <f t="shared" si="29"/>
        <v/>
      </c>
      <c r="Z211" s="16" t="e">
        <f>IF($A$3=FALSE,IF($C211&lt;16,I211/($D211^0.70558407859294)*'Hintergrund Berechnung'!$I$941,I211/($D211^0.70558407859294)*'Hintergrund Berechnung'!$I$942),IF($C211&lt;13,(I211/($D211^0.70558407859294)*'Hintergrund Berechnung'!$I$941)*0.5,IF($C211&lt;16,(I211/($D211^0.70558407859294)*'Hintergrund Berechnung'!$I$941)*0.67,I211/($D211^0.70558407859294)*'Hintergrund Berechnung'!$I$942)))</f>
        <v>#DIV/0!</v>
      </c>
      <c r="AA211" s="16" t="str">
        <f t="shared" si="30"/>
        <v/>
      </c>
      <c r="AB211" s="16" t="e">
        <f>IF($A$3=FALSE,IF($C211&lt;16,K211/($D211^0.70558407859294)*'Hintergrund Berechnung'!$I$941,K211/($D211^0.70558407859294)*'Hintergrund Berechnung'!$I$942),IF($C211&lt;13,(K211/($D211^0.70558407859294)*'Hintergrund Berechnung'!$I$941)*0.5,IF($C211&lt;16,(K211/($D211^0.70558407859294)*'Hintergrund Berechnung'!$I$941)*0.67,K211/($D211^0.70558407859294)*'Hintergrund Berechnung'!$I$942)))</f>
        <v>#DIV/0!</v>
      </c>
      <c r="AC211" s="16" t="str">
        <f t="shared" si="31"/>
        <v/>
      </c>
      <c r="AD211" s="16" t="e">
        <f>IF($A$3=FALSE,IF($C211&lt;16,M211/($D211^0.70558407859294)*'Hintergrund Berechnung'!$I$941,M211/($D211^0.70558407859294)*'Hintergrund Berechnung'!$I$942),IF($C211&lt;13,(M211/($D211^0.70558407859294)*'Hintergrund Berechnung'!$I$941)*0.5,IF($C211&lt;16,(M211/($D211^0.70558407859294)*'Hintergrund Berechnung'!$I$941)*0.67,M211/($D211^0.70558407859294)*'Hintergrund Berechnung'!$I$942)))</f>
        <v>#DIV/0!</v>
      </c>
      <c r="AE211" s="16" t="str">
        <f t="shared" si="32"/>
        <v/>
      </c>
      <c r="AF211" s="16" t="e">
        <f>IF($A$3=FALSE,IF($C211&lt;16,O211/($D211^0.70558407859294)*'Hintergrund Berechnung'!$I$941,O211/($D211^0.70558407859294)*'Hintergrund Berechnung'!$I$942),IF($C211&lt;13,(O211/($D211^0.70558407859294)*'Hintergrund Berechnung'!$I$941)*0.5,IF($C211&lt;16,(O211/($D211^0.70558407859294)*'Hintergrund Berechnung'!$I$941)*0.67,O211/($D211^0.70558407859294)*'Hintergrund Berechnung'!$I$942)))</f>
        <v>#DIV/0!</v>
      </c>
      <c r="AG211" s="16" t="str">
        <f t="shared" si="33"/>
        <v/>
      </c>
      <c r="AH211" s="16" t="e">
        <f t="shared" si="34"/>
        <v>#DIV/0!</v>
      </c>
      <c r="AI211" s="34" t="e">
        <f>ROUND(IF(C211&lt;16,$Q211/($D211^0.450818786555515)*'Hintergrund Berechnung'!$N$941,$Q211/($D211^0.450818786555515)*'Hintergrund Berechnung'!$N$942),0)</f>
        <v>#DIV/0!</v>
      </c>
      <c r="AJ211" s="34">
        <f>ROUND(IF(C211&lt;16,$R211*'Hintergrund Berechnung'!$O$941,$R211*'Hintergrund Berechnung'!$O$942),0)</f>
        <v>0</v>
      </c>
      <c r="AK211" s="34">
        <f>ROUND(IF(C211&lt;16,IF(S211&gt;0,(25-$S211)*'Hintergrund Berechnung'!$J$941,0),IF(S211&gt;0,(25-$S211)*'Hintergrund Berechnung'!$J$942,0)),0)</f>
        <v>0</v>
      </c>
      <c r="AL211" s="18" t="e">
        <f t="shared" si="35"/>
        <v>#DIV/0!</v>
      </c>
    </row>
    <row r="212" spans="21:38" x14ac:dyDescent="0.5">
      <c r="U212" s="16">
        <f t="shared" si="27"/>
        <v>0</v>
      </c>
      <c r="V212" s="16" t="e">
        <f>IF($A$3=FALSE,IF($C212&lt;16,E212/($D212^0.70558407859294)*'Hintergrund Berechnung'!$I$941,E212/($D212^0.70558407859294)*'Hintergrund Berechnung'!$I$942),IF($C212&lt;13,(E212/($D212^0.70558407859294)*'Hintergrund Berechnung'!$I$941)*0.5,IF($C212&lt;16,(E212/($D212^0.70558407859294)*'Hintergrund Berechnung'!$I$941)*0.67,E212/($D212^0.70558407859294)*'Hintergrund Berechnung'!$I$942)))</f>
        <v>#DIV/0!</v>
      </c>
      <c r="W212" s="16" t="str">
        <f t="shared" si="28"/>
        <v/>
      </c>
      <c r="X212" s="16" t="e">
        <f>IF($A$3=FALSE,IF($C212&lt;16,G212/($D212^0.70558407859294)*'Hintergrund Berechnung'!$I$941,G212/($D212^0.70558407859294)*'Hintergrund Berechnung'!$I$942),IF($C212&lt;13,(G212/($D212^0.70558407859294)*'Hintergrund Berechnung'!$I$941)*0.5,IF($C212&lt;16,(G212/($D212^0.70558407859294)*'Hintergrund Berechnung'!$I$941)*0.67,G212/($D212^0.70558407859294)*'Hintergrund Berechnung'!$I$942)))</f>
        <v>#DIV/0!</v>
      </c>
      <c r="Y212" s="16" t="str">
        <f t="shared" si="29"/>
        <v/>
      </c>
      <c r="Z212" s="16" t="e">
        <f>IF($A$3=FALSE,IF($C212&lt;16,I212/($D212^0.70558407859294)*'Hintergrund Berechnung'!$I$941,I212/($D212^0.70558407859294)*'Hintergrund Berechnung'!$I$942),IF($C212&lt;13,(I212/($D212^0.70558407859294)*'Hintergrund Berechnung'!$I$941)*0.5,IF($C212&lt;16,(I212/($D212^0.70558407859294)*'Hintergrund Berechnung'!$I$941)*0.67,I212/($D212^0.70558407859294)*'Hintergrund Berechnung'!$I$942)))</f>
        <v>#DIV/0!</v>
      </c>
      <c r="AA212" s="16" t="str">
        <f t="shared" si="30"/>
        <v/>
      </c>
      <c r="AB212" s="16" t="e">
        <f>IF($A$3=FALSE,IF($C212&lt;16,K212/($D212^0.70558407859294)*'Hintergrund Berechnung'!$I$941,K212/($D212^0.70558407859294)*'Hintergrund Berechnung'!$I$942),IF($C212&lt;13,(K212/($D212^0.70558407859294)*'Hintergrund Berechnung'!$I$941)*0.5,IF($C212&lt;16,(K212/($D212^0.70558407859294)*'Hintergrund Berechnung'!$I$941)*0.67,K212/($D212^0.70558407859294)*'Hintergrund Berechnung'!$I$942)))</f>
        <v>#DIV/0!</v>
      </c>
      <c r="AC212" s="16" t="str">
        <f t="shared" si="31"/>
        <v/>
      </c>
      <c r="AD212" s="16" t="e">
        <f>IF($A$3=FALSE,IF($C212&lt;16,M212/($D212^0.70558407859294)*'Hintergrund Berechnung'!$I$941,M212/($D212^0.70558407859294)*'Hintergrund Berechnung'!$I$942),IF($C212&lt;13,(M212/($D212^0.70558407859294)*'Hintergrund Berechnung'!$I$941)*0.5,IF($C212&lt;16,(M212/($D212^0.70558407859294)*'Hintergrund Berechnung'!$I$941)*0.67,M212/($D212^0.70558407859294)*'Hintergrund Berechnung'!$I$942)))</f>
        <v>#DIV/0!</v>
      </c>
      <c r="AE212" s="16" t="str">
        <f t="shared" si="32"/>
        <v/>
      </c>
      <c r="AF212" s="16" t="e">
        <f>IF($A$3=FALSE,IF($C212&lt;16,O212/($D212^0.70558407859294)*'Hintergrund Berechnung'!$I$941,O212/($D212^0.70558407859294)*'Hintergrund Berechnung'!$I$942),IF($C212&lt;13,(O212/($D212^0.70558407859294)*'Hintergrund Berechnung'!$I$941)*0.5,IF($C212&lt;16,(O212/($D212^0.70558407859294)*'Hintergrund Berechnung'!$I$941)*0.67,O212/($D212^0.70558407859294)*'Hintergrund Berechnung'!$I$942)))</f>
        <v>#DIV/0!</v>
      </c>
      <c r="AG212" s="16" t="str">
        <f t="shared" si="33"/>
        <v/>
      </c>
      <c r="AH212" s="16" t="e">
        <f t="shared" si="34"/>
        <v>#DIV/0!</v>
      </c>
      <c r="AI212" s="34" t="e">
        <f>ROUND(IF(C212&lt;16,$Q212/($D212^0.450818786555515)*'Hintergrund Berechnung'!$N$941,$Q212/($D212^0.450818786555515)*'Hintergrund Berechnung'!$N$942),0)</f>
        <v>#DIV/0!</v>
      </c>
      <c r="AJ212" s="34">
        <f>ROUND(IF(C212&lt;16,$R212*'Hintergrund Berechnung'!$O$941,$R212*'Hintergrund Berechnung'!$O$942),0)</f>
        <v>0</v>
      </c>
      <c r="AK212" s="34">
        <f>ROUND(IF(C212&lt;16,IF(S212&gt;0,(25-$S212)*'Hintergrund Berechnung'!$J$941,0),IF(S212&gt;0,(25-$S212)*'Hintergrund Berechnung'!$J$942,0)),0)</f>
        <v>0</v>
      </c>
      <c r="AL212" s="18" t="e">
        <f t="shared" si="35"/>
        <v>#DIV/0!</v>
      </c>
    </row>
    <row r="213" spans="21:38" x14ac:dyDescent="0.5">
      <c r="U213" s="16">
        <f t="shared" si="27"/>
        <v>0</v>
      </c>
      <c r="V213" s="16" t="e">
        <f>IF($A$3=FALSE,IF($C213&lt;16,E213/($D213^0.70558407859294)*'Hintergrund Berechnung'!$I$941,E213/($D213^0.70558407859294)*'Hintergrund Berechnung'!$I$942),IF($C213&lt;13,(E213/($D213^0.70558407859294)*'Hintergrund Berechnung'!$I$941)*0.5,IF($C213&lt;16,(E213/($D213^0.70558407859294)*'Hintergrund Berechnung'!$I$941)*0.67,E213/($D213^0.70558407859294)*'Hintergrund Berechnung'!$I$942)))</f>
        <v>#DIV/0!</v>
      </c>
      <c r="W213" s="16" t="str">
        <f t="shared" si="28"/>
        <v/>
      </c>
      <c r="X213" s="16" t="e">
        <f>IF($A$3=FALSE,IF($C213&lt;16,G213/($D213^0.70558407859294)*'Hintergrund Berechnung'!$I$941,G213/($D213^0.70558407859294)*'Hintergrund Berechnung'!$I$942),IF($C213&lt;13,(G213/($D213^0.70558407859294)*'Hintergrund Berechnung'!$I$941)*0.5,IF($C213&lt;16,(G213/($D213^0.70558407859294)*'Hintergrund Berechnung'!$I$941)*0.67,G213/($D213^0.70558407859294)*'Hintergrund Berechnung'!$I$942)))</f>
        <v>#DIV/0!</v>
      </c>
      <c r="Y213" s="16" t="str">
        <f t="shared" si="29"/>
        <v/>
      </c>
      <c r="Z213" s="16" t="e">
        <f>IF($A$3=FALSE,IF($C213&lt;16,I213/($D213^0.70558407859294)*'Hintergrund Berechnung'!$I$941,I213/($D213^0.70558407859294)*'Hintergrund Berechnung'!$I$942),IF($C213&lt;13,(I213/($D213^0.70558407859294)*'Hintergrund Berechnung'!$I$941)*0.5,IF($C213&lt;16,(I213/($D213^0.70558407859294)*'Hintergrund Berechnung'!$I$941)*0.67,I213/($D213^0.70558407859294)*'Hintergrund Berechnung'!$I$942)))</f>
        <v>#DIV/0!</v>
      </c>
      <c r="AA213" s="16" t="str">
        <f t="shared" si="30"/>
        <v/>
      </c>
      <c r="AB213" s="16" t="e">
        <f>IF($A$3=FALSE,IF($C213&lt;16,K213/($D213^0.70558407859294)*'Hintergrund Berechnung'!$I$941,K213/($D213^0.70558407859294)*'Hintergrund Berechnung'!$I$942),IF($C213&lt;13,(K213/($D213^0.70558407859294)*'Hintergrund Berechnung'!$I$941)*0.5,IF($C213&lt;16,(K213/($D213^0.70558407859294)*'Hintergrund Berechnung'!$I$941)*0.67,K213/($D213^0.70558407859294)*'Hintergrund Berechnung'!$I$942)))</f>
        <v>#DIV/0!</v>
      </c>
      <c r="AC213" s="16" t="str">
        <f t="shared" si="31"/>
        <v/>
      </c>
      <c r="AD213" s="16" t="e">
        <f>IF($A$3=FALSE,IF($C213&lt;16,M213/($D213^0.70558407859294)*'Hintergrund Berechnung'!$I$941,M213/($D213^0.70558407859294)*'Hintergrund Berechnung'!$I$942),IF($C213&lt;13,(M213/($D213^0.70558407859294)*'Hintergrund Berechnung'!$I$941)*0.5,IF($C213&lt;16,(M213/($D213^0.70558407859294)*'Hintergrund Berechnung'!$I$941)*0.67,M213/($D213^0.70558407859294)*'Hintergrund Berechnung'!$I$942)))</f>
        <v>#DIV/0!</v>
      </c>
      <c r="AE213" s="16" t="str">
        <f t="shared" si="32"/>
        <v/>
      </c>
      <c r="AF213" s="16" t="e">
        <f>IF($A$3=FALSE,IF($C213&lt;16,O213/($D213^0.70558407859294)*'Hintergrund Berechnung'!$I$941,O213/($D213^0.70558407859294)*'Hintergrund Berechnung'!$I$942),IF($C213&lt;13,(O213/($D213^0.70558407859294)*'Hintergrund Berechnung'!$I$941)*0.5,IF($C213&lt;16,(O213/($D213^0.70558407859294)*'Hintergrund Berechnung'!$I$941)*0.67,O213/($D213^0.70558407859294)*'Hintergrund Berechnung'!$I$942)))</f>
        <v>#DIV/0!</v>
      </c>
      <c r="AG213" s="16" t="str">
        <f t="shared" si="33"/>
        <v/>
      </c>
      <c r="AH213" s="16" t="e">
        <f t="shared" si="34"/>
        <v>#DIV/0!</v>
      </c>
      <c r="AI213" s="34" t="e">
        <f>ROUND(IF(C213&lt;16,$Q213/($D213^0.450818786555515)*'Hintergrund Berechnung'!$N$941,$Q213/($D213^0.450818786555515)*'Hintergrund Berechnung'!$N$942),0)</f>
        <v>#DIV/0!</v>
      </c>
      <c r="AJ213" s="34">
        <f>ROUND(IF(C213&lt;16,$R213*'Hintergrund Berechnung'!$O$941,$R213*'Hintergrund Berechnung'!$O$942),0)</f>
        <v>0</v>
      </c>
      <c r="AK213" s="34">
        <f>ROUND(IF(C213&lt;16,IF(S213&gt;0,(25-$S213)*'Hintergrund Berechnung'!$J$941,0),IF(S213&gt;0,(25-$S213)*'Hintergrund Berechnung'!$J$942,0)),0)</f>
        <v>0</v>
      </c>
      <c r="AL213" s="18" t="e">
        <f t="shared" si="35"/>
        <v>#DIV/0!</v>
      </c>
    </row>
    <row r="214" spans="21:38" x14ac:dyDescent="0.5">
      <c r="U214" s="16">
        <f t="shared" si="27"/>
        <v>0</v>
      </c>
      <c r="V214" s="16" t="e">
        <f>IF($A$3=FALSE,IF($C214&lt;16,E214/($D214^0.70558407859294)*'Hintergrund Berechnung'!$I$941,E214/($D214^0.70558407859294)*'Hintergrund Berechnung'!$I$942),IF($C214&lt;13,(E214/($D214^0.70558407859294)*'Hintergrund Berechnung'!$I$941)*0.5,IF($C214&lt;16,(E214/($D214^0.70558407859294)*'Hintergrund Berechnung'!$I$941)*0.67,E214/($D214^0.70558407859294)*'Hintergrund Berechnung'!$I$942)))</f>
        <v>#DIV/0!</v>
      </c>
      <c r="W214" s="16" t="str">
        <f t="shared" si="28"/>
        <v/>
      </c>
      <c r="X214" s="16" t="e">
        <f>IF($A$3=FALSE,IF($C214&lt;16,G214/($D214^0.70558407859294)*'Hintergrund Berechnung'!$I$941,G214/($D214^0.70558407859294)*'Hintergrund Berechnung'!$I$942),IF($C214&lt;13,(G214/($D214^0.70558407859294)*'Hintergrund Berechnung'!$I$941)*0.5,IF($C214&lt;16,(G214/($D214^0.70558407859294)*'Hintergrund Berechnung'!$I$941)*0.67,G214/($D214^0.70558407859294)*'Hintergrund Berechnung'!$I$942)))</f>
        <v>#DIV/0!</v>
      </c>
      <c r="Y214" s="16" t="str">
        <f t="shared" si="29"/>
        <v/>
      </c>
      <c r="Z214" s="16" t="e">
        <f>IF($A$3=FALSE,IF($C214&lt;16,I214/($D214^0.70558407859294)*'Hintergrund Berechnung'!$I$941,I214/($D214^0.70558407859294)*'Hintergrund Berechnung'!$I$942),IF($C214&lt;13,(I214/($D214^0.70558407859294)*'Hintergrund Berechnung'!$I$941)*0.5,IF($C214&lt;16,(I214/($D214^0.70558407859294)*'Hintergrund Berechnung'!$I$941)*0.67,I214/($D214^0.70558407859294)*'Hintergrund Berechnung'!$I$942)))</f>
        <v>#DIV/0!</v>
      </c>
      <c r="AA214" s="16" t="str">
        <f t="shared" si="30"/>
        <v/>
      </c>
      <c r="AB214" s="16" t="e">
        <f>IF($A$3=FALSE,IF($C214&lt;16,K214/($D214^0.70558407859294)*'Hintergrund Berechnung'!$I$941,K214/($D214^0.70558407859294)*'Hintergrund Berechnung'!$I$942),IF($C214&lt;13,(K214/($D214^0.70558407859294)*'Hintergrund Berechnung'!$I$941)*0.5,IF($C214&lt;16,(K214/($D214^0.70558407859294)*'Hintergrund Berechnung'!$I$941)*0.67,K214/($D214^0.70558407859294)*'Hintergrund Berechnung'!$I$942)))</f>
        <v>#DIV/0!</v>
      </c>
      <c r="AC214" s="16" t="str">
        <f t="shared" si="31"/>
        <v/>
      </c>
      <c r="AD214" s="16" t="e">
        <f>IF($A$3=FALSE,IF($C214&lt;16,M214/($D214^0.70558407859294)*'Hintergrund Berechnung'!$I$941,M214/($D214^0.70558407859294)*'Hintergrund Berechnung'!$I$942),IF($C214&lt;13,(M214/($D214^0.70558407859294)*'Hintergrund Berechnung'!$I$941)*0.5,IF($C214&lt;16,(M214/($D214^0.70558407859294)*'Hintergrund Berechnung'!$I$941)*0.67,M214/($D214^0.70558407859294)*'Hintergrund Berechnung'!$I$942)))</f>
        <v>#DIV/0!</v>
      </c>
      <c r="AE214" s="16" t="str">
        <f t="shared" si="32"/>
        <v/>
      </c>
      <c r="AF214" s="16" t="e">
        <f>IF($A$3=FALSE,IF($C214&lt;16,O214/($D214^0.70558407859294)*'Hintergrund Berechnung'!$I$941,O214/($D214^0.70558407859294)*'Hintergrund Berechnung'!$I$942),IF($C214&lt;13,(O214/($D214^0.70558407859294)*'Hintergrund Berechnung'!$I$941)*0.5,IF($C214&lt;16,(O214/($D214^0.70558407859294)*'Hintergrund Berechnung'!$I$941)*0.67,O214/($D214^0.70558407859294)*'Hintergrund Berechnung'!$I$942)))</f>
        <v>#DIV/0!</v>
      </c>
      <c r="AG214" s="16" t="str">
        <f t="shared" si="33"/>
        <v/>
      </c>
      <c r="AH214" s="16" t="e">
        <f t="shared" si="34"/>
        <v>#DIV/0!</v>
      </c>
      <c r="AI214" s="34" t="e">
        <f>ROUND(IF(C214&lt;16,$Q214/($D214^0.450818786555515)*'Hintergrund Berechnung'!$N$941,$Q214/($D214^0.450818786555515)*'Hintergrund Berechnung'!$N$942),0)</f>
        <v>#DIV/0!</v>
      </c>
      <c r="AJ214" s="34">
        <f>ROUND(IF(C214&lt;16,$R214*'Hintergrund Berechnung'!$O$941,$R214*'Hintergrund Berechnung'!$O$942),0)</f>
        <v>0</v>
      </c>
      <c r="AK214" s="34">
        <f>ROUND(IF(C214&lt;16,IF(S214&gt;0,(25-$S214)*'Hintergrund Berechnung'!$J$941,0),IF(S214&gt;0,(25-$S214)*'Hintergrund Berechnung'!$J$942,0)),0)</f>
        <v>0</v>
      </c>
      <c r="AL214" s="18" t="e">
        <f t="shared" si="35"/>
        <v>#DIV/0!</v>
      </c>
    </row>
    <row r="215" spans="21:38" x14ac:dyDescent="0.5">
      <c r="U215" s="16">
        <f t="shared" si="27"/>
        <v>0</v>
      </c>
      <c r="V215" s="16" t="e">
        <f>IF($A$3=FALSE,IF($C215&lt;16,E215/($D215^0.70558407859294)*'Hintergrund Berechnung'!$I$941,E215/($D215^0.70558407859294)*'Hintergrund Berechnung'!$I$942),IF($C215&lt;13,(E215/($D215^0.70558407859294)*'Hintergrund Berechnung'!$I$941)*0.5,IF($C215&lt;16,(E215/($D215^0.70558407859294)*'Hintergrund Berechnung'!$I$941)*0.67,E215/($D215^0.70558407859294)*'Hintergrund Berechnung'!$I$942)))</f>
        <v>#DIV/0!</v>
      </c>
      <c r="W215" s="16" t="str">
        <f t="shared" si="28"/>
        <v/>
      </c>
      <c r="X215" s="16" t="e">
        <f>IF($A$3=FALSE,IF($C215&lt;16,G215/($D215^0.70558407859294)*'Hintergrund Berechnung'!$I$941,G215/($D215^0.70558407859294)*'Hintergrund Berechnung'!$I$942),IF($C215&lt;13,(G215/($D215^0.70558407859294)*'Hintergrund Berechnung'!$I$941)*0.5,IF($C215&lt;16,(G215/($D215^0.70558407859294)*'Hintergrund Berechnung'!$I$941)*0.67,G215/($D215^0.70558407859294)*'Hintergrund Berechnung'!$I$942)))</f>
        <v>#DIV/0!</v>
      </c>
      <c r="Y215" s="16" t="str">
        <f t="shared" si="29"/>
        <v/>
      </c>
      <c r="Z215" s="16" t="e">
        <f>IF($A$3=FALSE,IF($C215&lt;16,I215/($D215^0.70558407859294)*'Hintergrund Berechnung'!$I$941,I215/($D215^0.70558407859294)*'Hintergrund Berechnung'!$I$942),IF($C215&lt;13,(I215/($D215^0.70558407859294)*'Hintergrund Berechnung'!$I$941)*0.5,IF($C215&lt;16,(I215/($D215^0.70558407859294)*'Hintergrund Berechnung'!$I$941)*0.67,I215/($D215^0.70558407859294)*'Hintergrund Berechnung'!$I$942)))</f>
        <v>#DIV/0!</v>
      </c>
      <c r="AA215" s="16" t="str">
        <f t="shared" si="30"/>
        <v/>
      </c>
      <c r="AB215" s="16" t="e">
        <f>IF($A$3=FALSE,IF($C215&lt;16,K215/($D215^0.70558407859294)*'Hintergrund Berechnung'!$I$941,K215/($D215^0.70558407859294)*'Hintergrund Berechnung'!$I$942),IF($C215&lt;13,(K215/($D215^0.70558407859294)*'Hintergrund Berechnung'!$I$941)*0.5,IF($C215&lt;16,(K215/($D215^0.70558407859294)*'Hintergrund Berechnung'!$I$941)*0.67,K215/($D215^0.70558407859294)*'Hintergrund Berechnung'!$I$942)))</f>
        <v>#DIV/0!</v>
      </c>
      <c r="AC215" s="16" t="str">
        <f t="shared" si="31"/>
        <v/>
      </c>
      <c r="AD215" s="16" t="e">
        <f>IF($A$3=FALSE,IF($C215&lt;16,M215/($D215^0.70558407859294)*'Hintergrund Berechnung'!$I$941,M215/($D215^0.70558407859294)*'Hintergrund Berechnung'!$I$942),IF($C215&lt;13,(M215/($D215^0.70558407859294)*'Hintergrund Berechnung'!$I$941)*0.5,IF($C215&lt;16,(M215/($D215^0.70558407859294)*'Hintergrund Berechnung'!$I$941)*0.67,M215/($D215^0.70558407859294)*'Hintergrund Berechnung'!$I$942)))</f>
        <v>#DIV/0!</v>
      </c>
      <c r="AE215" s="16" t="str">
        <f t="shared" si="32"/>
        <v/>
      </c>
      <c r="AF215" s="16" t="e">
        <f>IF($A$3=FALSE,IF($C215&lt;16,O215/($D215^0.70558407859294)*'Hintergrund Berechnung'!$I$941,O215/($D215^0.70558407859294)*'Hintergrund Berechnung'!$I$942),IF($C215&lt;13,(O215/($D215^0.70558407859294)*'Hintergrund Berechnung'!$I$941)*0.5,IF($C215&lt;16,(O215/($D215^0.70558407859294)*'Hintergrund Berechnung'!$I$941)*0.67,O215/($D215^0.70558407859294)*'Hintergrund Berechnung'!$I$942)))</f>
        <v>#DIV/0!</v>
      </c>
      <c r="AG215" s="16" t="str">
        <f t="shared" si="33"/>
        <v/>
      </c>
      <c r="AH215" s="16" t="e">
        <f t="shared" si="34"/>
        <v>#DIV/0!</v>
      </c>
      <c r="AI215" s="34" t="e">
        <f>ROUND(IF(C215&lt;16,$Q215/($D215^0.450818786555515)*'Hintergrund Berechnung'!$N$941,$Q215/($D215^0.450818786555515)*'Hintergrund Berechnung'!$N$942),0)</f>
        <v>#DIV/0!</v>
      </c>
      <c r="AJ215" s="34">
        <f>ROUND(IF(C215&lt;16,$R215*'Hintergrund Berechnung'!$O$941,$R215*'Hintergrund Berechnung'!$O$942),0)</f>
        <v>0</v>
      </c>
      <c r="AK215" s="34">
        <f>ROUND(IF(C215&lt;16,IF(S215&gt;0,(25-$S215)*'Hintergrund Berechnung'!$J$941,0),IF(S215&gt;0,(25-$S215)*'Hintergrund Berechnung'!$J$942,0)),0)</f>
        <v>0</v>
      </c>
      <c r="AL215" s="18" t="e">
        <f t="shared" si="35"/>
        <v>#DIV/0!</v>
      </c>
    </row>
    <row r="216" spans="21:38" x14ac:dyDescent="0.5">
      <c r="U216" s="16">
        <f t="shared" si="27"/>
        <v>0</v>
      </c>
      <c r="V216" s="16" t="e">
        <f>IF($A$3=FALSE,IF($C216&lt;16,E216/($D216^0.70558407859294)*'Hintergrund Berechnung'!$I$941,E216/($D216^0.70558407859294)*'Hintergrund Berechnung'!$I$942),IF($C216&lt;13,(E216/($D216^0.70558407859294)*'Hintergrund Berechnung'!$I$941)*0.5,IF($C216&lt;16,(E216/($D216^0.70558407859294)*'Hintergrund Berechnung'!$I$941)*0.67,E216/($D216^0.70558407859294)*'Hintergrund Berechnung'!$I$942)))</f>
        <v>#DIV/0!</v>
      </c>
      <c r="W216" s="16" t="str">
        <f t="shared" si="28"/>
        <v/>
      </c>
      <c r="X216" s="16" t="e">
        <f>IF($A$3=FALSE,IF($C216&lt;16,G216/($D216^0.70558407859294)*'Hintergrund Berechnung'!$I$941,G216/($D216^0.70558407859294)*'Hintergrund Berechnung'!$I$942),IF($C216&lt;13,(G216/($D216^0.70558407859294)*'Hintergrund Berechnung'!$I$941)*0.5,IF($C216&lt;16,(G216/($D216^0.70558407859294)*'Hintergrund Berechnung'!$I$941)*0.67,G216/($D216^0.70558407859294)*'Hintergrund Berechnung'!$I$942)))</f>
        <v>#DIV/0!</v>
      </c>
      <c r="Y216" s="16" t="str">
        <f t="shared" si="29"/>
        <v/>
      </c>
      <c r="Z216" s="16" t="e">
        <f>IF($A$3=FALSE,IF($C216&lt;16,I216/($D216^0.70558407859294)*'Hintergrund Berechnung'!$I$941,I216/($D216^0.70558407859294)*'Hintergrund Berechnung'!$I$942),IF($C216&lt;13,(I216/($D216^0.70558407859294)*'Hintergrund Berechnung'!$I$941)*0.5,IF($C216&lt;16,(I216/($D216^0.70558407859294)*'Hintergrund Berechnung'!$I$941)*0.67,I216/($D216^0.70558407859294)*'Hintergrund Berechnung'!$I$942)))</f>
        <v>#DIV/0!</v>
      </c>
      <c r="AA216" s="16" t="str">
        <f t="shared" si="30"/>
        <v/>
      </c>
      <c r="AB216" s="16" t="e">
        <f>IF($A$3=FALSE,IF($C216&lt;16,K216/($D216^0.70558407859294)*'Hintergrund Berechnung'!$I$941,K216/($D216^0.70558407859294)*'Hintergrund Berechnung'!$I$942),IF($C216&lt;13,(K216/($D216^0.70558407859294)*'Hintergrund Berechnung'!$I$941)*0.5,IF($C216&lt;16,(K216/($D216^0.70558407859294)*'Hintergrund Berechnung'!$I$941)*0.67,K216/($D216^0.70558407859294)*'Hintergrund Berechnung'!$I$942)))</f>
        <v>#DIV/0!</v>
      </c>
      <c r="AC216" s="16" t="str">
        <f t="shared" si="31"/>
        <v/>
      </c>
      <c r="AD216" s="16" t="e">
        <f>IF($A$3=FALSE,IF($C216&lt;16,M216/($D216^0.70558407859294)*'Hintergrund Berechnung'!$I$941,M216/($D216^0.70558407859294)*'Hintergrund Berechnung'!$I$942),IF($C216&lt;13,(M216/($D216^0.70558407859294)*'Hintergrund Berechnung'!$I$941)*0.5,IF($C216&lt;16,(M216/($D216^0.70558407859294)*'Hintergrund Berechnung'!$I$941)*0.67,M216/($D216^0.70558407859294)*'Hintergrund Berechnung'!$I$942)))</f>
        <v>#DIV/0!</v>
      </c>
      <c r="AE216" s="16" t="str">
        <f t="shared" si="32"/>
        <v/>
      </c>
      <c r="AF216" s="16" t="e">
        <f>IF($A$3=FALSE,IF($C216&lt;16,O216/($D216^0.70558407859294)*'Hintergrund Berechnung'!$I$941,O216/($D216^0.70558407859294)*'Hintergrund Berechnung'!$I$942),IF($C216&lt;13,(O216/($D216^0.70558407859294)*'Hintergrund Berechnung'!$I$941)*0.5,IF($C216&lt;16,(O216/($D216^0.70558407859294)*'Hintergrund Berechnung'!$I$941)*0.67,O216/($D216^0.70558407859294)*'Hintergrund Berechnung'!$I$942)))</f>
        <v>#DIV/0!</v>
      </c>
      <c r="AG216" s="16" t="str">
        <f t="shared" si="33"/>
        <v/>
      </c>
      <c r="AH216" s="16" t="e">
        <f t="shared" si="34"/>
        <v>#DIV/0!</v>
      </c>
      <c r="AI216" s="34" t="e">
        <f>ROUND(IF(C216&lt;16,$Q216/($D216^0.450818786555515)*'Hintergrund Berechnung'!$N$941,$Q216/($D216^0.450818786555515)*'Hintergrund Berechnung'!$N$942),0)</f>
        <v>#DIV/0!</v>
      </c>
      <c r="AJ216" s="34">
        <f>ROUND(IF(C216&lt;16,$R216*'Hintergrund Berechnung'!$O$941,$R216*'Hintergrund Berechnung'!$O$942),0)</f>
        <v>0</v>
      </c>
      <c r="AK216" s="34">
        <f>ROUND(IF(C216&lt;16,IF(S216&gt;0,(25-$S216)*'Hintergrund Berechnung'!$J$941,0),IF(S216&gt;0,(25-$S216)*'Hintergrund Berechnung'!$J$942,0)),0)</f>
        <v>0</v>
      </c>
      <c r="AL216" s="18" t="e">
        <f t="shared" si="35"/>
        <v>#DIV/0!</v>
      </c>
    </row>
    <row r="217" spans="21:38" x14ac:dyDescent="0.5">
      <c r="U217" s="16">
        <f t="shared" si="27"/>
        <v>0</v>
      </c>
      <c r="V217" s="16" t="e">
        <f>IF($A$3=FALSE,IF($C217&lt;16,E217/($D217^0.70558407859294)*'Hintergrund Berechnung'!$I$941,E217/($D217^0.70558407859294)*'Hintergrund Berechnung'!$I$942),IF($C217&lt;13,(E217/($D217^0.70558407859294)*'Hintergrund Berechnung'!$I$941)*0.5,IF($C217&lt;16,(E217/($D217^0.70558407859294)*'Hintergrund Berechnung'!$I$941)*0.67,E217/($D217^0.70558407859294)*'Hintergrund Berechnung'!$I$942)))</f>
        <v>#DIV/0!</v>
      </c>
      <c r="W217" s="16" t="str">
        <f t="shared" si="28"/>
        <v/>
      </c>
      <c r="X217" s="16" t="e">
        <f>IF($A$3=FALSE,IF($C217&lt;16,G217/($D217^0.70558407859294)*'Hintergrund Berechnung'!$I$941,G217/($D217^0.70558407859294)*'Hintergrund Berechnung'!$I$942),IF($C217&lt;13,(G217/($D217^0.70558407859294)*'Hintergrund Berechnung'!$I$941)*0.5,IF($C217&lt;16,(G217/($D217^0.70558407859294)*'Hintergrund Berechnung'!$I$941)*0.67,G217/($D217^0.70558407859294)*'Hintergrund Berechnung'!$I$942)))</f>
        <v>#DIV/0!</v>
      </c>
      <c r="Y217" s="16" t="str">
        <f t="shared" si="29"/>
        <v/>
      </c>
      <c r="Z217" s="16" t="e">
        <f>IF($A$3=FALSE,IF($C217&lt;16,I217/($D217^0.70558407859294)*'Hintergrund Berechnung'!$I$941,I217/($D217^0.70558407859294)*'Hintergrund Berechnung'!$I$942),IF($C217&lt;13,(I217/($D217^0.70558407859294)*'Hintergrund Berechnung'!$I$941)*0.5,IF($C217&lt;16,(I217/($D217^0.70558407859294)*'Hintergrund Berechnung'!$I$941)*0.67,I217/($D217^0.70558407859294)*'Hintergrund Berechnung'!$I$942)))</f>
        <v>#DIV/0!</v>
      </c>
      <c r="AA217" s="16" t="str">
        <f t="shared" si="30"/>
        <v/>
      </c>
      <c r="AB217" s="16" t="e">
        <f>IF($A$3=FALSE,IF($C217&lt;16,K217/($D217^0.70558407859294)*'Hintergrund Berechnung'!$I$941,K217/($D217^0.70558407859294)*'Hintergrund Berechnung'!$I$942),IF($C217&lt;13,(K217/($D217^0.70558407859294)*'Hintergrund Berechnung'!$I$941)*0.5,IF($C217&lt;16,(K217/($D217^0.70558407859294)*'Hintergrund Berechnung'!$I$941)*0.67,K217/($D217^0.70558407859294)*'Hintergrund Berechnung'!$I$942)))</f>
        <v>#DIV/0!</v>
      </c>
      <c r="AC217" s="16" t="str">
        <f t="shared" si="31"/>
        <v/>
      </c>
      <c r="AD217" s="16" t="e">
        <f>IF($A$3=FALSE,IF($C217&lt;16,M217/($D217^0.70558407859294)*'Hintergrund Berechnung'!$I$941,M217/($D217^0.70558407859294)*'Hintergrund Berechnung'!$I$942),IF($C217&lt;13,(M217/($D217^0.70558407859294)*'Hintergrund Berechnung'!$I$941)*0.5,IF($C217&lt;16,(M217/($D217^0.70558407859294)*'Hintergrund Berechnung'!$I$941)*0.67,M217/($D217^0.70558407859294)*'Hintergrund Berechnung'!$I$942)))</f>
        <v>#DIV/0!</v>
      </c>
      <c r="AE217" s="16" t="str">
        <f t="shared" si="32"/>
        <v/>
      </c>
      <c r="AF217" s="16" t="e">
        <f>IF($A$3=FALSE,IF($C217&lt;16,O217/($D217^0.70558407859294)*'Hintergrund Berechnung'!$I$941,O217/($D217^0.70558407859294)*'Hintergrund Berechnung'!$I$942),IF($C217&lt;13,(O217/($D217^0.70558407859294)*'Hintergrund Berechnung'!$I$941)*0.5,IF($C217&lt;16,(O217/($D217^0.70558407859294)*'Hintergrund Berechnung'!$I$941)*0.67,O217/($D217^0.70558407859294)*'Hintergrund Berechnung'!$I$942)))</f>
        <v>#DIV/0!</v>
      </c>
      <c r="AG217" s="16" t="str">
        <f t="shared" si="33"/>
        <v/>
      </c>
      <c r="AH217" s="16" t="e">
        <f t="shared" si="34"/>
        <v>#DIV/0!</v>
      </c>
      <c r="AI217" s="34" t="e">
        <f>ROUND(IF(C217&lt;16,$Q217/($D217^0.450818786555515)*'Hintergrund Berechnung'!$N$941,$Q217/($D217^0.450818786555515)*'Hintergrund Berechnung'!$N$942),0)</f>
        <v>#DIV/0!</v>
      </c>
      <c r="AJ217" s="34">
        <f>ROUND(IF(C217&lt;16,$R217*'Hintergrund Berechnung'!$O$941,$R217*'Hintergrund Berechnung'!$O$942),0)</f>
        <v>0</v>
      </c>
      <c r="AK217" s="34">
        <f>ROUND(IF(C217&lt;16,IF(S217&gt;0,(25-$S217)*'Hintergrund Berechnung'!$J$941,0),IF(S217&gt;0,(25-$S217)*'Hintergrund Berechnung'!$J$942,0)),0)</f>
        <v>0</v>
      </c>
      <c r="AL217" s="18" t="e">
        <f t="shared" si="35"/>
        <v>#DIV/0!</v>
      </c>
    </row>
    <row r="218" spans="21:38" x14ac:dyDescent="0.5">
      <c r="U218" s="16">
        <f t="shared" si="27"/>
        <v>0</v>
      </c>
      <c r="V218" s="16" t="e">
        <f>IF($A$3=FALSE,IF($C218&lt;16,E218/($D218^0.70558407859294)*'Hintergrund Berechnung'!$I$941,E218/($D218^0.70558407859294)*'Hintergrund Berechnung'!$I$942),IF($C218&lt;13,(E218/($D218^0.70558407859294)*'Hintergrund Berechnung'!$I$941)*0.5,IF($C218&lt;16,(E218/($D218^0.70558407859294)*'Hintergrund Berechnung'!$I$941)*0.67,E218/($D218^0.70558407859294)*'Hintergrund Berechnung'!$I$942)))</f>
        <v>#DIV/0!</v>
      </c>
      <c r="W218" s="16" t="str">
        <f t="shared" si="28"/>
        <v/>
      </c>
      <c r="X218" s="16" t="e">
        <f>IF($A$3=FALSE,IF($C218&lt;16,G218/($D218^0.70558407859294)*'Hintergrund Berechnung'!$I$941,G218/($D218^0.70558407859294)*'Hintergrund Berechnung'!$I$942),IF($C218&lt;13,(G218/($D218^0.70558407859294)*'Hintergrund Berechnung'!$I$941)*0.5,IF($C218&lt;16,(G218/($D218^0.70558407859294)*'Hintergrund Berechnung'!$I$941)*0.67,G218/($D218^0.70558407859294)*'Hintergrund Berechnung'!$I$942)))</f>
        <v>#DIV/0!</v>
      </c>
      <c r="Y218" s="16" t="str">
        <f t="shared" si="29"/>
        <v/>
      </c>
      <c r="Z218" s="16" t="e">
        <f>IF($A$3=FALSE,IF($C218&lt;16,I218/($D218^0.70558407859294)*'Hintergrund Berechnung'!$I$941,I218/($D218^0.70558407859294)*'Hintergrund Berechnung'!$I$942),IF($C218&lt;13,(I218/($D218^0.70558407859294)*'Hintergrund Berechnung'!$I$941)*0.5,IF($C218&lt;16,(I218/($D218^0.70558407859294)*'Hintergrund Berechnung'!$I$941)*0.67,I218/($D218^0.70558407859294)*'Hintergrund Berechnung'!$I$942)))</f>
        <v>#DIV/0!</v>
      </c>
      <c r="AA218" s="16" t="str">
        <f t="shared" si="30"/>
        <v/>
      </c>
      <c r="AB218" s="16" t="e">
        <f>IF($A$3=FALSE,IF($C218&lt;16,K218/($D218^0.70558407859294)*'Hintergrund Berechnung'!$I$941,K218/($D218^0.70558407859294)*'Hintergrund Berechnung'!$I$942),IF($C218&lt;13,(K218/($D218^0.70558407859294)*'Hintergrund Berechnung'!$I$941)*0.5,IF($C218&lt;16,(K218/($D218^0.70558407859294)*'Hintergrund Berechnung'!$I$941)*0.67,K218/($D218^0.70558407859294)*'Hintergrund Berechnung'!$I$942)))</f>
        <v>#DIV/0!</v>
      </c>
      <c r="AC218" s="16" t="str">
        <f t="shared" si="31"/>
        <v/>
      </c>
      <c r="AD218" s="16" t="e">
        <f>IF($A$3=FALSE,IF($C218&lt;16,M218/($D218^0.70558407859294)*'Hintergrund Berechnung'!$I$941,M218/($D218^0.70558407859294)*'Hintergrund Berechnung'!$I$942),IF($C218&lt;13,(M218/($D218^0.70558407859294)*'Hintergrund Berechnung'!$I$941)*0.5,IF($C218&lt;16,(M218/($D218^0.70558407859294)*'Hintergrund Berechnung'!$I$941)*0.67,M218/($D218^0.70558407859294)*'Hintergrund Berechnung'!$I$942)))</f>
        <v>#DIV/0!</v>
      </c>
      <c r="AE218" s="16" t="str">
        <f t="shared" si="32"/>
        <v/>
      </c>
      <c r="AF218" s="16" t="e">
        <f>IF($A$3=FALSE,IF($C218&lt;16,O218/($D218^0.70558407859294)*'Hintergrund Berechnung'!$I$941,O218/($D218^0.70558407859294)*'Hintergrund Berechnung'!$I$942),IF($C218&lt;13,(O218/($D218^0.70558407859294)*'Hintergrund Berechnung'!$I$941)*0.5,IF($C218&lt;16,(O218/($D218^0.70558407859294)*'Hintergrund Berechnung'!$I$941)*0.67,O218/($D218^0.70558407859294)*'Hintergrund Berechnung'!$I$942)))</f>
        <v>#DIV/0!</v>
      </c>
      <c r="AG218" s="16" t="str">
        <f t="shared" si="33"/>
        <v/>
      </c>
      <c r="AH218" s="16" t="e">
        <f t="shared" si="34"/>
        <v>#DIV/0!</v>
      </c>
      <c r="AI218" s="34" t="e">
        <f>ROUND(IF(C218&lt;16,$Q218/($D218^0.450818786555515)*'Hintergrund Berechnung'!$N$941,$Q218/($D218^0.450818786555515)*'Hintergrund Berechnung'!$N$942),0)</f>
        <v>#DIV/0!</v>
      </c>
      <c r="AJ218" s="34">
        <f>ROUND(IF(C218&lt;16,$R218*'Hintergrund Berechnung'!$O$941,$R218*'Hintergrund Berechnung'!$O$942),0)</f>
        <v>0</v>
      </c>
      <c r="AK218" s="34">
        <f>ROUND(IF(C218&lt;16,IF(S218&gt;0,(25-$S218)*'Hintergrund Berechnung'!$J$941,0),IF(S218&gt;0,(25-$S218)*'Hintergrund Berechnung'!$J$942,0)),0)</f>
        <v>0</v>
      </c>
      <c r="AL218" s="18" t="e">
        <f t="shared" si="35"/>
        <v>#DIV/0!</v>
      </c>
    </row>
    <row r="219" spans="21:38" x14ac:dyDescent="0.5">
      <c r="U219" s="16">
        <f t="shared" si="27"/>
        <v>0</v>
      </c>
      <c r="V219" s="16" t="e">
        <f>IF($A$3=FALSE,IF($C219&lt;16,E219/($D219^0.70558407859294)*'Hintergrund Berechnung'!$I$941,E219/($D219^0.70558407859294)*'Hintergrund Berechnung'!$I$942),IF($C219&lt;13,(E219/($D219^0.70558407859294)*'Hintergrund Berechnung'!$I$941)*0.5,IF($C219&lt;16,(E219/($D219^0.70558407859294)*'Hintergrund Berechnung'!$I$941)*0.67,E219/($D219^0.70558407859294)*'Hintergrund Berechnung'!$I$942)))</f>
        <v>#DIV/0!</v>
      </c>
      <c r="W219" s="16" t="str">
        <f t="shared" si="28"/>
        <v/>
      </c>
      <c r="X219" s="16" t="e">
        <f>IF($A$3=FALSE,IF($C219&lt;16,G219/($D219^0.70558407859294)*'Hintergrund Berechnung'!$I$941,G219/($D219^0.70558407859294)*'Hintergrund Berechnung'!$I$942),IF($C219&lt;13,(G219/($D219^0.70558407859294)*'Hintergrund Berechnung'!$I$941)*0.5,IF($C219&lt;16,(G219/($D219^0.70558407859294)*'Hintergrund Berechnung'!$I$941)*0.67,G219/($D219^0.70558407859294)*'Hintergrund Berechnung'!$I$942)))</f>
        <v>#DIV/0!</v>
      </c>
      <c r="Y219" s="16" t="str">
        <f t="shared" si="29"/>
        <v/>
      </c>
      <c r="Z219" s="16" t="e">
        <f>IF($A$3=FALSE,IF($C219&lt;16,I219/($D219^0.70558407859294)*'Hintergrund Berechnung'!$I$941,I219/($D219^0.70558407859294)*'Hintergrund Berechnung'!$I$942),IF($C219&lt;13,(I219/($D219^0.70558407859294)*'Hintergrund Berechnung'!$I$941)*0.5,IF($C219&lt;16,(I219/($D219^0.70558407859294)*'Hintergrund Berechnung'!$I$941)*0.67,I219/($D219^0.70558407859294)*'Hintergrund Berechnung'!$I$942)))</f>
        <v>#DIV/0!</v>
      </c>
      <c r="AA219" s="16" t="str">
        <f t="shared" si="30"/>
        <v/>
      </c>
      <c r="AB219" s="16" t="e">
        <f>IF($A$3=FALSE,IF($C219&lt;16,K219/($D219^0.70558407859294)*'Hintergrund Berechnung'!$I$941,K219/($D219^0.70558407859294)*'Hintergrund Berechnung'!$I$942),IF($C219&lt;13,(K219/($D219^0.70558407859294)*'Hintergrund Berechnung'!$I$941)*0.5,IF($C219&lt;16,(K219/($D219^0.70558407859294)*'Hintergrund Berechnung'!$I$941)*0.67,K219/($D219^0.70558407859294)*'Hintergrund Berechnung'!$I$942)))</f>
        <v>#DIV/0!</v>
      </c>
      <c r="AC219" s="16" t="str">
        <f t="shared" si="31"/>
        <v/>
      </c>
      <c r="AD219" s="16" t="e">
        <f>IF($A$3=FALSE,IF($C219&lt;16,M219/($D219^0.70558407859294)*'Hintergrund Berechnung'!$I$941,M219/($D219^0.70558407859294)*'Hintergrund Berechnung'!$I$942),IF($C219&lt;13,(M219/($D219^0.70558407859294)*'Hintergrund Berechnung'!$I$941)*0.5,IF($C219&lt;16,(M219/($D219^0.70558407859294)*'Hintergrund Berechnung'!$I$941)*0.67,M219/($D219^0.70558407859294)*'Hintergrund Berechnung'!$I$942)))</f>
        <v>#DIV/0!</v>
      </c>
      <c r="AE219" s="16" t="str">
        <f t="shared" si="32"/>
        <v/>
      </c>
      <c r="AF219" s="16" t="e">
        <f>IF($A$3=FALSE,IF($C219&lt;16,O219/($D219^0.70558407859294)*'Hintergrund Berechnung'!$I$941,O219/($D219^0.70558407859294)*'Hintergrund Berechnung'!$I$942),IF($C219&lt;13,(O219/($D219^0.70558407859294)*'Hintergrund Berechnung'!$I$941)*0.5,IF($C219&lt;16,(O219/($D219^0.70558407859294)*'Hintergrund Berechnung'!$I$941)*0.67,O219/($D219^0.70558407859294)*'Hintergrund Berechnung'!$I$942)))</f>
        <v>#DIV/0!</v>
      </c>
      <c r="AG219" s="16" t="str">
        <f t="shared" si="33"/>
        <v/>
      </c>
      <c r="AH219" s="16" t="e">
        <f t="shared" si="34"/>
        <v>#DIV/0!</v>
      </c>
      <c r="AI219" s="34" t="e">
        <f>ROUND(IF(C219&lt;16,$Q219/($D219^0.450818786555515)*'Hintergrund Berechnung'!$N$941,$Q219/($D219^0.450818786555515)*'Hintergrund Berechnung'!$N$942),0)</f>
        <v>#DIV/0!</v>
      </c>
      <c r="AJ219" s="34">
        <f>ROUND(IF(C219&lt;16,$R219*'Hintergrund Berechnung'!$O$941,$R219*'Hintergrund Berechnung'!$O$942),0)</f>
        <v>0</v>
      </c>
      <c r="AK219" s="34">
        <f>ROUND(IF(C219&lt;16,IF(S219&gt;0,(25-$S219)*'Hintergrund Berechnung'!$J$941,0),IF(S219&gt;0,(25-$S219)*'Hintergrund Berechnung'!$J$942,0)),0)</f>
        <v>0</v>
      </c>
      <c r="AL219" s="18" t="e">
        <f t="shared" si="35"/>
        <v>#DIV/0!</v>
      </c>
    </row>
    <row r="220" spans="21:38" x14ac:dyDescent="0.5">
      <c r="U220" s="16">
        <f t="shared" si="27"/>
        <v>0</v>
      </c>
      <c r="V220" s="16" t="e">
        <f>IF($A$3=FALSE,IF($C220&lt;16,E220/($D220^0.70558407859294)*'Hintergrund Berechnung'!$I$941,E220/($D220^0.70558407859294)*'Hintergrund Berechnung'!$I$942),IF($C220&lt;13,(E220/($D220^0.70558407859294)*'Hintergrund Berechnung'!$I$941)*0.5,IF($C220&lt;16,(E220/($D220^0.70558407859294)*'Hintergrund Berechnung'!$I$941)*0.67,E220/($D220^0.70558407859294)*'Hintergrund Berechnung'!$I$942)))</f>
        <v>#DIV/0!</v>
      </c>
      <c r="W220" s="16" t="str">
        <f t="shared" si="28"/>
        <v/>
      </c>
      <c r="X220" s="16" t="e">
        <f>IF($A$3=FALSE,IF($C220&lt;16,G220/($D220^0.70558407859294)*'Hintergrund Berechnung'!$I$941,G220/($D220^0.70558407859294)*'Hintergrund Berechnung'!$I$942),IF($C220&lt;13,(G220/($D220^0.70558407859294)*'Hintergrund Berechnung'!$I$941)*0.5,IF($C220&lt;16,(G220/($D220^0.70558407859294)*'Hintergrund Berechnung'!$I$941)*0.67,G220/($D220^0.70558407859294)*'Hintergrund Berechnung'!$I$942)))</f>
        <v>#DIV/0!</v>
      </c>
      <c r="Y220" s="16" t="str">
        <f t="shared" si="29"/>
        <v/>
      </c>
      <c r="Z220" s="16" t="e">
        <f>IF($A$3=FALSE,IF($C220&lt;16,I220/($D220^0.70558407859294)*'Hintergrund Berechnung'!$I$941,I220/($D220^0.70558407859294)*'Hintergrund Berechnung'!$I$942),IF($C220&lt;13,(I220/($D220^0.70558407859294)*'Hintergrund Berechnung'!$I$941)*0.5,IF($C220&lt;16,(I220/($D220^0.70558407859294)*'Hintergrund Berechnung'!$I$941)*0.67,I220/($D220^0.70558407859294)*'Hintergrund Berechnung'!$I$942)))</f>
        <v>#DIV/0!</v>
      </c>
      <c r="AA220" s="16" t="str">
        <f t="shared" si="30"/>
        <v/>
      </c>
      <c r="AB220" s="16" t="e">
        <f>IF($A$3=FALSE,IF($C220&lt;16,K220/($D220^0.70558407859294)*'Hintergrund Berechnung'!$I$941,K220/($D220^0.70558407859294)*'Hintergrund Berechnung'!$I$942),IF($C220&lt;13,(K220/($D220^0.70558407859294)*'Hintergrund Berechnung'!$I$941)*0.5,IF($C220&lt;16,(K220/($D220^0.70558407859294)*'Hintergrund Berechnung'!$I$941)*0.67,K220/($D220^0.70558407859294)*'Hintergrund Berechnung'!$I$942)))</f>
        <v>#DIV/0!</v>
      </c>
      <c r="AC220" s="16" t="str">
        <f t="shared" si="31"/>
        <v/>
      </c>
      <c r="AD220" s="16" t="e">
        <f>IF($A$3=FALSE,IF($C220&lt;16,M220/($D220^0.70558407859294)*'Hintergrund Berechnung'!$I$941,M220/($D220^0.70558407859294)*'Hintergrund Berechnung'!$I$942),IF($C220&lt;13,(M220/($D220^0.70558407859294)*'Hintergrund Berechnung'!$I$941)*0.5,IF($C220&lt;16,(M220/($D220^0.70558407859294)*'Hintergrund Berechnung'!$I$941)*0.67,M220/($D220^0.70558407859294)*'Hintergrund Berechnung'!$I$942)))</f>
        <v>#DIV/0!</v>
      </c>
      <c r="AE220" s="16" t="str">
        <f t="shared" si="32"/>
        <v/>
      </c>
      <c r="AF220" s="16" t="e">
        <f>IF($A$3=FALSE,IF($C220&lt;16,O220/($D220^0.70558407859294)*'Hintergrund Berechnung'!$I$941,O220/($D220^0.70558407859294)*'Hintergrund Berechnung'!$I$942),IF($C220&lt;13,(O220/($D220^0.70558407859294)*'Hintergrund Berechnung'!$I$941)*0.5,IF($C220&lt;16,(O220/($D220^0.70558407859294)*'Hintergrund Berechnung'!$I$941)*0.67,O220/($D220^0.70558407859294)*'Hintergrund Berechnung'!$I$942)))</f>
        <v>#DIV/0!</v>
      </c>
      <c r="AG220" s="16" t="str">
        <f t="shared" si="33"/>
        <v/>
      </c>
      <c r="AH220" s="16" t="e">
        <f t="shared" si="34"/>
        <v>#DIV/0!</v>
      </c>
      <c r="AI220" s="34" t="e">
        <f>ROUND(IF(C220&lt;16,$Q220/($D220^0.450818786555515)*'Hintergrund Berechnung'!$N$941,$Q220/($D220^0.450818786555515)*'Hintergrund Berechnung'!$N$942),0)</f>
        <v>#DIV/0!</v>
      </c>
      <c r="AJ220" s="34">
        <f>ROUND(IF(C220&lt;16,$R220*'Hintergrund Berechnung'!$O$941,$R220*'Hintergrund Berechnung'!$O$942),0)</f>
        <v>0</v>
      </c>
      <c r="AK220" s="34">
        <f>ROUND(IF(C220&lt;16,IF(S220&gt;0,(25-$S220)*'Hintergrund Berechnung'!$J$941,0),IF(S220&gt;0,(25-$S220)*'Hintergrund Berechnung'!$J$942,0)),0)</f>
        <v>0</v>
      </c>
      <c r="AL220" s="18" t="e">
        <f t="shared" si="35"/>
        <v>#DIV/0!</v>
      </c>
    </row>
    <row r="221" spans="21:38" x14ac:dyDescent="0.5">
      <c r="U221" s="16">
        <f t="shared" si="27"/>
        <v>0</v>
      </c>
      <c r="V221" s="16" t="e">
        <f>IF($A$3=FALSE,IF($C221&lt;16,E221/($D221^0.70558407859294)*'Hintergrund Berechnung'!$I$941,E221/($D221^0.70558407859294)*'Hintergrund Berechnung'!$I$942),IF($C221&lt;13,(E221/($D221^0.70558407859294)*'Hintergrund Berechnung'!$I$941)*0.5,IF($C221&lt;16,(E221/($D221^0.70558407859294)*'Hintergrund Berechnung'!$I$941)*0.67,E221/($D221^0.70558407859294)*'Hintergrund Berechnung'!$I$942)))</f>
        <v>#DIV/0!</v>
      </c>
      <c r="W221" s="16" t="str">
        <f t="shared" si="28"/>
        <v/>
      </c>
      <c r="X221" s="16" t="e">
        <f>IF($A$3=FALSE,IF($C221&lt;16,G221/($D221^0.70558407859294)*'Hintergrund Berechnung'!$I$941,G221/($D221^0.70558407859294)*'Hintergrund Berechnung'!$I$942),IF($C221&lt;13,(G221/($D221^0.70558407859294)*'Hintergrund Berechnung'!$I$941)*0.5,IF($C221&lt;16,(G221/($D221^0.70558407859294)*'Hintergrund Berechnung'!$I$941)*0.67,G221/($D221^0.70558407859294)*'Hintergrund Berechnung'!$I$942)))</f>
        <v>#DIV/0!</v>
      </c>
      <c r="Y221" s="16" t="str">
        <f t="shared" si="29"/>
        <v/>
      </c>
      <c r="Z221" s="16" t="e">
        <f>IF($A$3=FALSE,IF($C221&lt;16,I221/($D221^0.70558407859294)*'Hintergrund Berechnung'!$I$941,I221/($D221^0.70558407859294)*'Hintergrund Berechnung'!$I$942),IF($C221&lt;13,(I221/($D221^0.70558407859294)*'Hintergrund Berechnung'!$I$941)*0.5,IF($C221&lt;16,(I221/($D221^0.70558407859294)*'Hintergrund Berechnung'!$I$941)*0.67,I221/($D221^0.70558407859294)*'Hintergrund Berechnung'!$I$942)))</f>
        <v>#DIV/0!</v>
      </c>
      <c r="AA221" s="16" t="str">
        <f t="shared" si="30"/>
        <v/>
      </c>
      <c r="AB221" s="16" t="e">
        <f>IF($A$3=FALSE,IF($C221&lt;16,K221/($D221^0.70558407859294)*'Hintergrund Berechnung'!$I$941,K221/($D221^0.70558407859294)*'Hintergrund Berechnung'!$I$942),IF($C221&lt;13,(K221/($D221^0.70558407859294)*'Hintergrund Berechnung'!$I$941)*0.5,IF($C221&lt;16,(K221/($D221^0.70558407859294)*'Hintergrund Berechnung'!$I$941)*0.67,K221/($D221^0.70558407859294)*'Hintergrund Berechnung'!$I$942)))</f>
        <v>#DIV/0!</v>
      </c>
      <c r="AC221" s="16" t="str">
        <f t="shared" si="31"/>
        <v/>
      </c>
      <c r="AD221" s="16" t="e">
        <f>IF($A$3=FALSE,IF($C221&lt;16,M221/($D221^0.70558407859294)*'Hintergrund Berechnung'!$I$941,M221/($D221^0.70558407859294)*'Hintergrund Berechnung'!$I$942),IF($C221&lt;13,(M221/($D221^0.70558407859294)*'Hintergrund Berechnung'!$I$941)*0.5,IF($C221&lt;16,(M221/($D221^0.70558407859294)*'Hintergrund Berechnung'!$I$941)*0.67,M221/($D221^0.70558407859294)*'Hintergrund Berechnung'!$I$942)))</f>
        <v>#DIV/0!</v>
      </c>
      <c r="AE221" s="16" t="str">
        <f t="shared" si="32"/>
        <v/>
      </c>
      <c r="AF221" s="16" t="e">
        <f>IF($A$3=FALSE,IF($C221&lt;16,O221/($D221^0.70558407859294)*'Hintergrund Berechnung'!$I$941,O221/($D221^0.70558407859294)*'Hintergrund Berechnung'!$I$942),IF($C221&lt;13,(O221/($D221^0.70558407859294)*'Hintergrund Berechnung'!$I$941)*0.5,IF($C221&lt;16,(O221/($D221^0.70558407859294)*'Hintergrund Berechnung'!$I$941)*0.67,O221/($D221^0.70558407859294)*'Hintergrund Berechnung'!$I$942)))</f>
        <v>#DIV/0!</v>
      </c>
      <c r="AG221" s="16" t="str">
        <f t="shared" si="33"/>
        <v/>
      </c>
      <c r="AH221" s="16" t="e">
        <f t="shared" si="34"/>
        <v>#DIV/0!</v>
      </c>
      <c r="AI221" s="34" t="e">
        <f>ROUND(IF(C221&lt;16,$Q221/($D221^0.450818786555515)*'Hintergrund Berechnung'!$N$941,$Q221/($D221^0.450818786555515)*'Hintergrund Berechnung'!$N$942),0)</f>
        <v>#DIV/0!</v>
      </c>
      <c r="AJ221" s="34">
        <f>ROUND(IF(C221&lt;16,$R221*'Hintergrund Berechnung'!$O$941,$R221*'Hintergrund Berechnung'!$O$942),0)</f>
        <v>0</v>
      </c>
      <c r="AK221" s="34">
        <f>ROUND(IF(C221&lt;16,IF(S221&gt;0,(25-$S221)*'Hintergrund Berechnung'!$J$941,0),IF(S221&gt;0,(25-$S221)*'Hintergrund Berechnung'!$J$942,0)),0)</f>
        <v>0</v>
      </c>
      <c r="AL221" s="18" t="e">
        <f t="shared" si="35"/>
        <v>#DIV/0!</v>
      </c>
    </row>
    <row r="222" spans="21:38" x14ac:dyDescent="0.5">
      <c r="U222" s="16">
        <f t="shared" si="27"/>
        <v>0</v>
      </c>
      <c r="V222" s="16" t="e">
        <f>IF($A$3=FALSE,IF($C222&lt;16,E222/($D222^0.70558407859294)*'Hintergrund Berechnung'!$I$941,E222/($D222^0.70558407859294)*'Hintergrund Berechnung'!$I$942),IF($C222&lt;13,(E222/($D222^0.70558407859294)*'Hintergrund Berechnung'!$I$941)*0.5,IF($C222&lt;16,(E222/($D222^0.70558407859294)*'Hintergrund Berechnung'!$I$941)*0.67,E222/($D222^0.70558407859294)*'Hintergrund Berechnung'!$I$942)))</f>
        <v>#DIV/0!</v>
      </c>
      <c r="W222" s="16" t="str">
        <f t="shared" si="28"/>
        <v/>
      </c>
      <c r="X222" s="16" t="e">
        <f>IF($A$3=FALSE,IF($C222&lt;16,G222/($D222^0.70558407859294)*'Hintergrund Berechnung'!$I$941,G222/($D222^0.70558407859294)*'Hintergrund Berechnung'!$I$942),IF($C222&lt;13,(G222/($D222^0.70558407859294)*'Hintergrund Berechnung'!$I$941)*0.5,IF($C222&lt;16,(G222/($D222^0.70558407859294)*'Hintergrund Berechnung'!$I$941)*0.67,G222/($D222^0.70558407859294)*'Hintergrund Berechnung'!$I$942)))</f>
        <v>#DIV/0!</v>
      </c>
      <c r="Y222" s="16" t="str">
        <f t="shared" si="29"/>
        <v/>
      </c>
      <c r="Z222" s="16" t="e">
        <f>IF($A$3=FALSE,IF($C222&lt;16,I222/($D222^0.70558407859294)*'Hintergrund Berechnung'!$I$941,I222/($D222^0.70558407859294)*'Hintergrund Berechnung'!$I$942),IF($C222&lt;13,(I222/($D222^0.70558407859294)*'Hintergrund Berechnung'!$I$941)*0.5,IF($C222&lt;16,(I222/($D222^0.70558407859294)*'Hintergrund Berechnung'!$I$941)*0.67,I222/($D222^0.70558407859294)*'Hintergrund Berechnung'!$I$942)))</f>
        <v>#DIV/0!</v>
      </c>
      <c r="AA222" s="16" t="str">
        <f t="shared" si="30"/>
        <v/>
      </c>
      <c r="AB222" s="16" t="e">
        <f>IF($A$3=FALSE,IF($C222&lt;16,K222/($D222^0.70558407859294)*'Hintergrund Berechnung'!$I$941,K222/($D222^0.70558407859294)*'Hintergrund Berechnung'!$I$942),IF($C222&lt;13,(K222/($D222^0.70558407859294)*'Hintergrund Berechnung'!$I$941)*0.5,IF($C222&lt;16,(K222/($D222^0.70558407859294)*'Hintergrund Berechnung'!$I$941)*0.67,K222/($D222^0.70558407859294)*'Hintergrund Berechnung'!$I$942)))</f>
        <v>#DIV/0!</v>
      </c>
      <c r="AC222" s="16" t="str">
        <f t="shared" si="31"/>
        <v/>
      </c>
      <c r="AD222" s="16" t="e">
        <f>IF($A$3=FALSE,IF($C222&lt;16,M222/($D222^0.70558407859294)*'Hintergrund Berechnung'!$I$941,M222/($D222^0.70558407859294)*'Hintergrund Berechnung'!$I$942),IF($C222&lt;13,(M222/($D222^0.70558407859294)*'Hintergrund Berechnung'!$I$941)*0.5,IF($C222&lt;16,(M222/($D222^0.70558407859294)*'Hintergrund Berechnung'!$I$941)*0.67,M222/($D222^0.70558407859294)*'Hintergrund Berechnung'!$I$942)))</f>
        <v>#DIV/0!</v>
      </c>
      <c r="AE222" s="16" t="str">
        <f t="shared" si="32"/>
        <v/>
      </c>
      <c r="AF222" s="16" t="e">
        <f>IF($A$3=FALSE,IF($C222&lt;16,O222/($D222^0.70558407859294)*'Hintergrund Berechnung'!$I$941,O222/($D222^0.70558407859294)*'Hintergrund Berechnung'!$I$942),IF($C222&lt;13,(O222/($D222^0.70558407859294)*'Hintergrund Berechnung'!$I$941)*0.5,IF($C222&lt;16,(O222/($D222^0.70558407859294)*'Hintergrund Berechnung'!$I$941)*0.67,O222/($D222^0.70558407859294)*'Hintergrund Berechnung'!$I$942)))</f>
        <v>#DIV/0!</v>
      </c>
      <c r="AG222" s="16" t="str">
        <f t="shared" si="33"/>
        <v/>
      </c>
      <c r="AH222" s="16" t="e">
        <f t="shared" si="34"/>
        <v>#DIV/0!</v>
      </c>
      <c r="AI222" s="34" t="e">
        <f>ROUND(IF(C222&lt;16,$Q222/($D222^0.450818786555515)*'Hintergrund Berechnung'!$N$941,$Q222/($D222^0.450818786555515)*'Hintergrund Berechnung'!$N$942),0)</f>
        <v>#DIV/0!</v>
      </c>
      <c r="AJ222" s="34">
        <f>ROUND(IF(C222&lt;16,$R222*'Hintergrund Berechnung'!$O$941,$R222*'Hintergrund Berechnung'!$O$942),0)</f>
        <v>0</v>
      </c>
      <c r="AK222" s="34">
        <f>ROUND(IF(C222&lt;16,IF(S222&gt;0,(25-$S222)*'Hintergrund Berechnung'!$J$941,0),IF(S222&gt;0,(25-$S222)*'Hintergrund Berechnung'!$J$942,0)),0)</f>
        <v>0</v>
      </c>
      <c r="AL222" s="18" t="e">
        <f t="shared" si="35"/>
        <v>#DIV/0!</v>
      </c>
    </row>
    <row r="223" spans="21:38" x14ac:dyDescent="0.5">
      <c r="U223" s="16">
        <f t="shared" si="27"/>
        <v>0</v>
      </c>
      <c r="V223" s="16" t="e">
        <f>IF($A$3=FALSE,IF($C223&lt;16,E223/($D223^0.70558407859294)*'Hintergrund Berechnung'!$I$941,E223/($D223^0.70558407859294)*'Hintergrund Berechnung'!$I$942),IF($C223&lt;13,(E223/($D223^0.70558407859294)*'Hintergrund Berechnung'!$I$941)*0.5,IF($C223&lt;16,(E223/($D223^0.70558407859294)*'Hintergrund Berechnung'!$I$941)*0.67,E223/($D223^0.70558407859294)*'Hintergrund Berechnung'!$I$942)))</f>
        <v>#DIV/0!</v>
      </c>
      <c r="W223" s="16" t="str">
        <f t="shared" si="28"/>
        <v/>
      </c>
      <c r="X223" s="16" t="e">
        <f>IF($A$3=FALSE,IF($C223&lt;16,G223/($D223^0.70558407859294)*'Hintergrund Berechnung'!$I$941,G223/($D223^0.70558407859294)*'Hintergrund Berechnung'!$I$942),IF($C223&lt;13,(G223/($D223^0.70558407859294)*'Hintergrund Berechnung'!$I$941)*0.5,IF($C223&lt;16,(G223/($D223^0.70558407859294)*'Hintergrund Berechnung'!$I$941)*0.67,G223/($D223^0.70558407859294)*'Hintergrund Berechnung'!$I$942)))</f>
        <v>#DIV/0!</v>
      </c>
      <c r="Y223" s="16" t="str">
        <f t="shared" si="29"/>
        <v/>
      </c>
      <c r="Z223" s="16" t="e">
        <f>IF($A$3=FALSE,IF($C223&lt;16,I223/($D223^0.70558407859294)*'Hintergrund Berechnung'!$I$941,I223/($D223^0.70558407859294)*'Hintergrund Berechnung'!$I$942),IF($C223&lt;13,(I223/($D223^0.70558407859294)*'Hintergrund Berechnung'!$I$941)*0.5,IF($C223&lt;16,(I223/($D223^0.70558407859294)*'Hintergrund Berechnung'!$I$941)*0.67,I223/($D223^0.70558407859294)*'Hintergrund Berechnung'!$I$942)))</f>
        <v>#DIV/0!</v>
      </c>
      <c r="AA223" s="16" t="str">
        <f t="shared" si="30"/>
        <v/>
      </c>
      <c r="AB223" s="16" t="e">
        <f>IF($A$3=FALSE,IF($C223&lt;16,K223/($D223^0.70558407859294)*'Hintergrund Berechnung'!$I$941,K223/($D223^0.70558407859294)*'Hintergrund Berechnung'!$I$942),IF($C223&lt;13,(K223/($D223^0.70558407859294)*'Hintergrund Berechnung'!$I$941)*0.5,IF($C223&lt;16,(K223/($D223^0.70558407859294)*'Hintergrund Berechnung'!$I$941)*0.67,K223/($D223^0.70558407859294)*'Hintergrund Berechnung'!$I$942)))</f>
        <v>#DIV/0!</v>
      </c>
      <c r="AC223" s="16" t="str">
        <f t="shared" si="31"/>
        <v/>
      </c>
      <c r="AD223" s="16" t="e">
        <f>IF($A$3=FALSE,IF($C223&lt;16,M223/($D223^0.70558407859294)*'Hintergrund Berechnung'!$I$941,M223/($D223^0.70558407859294)*'Hintergrund Berechnung'!$I$942),IF($C223&lt;13,(M223/($D223^0.70558407859294)*'Hintergrund Berechnung'!$I$941)*0.5,IF($C223&lt;16,(M223/($D223^0.70558407859294)*'Hintergrund Berechnung'!$I$941)*0.67,M223/($D223^0.70558407859294)*'Hintergrund Berechnung'!$I$942)))</f>
        <v>#DIV/0!</v>
      </c>
      <c r="AE223" s="16" t="str">
        <f t="shared" si="32"/>
        <v/>
      </c>
      <c r="AF223" s="16" t="e">
        <f>IF($A$3=FALSE,IF($C223&lt;16,O223/($D223^0.70558407859294)*'Hintergrund Berechnung'!$I$941,O223/($D223^0.70558407859294)*'Hintergrund Berechnung'!$I$942),IF($C223&lt;13,(O223/($D223^0.70558407859294)*'Hintergrund Berechnung'!$I$941)*0.5,IF($C223&lt;16,(O223/($D223^0.70558407859294)*'Hintergrund Berechnung'!$I$941)*0.67,O223/($D223^0.70558407859294)*'Hintergrund Berechnung'!$I$942)))</f>
        <v>#DIV/0!</v>
      </c>
      <c r="AG223" s="16" t="str">
        <f t="shared" si="33"/>
        <v/>
      </c>
      <c r="AH223" s="16" t="e">
        <f t="shared" si="34"/>
        <v>#DIV/0!</v>
      </c>
      <c r="AI223" s="34" t="e">
        <f>ROUND(IF(C223&lt;16,$Q223/($D223^0.450818786555515)*'Hintergrund Berechnung'!$N$941,$Q223/($D223^0.450818786555515)*'Hintergrund Berechnung'!$N$942),0)</f>
        <v>#DIV/0!</v>
      </c>
      <c r="AJ223" s="34">
        <f>ROUND(IF(C223&lt;16,$R223*'Hintergrund Berechnung'!$O$941,$R223*'Hintergrund Berechnung'!$O$942),0)</f>
        <v>0</v>
      </c>
      <c r="AK223" s="34">
        <f>ROUND(IF(C223&lt;16,IF(S223&gt;0,(25-$S223)*'Hintergrund Berechnung'!$J$941,0),IF(S223&gt;0,(25-$S223)*'Hintergrund Berechnung'!$J$942,0)),0)</f>
        <v>0</v>
      </c>
      <c r="AL223" s="18" t="e">
        <f t="shared" si="35"/>
        <v>#DIV/0!</v>
      </c>
    </row>
    <row r="224" spans="21:38" x14ac:dyDescent="0.5">
      <c r="U224" s="16">
        <f t="shared" si="27"/>
        <v>0</v>
      </c>
      <c r="V224" s="16" t="e">
        <f>IF($A$3=FALSE,IF($C224&lt;16,E224/($D224^0.70558407859294)*'Hintergrund Berechnung'!$I$941,E224/($D224^0.70558407859294)*'Hintergrund Berechnung'!$I$942),IF($C224&lt;13,(E224/($D224^0.70558407859294)*'Hintergrund Berechnung'!$I$941)*0.5,IF($C224&lt;16,(E224/($D224^0.70558407859294)*'Hintergrund Berechnung'!$I$941)*0.67,E224/($D224^0.70558407859294)*'Hintergrund Berechnung'!$I$942)))</f>
        <v>#DIV/0!</v>
      </c>
      <c r="W224" s="16" t="str">
        <f t="shared" si="28"/>
        <v/>
      </c>
      <c r="X224" s="16" t="e">
        <f>IF($A$3=FALSE,IF($C224&lt;16,G224/($D224^0.70558407859294)*'Hintergrund Berechnung'!$I$941,G224/($D224^0.70558407859294)*'Hintergrund Berechnung'!$I$942),IF($C224&lt;13,(G224/($D224^0.70558407859294)*'Hintergrund Berechnung'!$I$941)*0.5,IF($C224&lt;16,(G224/($D224^0.70558407859294)*'Hintergrund Berechnung'!$I$941)*0.67,G224/($D224^0.70558407859294)*'Hintergrund Berechnung'!$I$942)))</f>
        <v>#DIV/0!</v>
      </c>
      <c r="Y224" s="16" t="str">
        <f t="shared" si="29"/>
        <v/>
      </c>
      <c r="Z224" s="16" t="e">
        <f>IF($A$3=FALSE,IF($C224&lt;16,I224/($D224^0.70558407859294)*'Hintergrund Berechnung'!$I$941,I224/($D224^0.70558407859294)*'Hintergrund Berechnung'!$I$942),IF($C224&lt;13,(I224/($D224^0.70558407859294)*'Hintergrund Berechnung'!$I$941)*0.5,IF($C224&lt;16,(I224/($D224^0.70558407859294)*'Hintergrund Berechnung'!$I$941)*0.67,I224/($D224^0.70558407859294)*'Hintergrund Berechnung'!$I$942)))</f>
        <v>#DIV/0!</v>
      </c>
      <c r="AA224" s="16" t="str">
        <f t="shared" si="30"/>
        <v/>
      </c>
      <c r="AB224" s="16" t="e">
        <f>IF($A$3=FALSE,IF($C224&lt;16,K224/($D224^0.70558407859294)*'Hintergrund Berechnung'!$I$941,K224/($D224^0.70558407859294)*'Hintergrund Berechnung'!$I$942),IF($C224&lt;13,(K224/($D224^0.70558407859294)*'Hintergrund Berechnung'!$I$941)*0.5,IF($C224&lt;16,(K224/($D224^0.70558407859294)*'Hintergrund Berechnung'!$I$941)*0.67,K224/($D224^0.70558407859294)*'Hintergrund Berechnung'!$I$942)))</f>
        <v>#DIV/0!</v>
      </c>
      <c r="AC224" s="16" t="str">
        <f t="shared" si="31"/>
        <v/>
      </c>
      <c r="AD224" s="16" t="e">
        <f>IF($A$3=FALSE,IF($C224&lt;16,M224/($D224^0.70558407859294)*'Hintergrund Berechnung'!$I$941,M224/($D224^0.70558407859294)*'Hintergrund Berechnung'!$I$942),IF($C224&lt;13,(M224/($D224^0.70558407859294)*'Hintergrund Berechnung'!$I$941)*0.5,IF($C224&lt;16,(M224/($D224^0.70558407859294)*'Hintergrund Berechnung'!$I$941)*0.67,M224/($D224^0.70558407859294)*'Hintergrund Berechnung'!$I$942)))</f>
        <v>#DIV/0!</v>
      </c>
      <c r="AE224" s="16" t="str">
        <f t="shared" si="32"/>
        <v/>
      </c>
      <c r="AF224" s="16" t="e">
        <f>IF($A$3=FALSE,IF($C224&lt;16,O224/($D224^0.70558407859294)*'Hintergrund Berechnung'!$I$941,O224/($D224^0.70558407859294)*'Hintergrund Berechnung'!$I$942),IF($C224&lt;13,(O224/($D224^0.70558407859294)*'Hintergrund Berechnung'!$I$941)*0.5,IF($C224&lt;16,(O224/($D224^0.70558407859294)*'Hintergrund Berechnung'!$I$941)*0.67,O224/($D224^0.70558407859294)*'Hintergrund Berechnung'!$I$942)))</f>
        <v>#DIV/0!</v>
      </c>
      <c r="AG224" s="16" t="str">
        <f t="shared" si="33"/>
        <v/>
      </c>
      <c r="AH224" s="16" t="e">
        <f t="shared" si="34"/>
        <v>#DIV/0!</v>
      </c>
      <c r="AI224" s="34" t="e">
        <f>ROUND(IF(C224&lt;16,$Q224/($D224^0.450818786555515)*'Hintergrund Berechnung'!$N$941,$Q224/($D224^0.450818786555515)*'Hintergrund Berechnung'!$N$942),0)</f>
        <v>#DIV/0!</v>
      </c>
      <c r="AJ224" s="34">
        <f>ROUND(IF(C224&lt;16,$R224*'Hintergrund Berechnung'!$O$941,$R224*'Hintergrund Berechnung'!$O$942),0)</f>
        <v>0</v>
      </c>
      <c r="AK224" s="34">
        <f>ROUND(IF(C224&lt;16,IF(S224&gt;0,(25-$S224)*'Hintergrund Berechnung'!$J$941,0),IF(S224&gt;0,(25-$S224)*'Hintergrund Berechnung'!$J$942,0)),0)</f>
        <v>0</v>
      </c>
      <c r="AL224" s="18" t="e">
        <f t="shared" si="35"/>
        <v>#DIV/0!</v>
      </c>
    </row>
    <row r="225" spans="21:38" x14ac:dyDescent="0.5">
      <c r="U225" s="16">
        <f t="shared" si="27"/>
        <v>0</v>
      </c>
      <c r="V225" s="16" t="e">
        <f>IF($A$3=FALSE,IF($C225&lt;16,E225/($D225^0.70558407859294)*'Hintergrund Berechnung'!$I$941,E225/($D225^0.70558407859294)*'Hintergrund Berechnung'!$I$942),IF($C225&lt;13,(E225/($D225^0.70558407859294)*'Hintergrund Berechnung'!$I$941)*0.5,IF($C225&lt;16,(E225/($D225^0.70558407859294)*'Hintergrund Berechnung'!$I$941)*0.67,E225/($D225^0.70558407859294)*'Hintergrund Berechnung'!$I$942)))</f>
        <v>#DIV/0!</v>
      </c>
      <c r="W225" s="16" t="str">
        <f t="shared" si="28"/>
        <v/>
      </c>
      <c r="X225" s="16" t="e">
        <f>IF($A$3=FALSE,IF($C225&lt;16,G225/($D225^0.70558407859294)*'Hintergrund Berechnung'!$I$941,G225/($D225^0.70558407859294)*'Hintergrund Berechnung'!$I$942),IF($C225&lt;13,(G225/($D225^0.70558407859294)*'Hintergrund Berechnung'!$I$941)*0.5,IF($C225&lt;16,(G225/($D225^0.70558407859294)*'Hintergrund Berechnung'!$I$941)*0.67,G225/($D225^0.70558407859294)*'Hintergrund Berechnung'!$I$942)))</f>
        <v>#DIV/0!</v>
      </c>
      <c r="Y225" s="16" t="str">
        <f t="shared" si="29"/>
        <v/>
      </c>
      <c r="Z225" s="16" t="e">
        <f>IF($A$3=FALSE,IF($C225&lt;16,I225/($D225^0.70558407859294)*'Hintergrund Berechnung'!$I$941,I225/($D225^0.70558407859294)*'Hintergrund Berechnung'!$I$942),IF($C225&lt;13,(I225/($D225^0.70558407859294)*'Hintergrund Berechnung'!$I$941)*0.5,IF($C225&lt;16,(I225/($D225^0.70558407859294)*'Hintergrund Berechnung'!$I$941)*0.67,I225/($D225^0.70558407859294)*'Hintergrund Berechnung'!$I$942)))</f>
        <v>#DIV/0!</v>
      </c>
      <c r="AA225" s="16" t="str">
        <f t="shared" si="30"/>
        <v/>
      </c>
      <c r="AB225" s="16" t="e">
        <f>IF($A$3=FALSE,IF($C225&lt;16,K225/($D225^0.70558407859294)*'Hintergrund Berechnung'!$I$941,K225/($D225^0.70558407859294)*'Hintergrund Berechnung'!$I$942),IF($C225&lt;13,(K225/($D225^0.70558407859294)*'Hintergrund Berechnung'!$I$941)*0.5,IF($C225&lt;16,(K225/($D225^0.70558407859294)*'Hintergrund Berechnung'!$I$941)*0.67,K225/($D225^0.70558407859294)*'Hintergrund Berechnung'!$I$942)))</f>
        <v>#DIV/0!</v>
      </c>
      <c r="AC225" s="16" t="str">
        <f t="shared" si="31"/>
        <v/>
      </c>
      <c r="AD225" s="16" t="e">
        <f>IF($A$3=FALSE,IF($C225&lt;16,M225/($D225^0.70558407859294)*'Hintergrund Berechnung'!$I$941,M225/($D225^0.70558407859294)*'Hintergrund Berechnung'!$I$942),IF($C225&lt;13,(M225/($D225^0.70558407859294)*'Hintergrund Berechnung'!$I$941)*0.5,IF($C225&lt;16,(M225/($D225^0.70558407859294)*'Hintergrund Berechnung'!$I$941)*0.67,M225/($D225^0.70558407859294)*'Hintergrund Berechnung'!$I$942)))</f>
        <v>#DIV/0!</v>
      </c>
      <c r="AE225" s="16" t="str">
        <f t="shared" si="32"/>
        <v/>
      </c>
      <c r="AF225" s="16" t="e">
        <f>IF($A$3=FALSE,IF($C225&lt;16,O225/($D225^0.70558407859294)*'Hintergrund Berechnung'!$I$941,O225/($D225^0.70558407859294)*'Hintergrund Berechnung'!$I$942),IF($C225&lt;13,(O225/($D225^0.70558407859294)*'Hintergrund Berechnung'!$I$941)*0.5,IF($C225&lt;16,(O225/($D225^0.70558407859294)*'Hintergrund Berechnung'!$I$941)*0.67,O225/($D225^0.70558407859294)*'Hintergrund Berechnung'!$I$942)))</f>
        <v>#DIV/0!</v>
      </c>
      <c r="AG225" s="16" t="str">
        <f t="shared" si="33"/>
        <v/>
      </c>
      <c r="AH225" s="16" t="e">
        <f t="shared" si="34"/>
        <v>#DIV/0!</v>
      </c>
      <c r="AI225" s="34" t="e">
        <f>ROUND(IF(C225&lt;16,$Q225/($D225^0.450818786555515)*'Hintergrund Berechnung'!$N$941,$Q225/($D225^0.450818786555515)*'Hintergrund Berechnung'!$N$942),0)</f>
        <v>#DIV/0!</v>
      </c>
      <c r="AJ225" s="34">
        <f>ROUND(IF(C225&lt;16,$R225*'Hintergrund Berechnung'!$O$941,$R225*'Hintergrund Berechnung'!$O$942),0)</f>
        <v>0</v>
      </c>
      <c r="AK225" s="34">
        <f>ROUND(IF(C225&lt;16,IF(S225&gt;0,(25-$S225)*'Hintergrund Berechnung'!$J$941,0),IF(S225&gt;0,(25-$S225)*'Hintergrund Berechnung'!$J$942,0)),0)</f>
        <v>0</v>
      </c>
      <c r="AL225" s="18" t="e">
        <f t="shared" si="35"/>
        <v>#DIV/0!</v>
      </c>
    </row>
    <row r="226" spans="21:38" x14ac:dyDescent="0.5">
      <c r="U226" s="16">
        <f t="shared" si="27"/>
        <v>0</v>
      </c>
      <c r="V226" s="16" t="e">
        <f>IF($A$3=FALSE,IF($C226&lt;16,E226/($D226^0.70558407859294)*'Hintergrund Berechnung'!$I$941,E226/($D226^0.70558407859294)*'Hintergrund Berechnung'!$I$942),IF($C226&lt;13,(E226/($D226^0.70558407859294)*'Hintergrund Berechnung'!$I$941)*0.5,IF($C226&lt;16,(E226/($D226^0.70558407859294)*'Hintergrund Berechnung'!$I$941)*0.67,E226/($D226^0.70558407859294)*'Hintergrund Berechnung'!$I$942)))</f>
        <v>#DIV/0!</v>
      </c>
      <c r="W226" s="16" t="str">
        <f t="shared" si="28"/>
        <v/>
      </c>
      <c r="X226" s="16" t="e">
        <f>IF($A$3=FALSE,IF($C226&lt;16,G226/($D226^0.70558407859294)*'Hintergrund Berechnung'!$I$941,G226/($D226^0.70558407859294)*'Hintergrund Berechnung'!$I$942),IF($C226&lt;13,(G226/($D226^0.70558407859294)*'Hintergrund Berechnung'!$I$941)*0.5,IF($C226&lt;16,(G226/($D226^0.70558407859294)*'Hintergrund Berechnung'!$I$941)*0.67,G226/($D226^0.70558407859294)*'Hintergrund Berechnung'!$I$942)))</f>
        <v>#DIV/0!</v>
      </c>
      <c r="Y226" s="16" t="str">
        <f t="shared" si="29"/>
        <v/>
      </c>
      <c r="Z226" s="16" t="e">
        <f>IF($A$3=FALSE,IF($C226&lt;16,I226/($D226^0.70558407859294)*'Hintergrund Berechnung'!$I$941,I226/($D226^0.70558407859294)*'Hintergrund Berechnung'!$I$942),IF($C226&lt;13,(I226/($D226^0.70558407859294)*'Hintergrund Berechnung'!$I$941)*0.5,IF($C226&lt;16,(I226/($D226^0.70558407859294)*'Hintergrund Berechnung'!$I$941)*0.67,I226/($D226^0.70558407859294)*'Hintergrund Berechnung'!$I$942)))</f>
        <v>#DIV/0!</v>
      </c>
      <c r="AA226" s="16" t="str">
        <f t="shared" si="30"/>
        <v/>
      </c>
      <c r="AB226" s="16" t="e">
        <f>IF($A$3=FALSE,IF($C226&lt;16,K226/($D226^0.70558407859294)*'Hintergrund Berechnung'!$I$941,K226/($D226^0.70558407859294)*'Hintergrund Berechnung'!$I$942),IF($C226&lt;13,(K226/($D226^0.70558407859294)*'Hintergrund Berechnung'!$I$941)*0.5,IF($C226&lt;16,(K226/($D226^0.70558407859294)*'Hintergrund Berechnung'!$I$941)*0.67,K226/($D226^0.70558407859294)*'Hintergrund Berechnung'!$I$942)))</f>
        <v>#DIV/0!</v>
      </c>
      <c r="AC226" s="16" t="str">
        <f t="shared" si="31"/>
        <v/>
      </c>
      <c r="AD226" s="16" t="e">
        <f>IF($A$3=FALSE,IF($C226&lt;16,M226/($D226^0.70558407859294)*'Hintergrund Berechnung'!$I$941,M226/($D226^0.70558407859294)*'Hintergrund Berechnung'!$I$942),IF($C226&lt;13,(M226/($D226^0.70558407859294)*'Hintergrund Berechnung'!$I$941)*0.5,IF($C226&lt;16,(M226/($D226^0.70558407859294)*'Hintergrund Berechnung'!$I$941)*0.67,M226/($D226^0.70558407859294)*'Hintergrund Berechnung'!$I$942)))</f>
        <v>#DIV/0!</v>
      </c>
      <c r="AE226" s="16" t="str">
        <f t="shared" si="32"/>
        <v/>
      </c>
      <c r="AF226" s="16" t="e">
        <f>IF($A$3=FALSE,IF($C226&lt;16,O226/($D226^0.70558407859294)*'Hintergrund Berechnung'!$I$941,O226/($D226^0.70558407859294)*'Hintergrund Berechnung'!$I$942),IF($C226&lt;13,(O226/($D226^0.70558407859294)*'Hintergrund Berechnung'!$I$941)*0.5,IF($C226&lt;16,(O226/($D226^0.70558407859294)*'Hintergrund Berechnung'!$I$941)*0.67,O226/($D226^0.70558407859294)*'Hintergrund Berechnung'!$I$942)))</f>
        <v>#DIV/0!</v>
      </c>
      <c r="AG226" s="16" t="str">
        <f t="shared" si="33"/>
        <v/>
      </c>
      <c r="AH226" s="16" t="e">
        <f t="shared" si="34"/>
        <v>#DIV/0!</v>
      </c>
      <c r="AI226" s="34" t="e">
        <f>ROUND(IF(C226&lt;16,$Q226/($D226^0.450818786555515)*'Hintergrund Berechnung'!$N$941,$Q226/($D226^0.450818786555515)*'Hintergrund Berechnung'!$N$942),0)</f>
        <v>#DIV/0!</v>
      </c>
      <c r="AJ226" s="34">
        <f>ROUND(IF(C226&lt;16,$R226*'Hintergrund Berechnung'!$O$941,$R226*'Hintergrund Berechnung'!$O$942),0)</f>
        <v>0</v>
      </c>
      <c r="AK226" s="34">
        <f>ROUND(IF(C226&lt;16,IF(S226&gt;0,(25-$S226)*'Hintergrund Berechnung'!$J$941,0),IF(S226&gt;0,(25-$S226)*'Hintergrund Berechnung'!$J$942,0)),0)</f>
        <v>0</v>
      </c>
      <c r="AL226" s="18" t="e">
        <f t="shared" si="35"/>
        <v>#DIV/0!</v>
      </c>
    </row>
    <row r="227" spans="21:38" x14ac:dyDescent="0.5">
      <c r="U227" s="16">
        <f t="shared" si="27"/>
        <v>0</v>
      </c>
      <c r="V227" s="16" t="e">
        <f>IF($A$3=FALSE,IF($C227&lt;16,E227/($D227^0.70558407859294)*'Hintergrund Berechnung'!$I$941,E227/($D227^0.70558407859294)*'Hintergrund Berechnung'!$I$942),IF($C227&lt;13,(E227/($D227^0.70558407859294)*'Hintergrund Berechnung'!$I$941)*0.5,IF($C227&lt;16,(E227/($D227^0.70558407859294)*'Hintergrund Berechnung'!$I$941)*0.67,E227/($D227^0.70558407859294)*'Hintergrund Berechnung'!$I$942)))</f>
        <v>#DIV/0!</v>
      </c>
      <c r="W227" s="16" t="str">
        <f t="shared" si="28"/>
        <v/>
      </c>
      <c r="X227" s="16" t="e">
        <f>IF($A$3=FALSE,IF($C227&lt;16,G227/($D227^0.70558407859294)*'Hintergrund Berechnung'!$I$941,G227/($D227^0.70558407859294)*'Hintergrund Berechnung'!$I$942),IF($C227&lt;13,(G227/($D227^0.70558407859294)*'Hintergrund Berechnung'!$I$941)*0.5,IF($C227&lt;16,(G227/($D227^0.70558407859294)*'Hintergrund Berechnung'!$I$941)*0.67,G227/($D227^0.70558407859294)*'Hintergrund Berechnung'!$I$942)))</f>
        <v>#DIV/0!</v>
      </c>
      <c r="Y227" s="16" t="str">
        <f t="shared" si="29"/>
        <v/>
      </c>
      <c r="Z227" s="16" t="e">
        <f>IF($A$3=FALSE,IF($C227&lt;16,I227/($D227^0.70558407859294)*'Hintergrund Berechnung'!$I$941,I227/($D227^0.70558407859294)*'Hintergrund Berechnung'!$I$942),IF($C227&lt;13,(I227/($D227^0.70558407859294)*'Hintergrund Berechnung'!$I$941)*0.5,IF($C227&lt;16,(I227/($D227^0.70558407859294)*'Hintergrund Berechnung'!$I$941)*0.67,I227/($D227^0.70558407859294)*'Hintergrund Berechnung'!$I$942)))</f>
        <v>#DIV/0!</v>
      </c>
      <c r="AA227" s="16" t="str">
        <f t="shared" si="30"/>
        <v/>
      </c>
      <c r="AB227" s="16" t="e">
        <f>IF($A$3=FALSE,IF($C227&lt;16,K227/($D227^0.70558407859294)*'Hintergrund Berechnung'!$I$941,K227/($D227^0.70558407859294)*'Hintergrund Berechnung'!$I$942),IF($C227&lt;13,(K227/($D227^0.70558407859294)*'Hintergrund Berechnung'!$I$941)*0.5,IF($C227&lt;16,(K227/($D227^0.70558407859294)*'Hintergrund Berechnung'!$I$941)*0.67,K227/($D227^0.70558407859294)*'Hintergrund Berechnung'!$I$942)))</f>
        <v>#DIV/0!</v>
      </c>
      <c r="AC227" s="16" t="str">
        <f t="shared" si="31"/>
        <v/>
      </c>
      <c r="AD227" s="16" t="e">
        <f>IF($A$3=FALSE,IF($C227&lt;16,M227/($D227^0.70558407859294)*'Hintergrund Berechnung'!$I$941,M227/($D227^0.70558407859294)*'Hintergrund Berechnung'!$I$942),IF($C227&lt;13,(M227/($D227^0.70558407859294)*'Hintergrund Berechnung'!$I$941)*0.5,IF($C227&lt;16,(M227/($D227^0.70558407859294)*'Hintergrund Berechnung'!$I$941)*0.67,M227/($D227^0.70558407859294)*'Hintergrund Berechnung'!$I$942)))</f>
        <v>#DIV/0!</v>
      </c>
      <c r="AE227" s="16" t="str">
        <f t="shared" si="32"/>
        <v/>
      </c>
      <c r="AF227" s="16" t="e">
        <f>IF($A$3=FALSE,IF($C227&lt;16,O227/($D227^0.70558407859294)*'Hintergrund Berechnung'!$I$941,O227/($D227^0.70558407859294)*'Hintergrund Berechnung'!$I$942),IF($C227&lt;13,(O227/($D227^0.70558407859294)*'Hintergrund Berechnung'!$I$941)*0.5,IF($C227&lt;16,(O227/($D227^0.70558407859294)*'Hintergrund Berechnung'!$I$941)*0.67,O227/($D227^0.70558407859294)*'Hintergrund Berechnung'!$I$942)))</f>
        <v>#DIV/0!</v>
      </c>
      <c r="AG227" s="16" t="str">
        <f t="shared" si="33"/>
        <v/>
      </c>
      <c r="AH227" s="16" t="e">
        <f t="shared" si="34"/>
        <v>#DIV/0!</v>
      </c>
      <c r="AI227" s="34" t="e">
        <f>ROUND(IF(C227&lt;16,$Q227/($D227^0.450818786555515)*'Hintergrund Berechnung'!$N$941,$Q227/($D227^0.450818786555515)*'Hintergrund Berechnung'!$N$942),0)</f>
        <v>#DIV/0!</v>
      </c>
      <c r="AJ227" s="34">
        <f>ROUND(IF(C227&lt;16,$R227*'Hintergrund Berechnung'!$O$941,$R227*'Hintergrund Berechnung'!$O$942),0)</f>
        <v>0</v>
      </c>
      <c r="AK227" s="34">
        <f>ROUND(IF(C227&lt;16,IF(S227&gt;0,(25-$S227)*'Hintergrund Berechnung'!$J$941,0),IF(S227&gt;0,(25-$S227)*'Hintergrund Berechnung'!$J$942,0)),0)</f>
        <v>0</v>
      </c>
      <c r="AL227" s="18" t="e">
        <f t="shared" si="35"/>
        <v>#DIV/0!</v>
      </c>
    </row>
    <row r="228" spans="21:38" x14ac:dyDescent="0.5">
      <c r="U228" s="16">
        <f t="shared" si="27"/>
        <v>0</v>
      </c>
      <c r="V228" s="16" t="e">
        <f>IF($A$3=FALSE,IF($C228&lt;16,E228/($D228^0.70558407859294)*'Hintergrund Berechnung'!$I$941,E228/($D228^0.70558407859294)*'Hintergrund Berechnung'!$I$942),IF($C228&lt;13,(E228/($D228^0.70558407859294)*'Hintergrund Berechnung'!$I$941)*0.5,IF($C228&lt;16,(E228/($D228^0.70558407859294)*'Hintergrund Berechnung'!$I$941)*0.67,E228/($D228^0.70558407859294)*'Hintergrund Berechnung'!$I$942)))</f>
        <v>#DIV/0!</v>
      </c>
      <c r="W228" s="16" t="str">
        <f t="shared" si="28"/>
        <v/>
      </c>
      <c r="X228" s="16" t="e">
        <f>IF($A$3=FALSE,IF($C228&lt;16,G228/($D228^0.70558407859294)*'Hintergrund Berechnung'!$I$941,G228/($D228^0.70558407859294)*'Hintergrund Berechnung'!$I$942),IF($C228&lt;13,(G228/($D228^0.70558407859294)*'Hintergrund Berechnung'!$I$941)*0.5,IF($C228&lt;16,(G228/($D228^0.70558407859294)*'Hintergrund Berechnung'!$I$941)*0.67,G228/($D228^0.70558407859294)*'Hintergrund Berechnung'!$I$942)))</f>
        <v>#DIV/0!</v>
      </c>
      <c r="Y228" s="16" t="str">
        <f t="shared" si="29"/>
        <v/>
      </c>
      <c r="Z228" s="16" t="e">
        <f>IF($A$3=FALSE,IF($C228&lt;16,I228/($D228^0.70558407859294)*'Hintergrund Berechnung'!$I$941,I228/($D228^0.70558407859294)*'Hintergrund Berechnung'!$I$942),IF($C228&lt;13,(I228/($D228^0.70558407859294)*'Hintergrund Berechnung'!$I$941)*0.5,IF($C228&lt;16,(I228/($D228^0.70558407859294)*'Hintergrund Berechnung'!$I$941)*0.67,I228/($D228^0.70558407859294)*'Hintergrund Berechnung'!$I$942)))</f>
        <v>#DIV/0!</v>
      </c>
      <c r="AA228" s="16" t="str">
        <f t="shared" si="30"/>
        <v/>
      </c>
      <c r="AB228" s="16" t="e">
        <f>IF($A$3=FALSE,IF($C228&lt;16,K228/($D228^0.70558407859294)*'Hintergrund Berechnung'!$I$941,K228/($D228^0.70558407859294)*'Hintergrund Berechnung'!$I$942),IF($C228&lt;13,(K228/($D228^0.70558407859294)*'Hintergrund Berechnung'!$I$941)*0.5,IF($C228&lt;16,(K228/($D228^0.70558407859294)*'Hintergrund Berechnung'!$I$941)*0.67,K228/($D228^0.70558407859294)*'Hintergrund Berechnung'!$I$942)))</f>
        <v>#DIV/0!</v>
      </c>
      <c r="AC228" s="16" t="str">
        <f t="shared" si="31"/>
        <v/>
      </c>
      <c r="AD228" s="16" t="e">
        <f>IF($A$3=FALSE,IF($C228&lt;16,M228/($D228^0.70558407859294)*'Hintergrund Berechnung'!$I$941,M228/($D228^0.70558407859294)*'Hintergrund Berechnung'!$I$942),IF($C228&lt;13,(M228/($D228^0.70558407859294)*'Hintergrund Berechnung'!$I$941)*0.5,IF($C228&lt;16,(M228/($D228^0.70558407859294)*'Hintergrund Berechnung'!$I$941)*0.67,M228/($D228^0.70558407859294)*'Hintergrund Berechnung'!$I$942)))</f>
        <v>#DIV/0!</v>
      </c>
      <c r="AE228" s="16" t="str">
        <f t="shared" si="32"/>
        <v/>
      </c>
      <c r="AF228" s="16" t="e">
        <f>IF($A$3=FALSE,IF($C228&lt;16,O228/($D228^0.70558407859294)*'Hintergrund Berechnung'!$I$941,O228/($D228^0.70558407859294)*'Hintergrund Berechnung'!$I$942),IF($C228&lt;13,(O228/($D228^0.70558407859294)*'Hintergrund Berechnung'!$I$941)*0.5,IF($C228&lt;16,(O228/($D228^0.70558407859294)*'Hintergrund Berechnung'!$I$941)*0.67,O228/($D228^0.70558407859294)*'Hintergrund Berechnung'!$I$942)))</f>
        <v>#DIV/0!</v>
      </c>
      <c r="AG228" s="16" t="str">
        <f t="shared" si="33"/>
        <v/>
      </c>
      <c r="AH228" s="16" t="e">
        <f t="shared" si="34"/>
        <v>#DIV/0!</v>
      </c>
      <c r="AI228" s="34" t="e">
        <f>ROUND(IF(C228&lt;16,$Q228/($D228^0.450818786555515)*'Hintergrund Berechnung'!$N$941,$Q228/($D228^0.450818786555515)*'Hintergrund Berechnung'!$N$942),0)</f>
        <v>#DIV/0!</v>
      </c>
      <c r="AJ228" s="34">
        <f>ROUND(IF(C228&lt;16,$R228*'Hintergrund Berechnung'!$O$941,$R228*'Hintergrund Berechnung'!$O$942),0)</f>
        <v>0</v>
      </c>
      <c r="AK228" s="34">
        <f>ROUND(IF(C228&lt;16,IF(S228&gt;0,(25-$S228)*'Hintergrund Berechnung'!$J$941,0),IF(S228&gt;0,(25-$S228)*'Hintergrund Berechnung'!$J$942,0)),0)</f>
        <v>0</v>
      </c>
      <c r="AL228" s="18" t="e">
        <f t="shared" si="35"/>
        <v>#DIV/0!</v>
      </c>
    </row>
    <row r="229" spans="21:38" x14ac:dyDescent="0.5">
      <c r="U229" s="16">
        <f t="shared" si="27"/>
        <v>0</v>
      </c>
      <c r="V229" s="16" t="e">
        <f>IF($A$3=FALSE,IF($C229&lt;16,E229/($D229^0.70558407859294)*'Hintergrund Berechnung'!$I$941,E229/($D229^0.70558407859294)*'Hintergrund Berechnung'!$I$942),IF($C229&lt;13,(E229/($D229^0.70558407859294)*'Hintergrund Berechnung'!$I$941)*0.5,IF($C229&lt;16,(E229/($D229^0.70558407859294)*'Hintergrund Berechnung'!$I$941)*0.67,E229/($D229^0.70558407859294)*'Hintergrund Berechnung'!$I$942)))</f>
        <v>#DIV/0!</v>
      </c>
      <c r="W229" s="16" t="str">
        <f t="shared" si="28"/>
        <v/>
      </c>
      <c r="X229" s="16" t="e">
        <f>IF($A$3=FALSE,IF($C229&lt;16,G229/($D229^0.70558407859294)*'Hintergrund Berechnung'!$I$941,G229/($D229^0.70558407859294)*'Hintergrund Berechnung'!$I$942),IF($C229&lt;13,(G229/($D229^0.70558407859294)*'Hintergrund Berechnung'!$I$941)*0.5,IF($C229&lt;16,(G229/($D229^0.70558407859294)*'Hintergrund Berechnung'!$I$941)*0.67,G229/($D229^0.70558407859294)*'Hintergrund Berechnung'!$I$942)))</f>
        <v>#DIV/0!</v>
      </c>
      <c r="Y229" s="16" t="str">
        <f t="shared" si="29"/>
        <v/>
      </c>
      <c r="Z229" s="16" t="e">
        <f>IF($A$3=FALSE,IF($C229&lt;16,I229/($D229^0.70558407859294)*'Hintergrund Berechnung'!$I$941,I229/($D229^0.70558407859294)*'Hintergrund Berechnung'!$I$942),IF($C229&lt;13,(I229/($D229^0.70558407859294)*'Hintergrund Berechnung'!$I$941)*0.5,IF($C229&lt;16,(I229/($D229^0.70558407859294)*'Hintergrund Berechnung'!$I$941)*0.67,I229/($D229^0.70558407859294)*'Hintergrund Berechnung'!$I$942)))</f>
        <v>#DIV/0!</v>
      </c>
      <c r="AA229" s="16" t="str">
        <f t="shared" si="30"/>
        <v/>
      </c>
      <c r="AB229" s="16" t="e">
        <f>IF($A$3=FALSE,IF($C229&lt;16,K229/($D229^0.70558407859294)*'Hintergrund Berechnung'!$I$941,K229/($D229^0.70558407859294)*'Hintergrund Berechnung'!$I$942),IF($C229&lt;13,(K229/($D229^0.70558407859294)*'Hintergrund Berechnung'!$I$941)*0.5,IF($C229&lt;16,(K229/($D229^0.70558407859294)*'Hintergrund Berechnung'!$I$941)*0.67,K229/($D229^0.70558407859294)*'Hintergrund Berechnung'!$I$942)))</f>
        <v>#DIV/0!</v>
      </c>
      <c r="AC229" s="16" t="str">
        <f t="shared" si="31"/>
        <v/>
      </c>
      <c r="AD229" s="16" t="e">
        <f>IF($A$3=FALSE,IF($C229&lt;16,M229/($D229^0.70558407859294)*'Hintergrund Berechnung'!$I$941,M229/($D229^0.70558407859294)*'Hintergrund Berechnung'!$I$942),IF($C229&lt;13,(M229/($D229^0.70558407859294)*'Hintergrund Berechnung'!$I$941)*0.5,IF($C229&lt;16,(M229/($D229^0.70558407859294)*'Hintergrund Berechnung'!$I$941)*0.67,M229/($D229^0.70558407859294)*'Hintergrund Berechnung'!$I$942)))</f>
        <v>#DIV/0!</v>
      </c>
      <c r="AE229" s="16" t="str">
        <f t="shared" si="32"/>
        <v/>
      </c>
      <c r="AF229" s="16" t="e">
        <f>IF($A$3=FALSE,IF($C229&lt;16,O229/($D229^0.70558407859294)*'Hintergrund Berechnung'!$I$941,O229/($D229^0.70558407859294)*'Hintergrund Berechnung'!$I$942),IF($C229&lt;13,(O229/($D229^0.70558407859294)*'Hintergrund Berechnung'!$I$941)*0.5,IF($C229&lt;16,(O229/($D229^0.70558407859294)*'Hintergrund Berechnung'!$I$941)*0.67,O229/($D229^0.70558407859294)*'Hintergrund Berechnung'!$I$942)))</f>
        <v>#DIV/0!</v>
      </c>
      <c r="AG229" s="16" t="str">
        <f t="shared" si="33"/>
        <v/>
      </c>
      <c r="AH229" s="16" t="e">
        <f t="shared" si="34"/>
        <v>#DIV/0!</v>
      </c>
      <c r="AI229" s="34" t="e">
        <f>ROUND(IF(C229&lt;16,$Q229/($D229^0.450818786555515)*'Hintergrund Berechnung'!$N$941,$Q229/($D229^0.450818786555515)*'Hintergrund Berechnung'!$N$942),0)</f>
        <v>#DIV/0!</v>
      </c>
      <c r="AJ229" s="34">
        <f>ROUND(IF(C229&lt;16,$R229*'Hintergrund Berechnung'!$O$941,$R229*'Hintergrund Berechnung'!$O$942),0)</f>
        <v>0</v>
      </c>
      <c r="AK229" s="34">
        <f>ROUND(IF(C229&lt;16,IF(S229&gt;0,(25-$S229)*'Hintergrund Berechnung'!$J$941,0),IF(S229&gt;0,(25-$S229)*'Hintergrund Berechnung'!$J$942,0)),0)</f>
        <v>0</v>
      </c>
      <c r="AL229" s="18" t="e">
        <f t="shared" si="35"/>
        <v>#DIV/0!</v>
      </c>
    </row>
    <row r="230" spans="21:38" x14ac:dyDescent="0.5">
      <c r="U230" s="16">
        <f t="shared" si="27"/>
        <v>0</v>
      </c>
      <c r="V230" s="16" t="e">
        <f>IF($A$3=FALSE,IF($C230&lt;16,E230/($D230^0.70558407859294)*'Hintergrund Berechnung'!$I$941,E230/($D230^0.70558407859294)*'Hintergrund Berechnung'!$I$942),IF($C230&lt;13,(E230/($D230^0.70558407859294)*'Hintergrund Berechnung'!$I$941)*0.5,IF($C230&lt;16,(E230/($D230^0.70558407859294)*'Hintergrund Berechnung'!$I$941)*0.67,E230/($D230^0.70558407859294)*'Hintergrund Berechnung'!$I$942)))</f>
        <v>#DIV/0!</v>
      </c>
      <c r="W230" s="16" t="str">
        <f t="shared" si="28"/>
        <v/>
      </c>
      <c r="X230" s="16" t="e">
        <f>IF($A$3=FALSE,IF($C230&lt;16,G230/($D230^0.70558407859294)*'Hintergrund Berechnung'!$I$941,G230/($D230^0.70558407859294)*'Hintergrund Berechnung'!$I$942),IF($C230&lt;13,(G230/($D230^0.70558407859294)*'Hintergrund Berechnung'!$I$941)*0.5,IF($C230&lt;16,(G230/($D230^0.70558407859294)*'Hintergrund Berechnung'!$I$941)*0.67,G230/($D230^0.70558407859294)*'Hintergrund Berechnung'!$I$942)))</f>
        <v>#DIV/0!</v>
      </c>
      <c r="Y230" s="16" t="str">
        <f t="shared" si="29"/>
        <v/>
      </c>
      <c r="Z230" s="16" t="e">
        <f>IF($A$3=FALSE,IF($C230&lt;16,I230/($D230^0.70558407859294)*'Hintergrund Berechnung'!$I$941,I230/($D230^0.70558407859294)*'Hintergrund Berechnung'!$I$942),IF($C230&lt;13,(I230/($D230^0.70558407859294)*'Hintergrund Berechnung'!$I$941)*0.5,IF($C230&lt;16,(I230/($D230^0.70558407859294)*'Hintergrund Berechnung'!$I$941)*0.67,I230/($D230^0.70558407859294)*'Hintergrund Berechnung'!$I$942)))</f>
        <v>#DIV/0!</v>
      </c>
      <c r="AA230" s="16" t="str">
        <f t="shared" si="30"/>
        <v/>
      </c>
      <c r="AB230" s="16" t="e">
        <f>IF($A$3=FALSE,IF($C230&lt;16,K230/($D230^0.70558407859294)*'Hintergrund Berechnung'!$I$941,K230/($D230^0.70558407859294)*'Hintergrund Berechnung'!$I$942),IF($C230&lt;13,(K230/($D230^0.70558407859294)*'Hintergrund Berechnung'!$I$941)*0.5,IF($C230&lt;16,(K230/($D230^0.70558407859294)*'Hintergrund Berechnung'!$I$941)*0.67,K230/($D230^0.70558407859294)*'Hintergrund Berechnung'!$I$942)))</f>
        <v>#DIV/0!</v>
      </c>
      <c r="AC230" s="16" t="str">
        <f t="shared" si="31"/>
        <v/>
      </c>
      <c r="AD230" s="16" t="e">
        <f>IF($A$3=FALSE,IF($C230&lt;16,M230/($D230^0.70558407859294)*'Hintergrund Berechnung'!$I$941,M230/($D230^0.70558407859294)*'Hintergrund Berechnung'!$I$942),IF($C230&lt;13,(M230/($D230^0.70558407859294)*'Hintergrund Berechnung'!$I$941)*0.5,IF($C230&lt;16,(M230/($D230^0.70558407859294)*'Hintergrund Berechnung'!$I$941)*0.67,M230/($D230^0.70558407859294)*'Hintergrund Berechnung'!$I$942)))</f>
        <v>#DIV/0!</v>
      </c>
      <c r="AE230" s="16" t="str">
        <f t="shared" si="32"/>
        <v/>
      </c>
      <c r="AF230" s="16" t="e">
        <f>IF($A$3=FALSE,IF($C230&lt;16,O230/($D230^0.70558407859294)*'Hintergrund Berechnung'!$I$941,O230/($D230^0.70558407859294)*'Hintergrund Berechnung'!$I$942),IF($C230&lt;13,(O230/($D230^0.70558407859294)*'Hintergrund Berechnung'!$I$941)*0.5,IF($C230&lt;16,(O230/($D230^0.70558407859294)*'Hintergrund Berechnung'!$I$941)*0.67,O230/($D230^0.70558407859294)*'Hintergrund Berechnung'!$I$942)))</f>
        <v>#DIV/0!</v>
      </c>
      <c r="AG230" s="16" t="str">
        <f t="shared" si="33"/>
        <v/>
      </c>
      <c r="AH230" s="16" t="e">
        <f t="shared" si="34"/>
        <v>#DIV/0!</v>
      </c>
      <c r="AI230" s="34" t="e">
        <f>ROUND(IF(C230&lt;16,$Q230/($D230^0.450818786555515)*'Hintergrund Berechnung'!$N$941,$Q230/($D230^0.450818786555515)*'Hintergrund Berechnung'!$N$942),0)</f>
        <v>#DIV/0!</v>
      </c>
      <c r="AJ230" s="34">
        <f>ROUND(IF(C230&lt;16,$R230*'Hintergrund Berechnung'!$O$941,$R230*'Hintergrund Berechnung'!$O$942),0)</f>
        <v>0</v>
      </c>
      <c r="AK230" s="34">
        <f>ROUND(IF(C230&lt;16,IF(S230&gt;0,(25-$S230)*'Hintergrund Berechnung'!$J$941,0),IF(S230&gt;0,(25-$S230)*'Hintergrund Berechnung'!$J$942,0)),0)</f>
        <v>0</v>
      </c>
      <c r="AL230" s="18" t="e">
        <f t="shared" si="35"/>
        <v>#DIV/0!</v>
      </c>
    </row>
    <row r="231" spans="21:38" x14ac:dyDescent="0.5">
      <c r="U231" s="16">
        <f t="shared" si="27"/>
        <v>0</v>
      </c>
      <c r="V231" s="16" t="e">
        <f>IF($A$3=FALSE,IF($C231&lt;16,E231/($D231^0.70558407859294)*'Hintergrund Berechnung'!$I$941,E231/($D231^0.70558407859294)*'Hintergrund Berechnung'!$I$942),IF($C231&lt;13,(E231/($D231^0.70558407859294)*'Hintergrund Berechnung'!$I$941)*0.5,IF($C231&lt;16,(E231/($D231^0.70558407859294)*'Hintergrund Berechnung'!$I$941)*0.67,E231/($D231^0.70558407859294)*'Hintergrund Berechnung'!$I$942)))</f>
        <v>#DIV/0!</v>
      </c>
      <c r="W231" s="16" t="str">
        <f t="shared" si="28"/>
        <v/>
      </c>
      <c r="X231" s="16" t="e">
        <f>IF($A$3=FALSE,IF($C231&lt;16,G231/($D231^0.70558407859294)*'Hintergrund Berechnung'!$I$941,G231/($D231^0.70558407859294)*'Hintergrund Berechnung'!$I$942),IF($C231&lt;13,(G231/($D231^0.70558407859294)*'Hintergrund Berechnung'!$I$941)*0.5,IF($C231&lt;16,(G231/($D231^0.70558407859294)*'Hintergrund Berechnung'!$I$941)*0.67,G231/($D231^0.70558407859294)*'Hintergrund Berechnung'!$I$942)))</f>
        <v>#DIV/0!</v>
      </c>
      <c r="Y231" s="16" t="str">
        <f t="shared" si="29"/>
        <v/>
      </c>
      <c r="Z231" s="16" t="e">
        <f>IF($A$3=FALSE,IF($C231&lt;16,I231/($D231^0.70558407859294)*'Hintergrund Berechnung'!$I$941,I231/($D231^0.70558407859294)*'Hintergrund Berechnung'!$I$942),IF($C231&lt;13,(I231/($D231^0.70558407859294)*'Hintergrund Berechnung'!$I$941)*0.5,IF($C231&lt;16,(I231/($D231^0.70558407859294)*'Hintergrund Berechnung'!$I$941)*0.67,I231/($D231^0.70558407859294)*'Hintergrund Berechnung'!$I$942)))</f>
        <v>#DIV/0!</v>
      </c>
      <c r="AA231" s="16" t="str">
        <f t="shared" si="30"/>
        <v/>
      </c>
      <c r="AB231" s="16" t="e">
        <f>IF($A$3=FALSE,IF($C231&lt;16,K231/($D231^0.70558407859294)*'Hintergrund Berechnung'!$I$941,K231/($D231^0.70558407859294)*'Hintergrund Berechnung'!$I$942),IF($C231&lt;13,(K231/($D231^0.70558407859294)*'Hintergrund Berechnung'!$I$941)*0.5,IF($C231&lt;16,(K231/($D231^0.70558407859294)*'Hintergrund Berechnung'!$I$941)*0.67,K231/($D231^0.70558407859294)*'Hintergrund Berechnung'!$I$942)))</f>
        <v>#DIV/0!</v>
      </c>
      <c r="AC231" s="16" t="str">
        <f t="shared" si="31"/>
        <v/>
      </c>
      <c r="AD231" s="16" t="e">
        <f>IF($A$3=FALSE,IF($C231&lt;16,M231/($D231^0.70558407859294)*'Hintergrund Berechnung'!$I$941,M231/($D231^0.70558407859294)*'Hintergrund Berechnung'!$I$942),IF($C231&lt;13,(M231/($D231^0.70558407859294)*'Hintergrund Berechnung'!$I$941)*0.5,IF($C231&lt;16,(M231/($D231^0.70558407859294)*'Hintergrund Berechnung'!$I$941)*0.67,M231/($D231^0.70558407859294)*'Hintergrund Berechnung'!$I$942)))</f>
        <v>#DIV/0!</v>
      </c>
      <c r="AE231" s="16" t="str">
        <f t="shared" si="32"/>
        <v/>
      </c>
      <c r="AF231" s="16" t="e">
        <f>IF($A$3=FALSE,IF($C231&lt;16,O231/($D231^0.70558407859294)*'Hintergrund Berechnung'!$I$941,O231/($D231^0.70558407859294)*'Hintergrund Berechnung'!$I$942),IF($C231&lt;13,(O231/($D231^0.70558407859294)*'Hintergrund Berechnung'!$I$941)*0.5,IF($C231&lt;16,(O231/($D231^0.70558407859294)*'Hintergrund Berechnung'!$I$941)*0.67,O231/($D231^0.70558407859294)*'Hintergrund Berechnung'!$I$942)))</f>
        <v>#DIV/0!</v>
      </c>
      <c r="AG231" s="16" t="str">
        <f t="shared" si="33"/>
        <v/>
      </c>
      <c r="AH231" s="16" t="e">
        <f t="shared" si="34"/>
        <v>#DIV/0!</v>
      </c>
      <c r="AI231" s="34" t="e">
        <f>ROUND(IF(C231&lt;16,$Q231/($D231^0.450818786555515)*'Hintergrund Berechnung'!$N$941,$Q231/($D231^0.450818786555515)*'Hintergrund Berechnung'!$N$942),0)</f>
        <v>#DIV/0!</v>
      </c>
      <c r="AJ231" s="34">
        <f>ROUND(IF(C231&lt;16,$R231*'Hintergrund Berechnung'!$O$941,$R231*'Hintergrund Berechnung'!$O$942),0)</f>
        <v>0</v>
      </c>
      <c r="AK231" s="34">
        <f>ROUND(IF(C231&lt;16,IF(S231&gt;0,(25-$S231)*'Hintergrund Berechnung'!$J$941,0),IF(S231&gt;0,(25-$S231)*'Hintergrund Berechnung'!$J$942,0)),0)</f>
        <v>0</v>
      </c>
      <c r="AL231" s="18" t="e">
        <f t="shared" si="35"/>
        <v>#DIV/0!</v>
      </c>
    </row>
    <row r="232" spans="21:38" x14ac:dyDescent="0.5">
      <c r="U232" s="16">
        <f t="shared" si="27"/>
        <v>0</v>
      </c>
      <c r="V232" s="16" t="e">
        <f>IF($A$3=FALSE,IF($C232&lt;16,E232/($D232^0.70558407859294)*'Hintergrund Berechnung'!$I$941,E232/($D232^0.70558407859294)*'Hintergrund Berechnung'!$I$942),IF($C232&lt;13,(E232/($D232^0.70558407859294)*'Hintergrund Berechnung'!$I$941)*0.5,IF($C232&lt;16,(E232/($D232^0.70558407859294)*'Hintergrund Berechnung'!$I$941)*0.67,E232/($D232^0.70558407859294)*'Hintergrund Berechnung'!$I$942)))</f>
        <v>#DIV/0!</v>
      </c>
      <c r="W232" s="16" t="str">
        <f t="shared" si="28"/>
        <v/>
      </c>
      <c r="X232" s="16" t="e">
        <f>IF($A$3=FALSE,IF($C232&lt;16,G232/($D232^0.70558407859294)*'Hintergrund Berechnung'!$I$941,G232/($D232^0.70558407859294)*'Hintergrund Berechnung'!$I$942),IF($C232&lt;13,(G232/($D232^0.70558407859294)*'Hintergrund Berechnung'!$I$941)*0.5,IF($C232&lt;16,(G232/($D232^0.70558407859294)*'Hintergrund Berechnung'!$I$941)*0.67,G232/($D232^0.70558407859294)*'Hintergrund Berechnung'!$I$942)))</f>
        <v>#DIV/0!</v>
      </c>
      <c r="Y232" s="16" t="str">
        <f t="shared" si="29"/>
        <v/>
      </c>
      <c r="Z232" s="16" t="e">
        <f>IF($A$3=FALSE,IF($C232&lt;16,I232/($D232^0.70558407859294)*'Hintergrund Berechnung'!$I$941,I232/($D232^0.70558407859294)*'Hintergrund Berechnung'!$I$942),IF($C232&lt;13,(I232/($D232^0.70558407859294)*'Hintergrund Berechnung'!$I$941)*0.5,IF($C232&lt;16,(I232/($D232^0.70558407859294)*'Hintergrund Berechnung'!$I$941)*0.67,I232/($D232^0.70558407859294)*'Hintergrund Berechnung'!$I$942)))</f>
        <v>#DIV/0!</v>
      </c>
      <c r="AA232" s="16" t="str">
        <f t="shared" si="30"/>
        <v/>
      </c>
      <c r="AB232" s="16" t="e">
        <f>IF($A$3=FALSE,IF($C232&lt;16,K232/($D232^0.70558407859294)*'Hintergrund Berechnung'!$I$941,K232/($D232^0.70558407859294)*'Hintergrund Berechnung'!$I$942),IF($C232&lt;13,(K232/($D232^0.70558407859294)*'Hintergrund Berechnung'!$I$941)*0.5,IF($C232&lt;16,(K232/($D232^0.70558407859294)*'Hintergrund Berechnung'!$I$941)*0.67,K232/($D232^0.70558407859294)*'Hintergrund Berechnung'!$I$942)))</f>
        <v>#DIV/0!</v>
      </c>
      <c r="AC232" s="16" t="str">
        <f t="shared" si="31"/>
        <v/>
      </c>
      <c r="AD232" s="16" t="e">
        <f>IF($A$3=FALSE,IF($C232&lt;16,M232/($D232^0.70558407859294)*'Hintergrund Berechnung'!$I$941,M232/($D232^0.70558407859294)*'Hintergrund Berechnung'!$I$942),IF($C232&lt;13,(M232/($D232^0.70558407859294)*'Hintergrund Berechnung'!$I$941)*0.5,IF($C232&lt;16,(M232/($D232^0.70558407859294)*'Hintergrund Berechnung'!$I$941)*0.67,M232/($D232^0.70558407859294)*'Hintergrund Berechnung'!$I$942)))</f>
        <v>#DIV/0!</v>
      </c>
      <c r="AE232" s="16" t="str">
        <f t="shared" si="32"/>
        <v/>
      </c>
      <c r="AF232" s="16" t="e">
        <f>IF($A$3=FALSE,IF($C232&lt;16,O232/($D232^0.70558407859294)*'Hintergrund Berechnung'!$I$941,O232/($D232^0.70558407859294)*'Hintergrund Berechnung'!$I$942),IF($C232&lt;13,(O232/($D232^0.70558407859294)*'Hintergrund Berechnung'!$I$941)*0.5,IF($C232&lt;16,(O232/($D232^0.70558407859294)*'Hintergrund Berechnung'!$I$941)*0.67,O232/($D232^0.70558407859294)*'Hintergrund Berechnung'!$I$942)))</f>
        <v>#DIV/0!</v>
      </c>
      <c r="AG232" s="16" t="str">
        <f t="shared" si="33"/>
        <v/>
      </c>
      <c r="AH232" s="16" t="e">
        <f t="shared" si="34"/>
        <v>#DIV/0!</v>
      </c>
      <c r="AI232" s="34" t="e">
        <f>ROUND(IF(C232&lt;16,$Q232/($D232^0.450818786555515)*'Hintergrund Berechnung'!$N$941,$Q232/($D232^0.450818786555515)*'Hintergrund Berechnung'!$N$942),0)</f>
        <v>#DIV/0!</v>
      </c>
      <c r="AJ232" s="34">
        <f>ROUND(IF(C232&lt;16,$R232*'Hintergrund Berechnung'!$O$941,$R232*'Hintergrund Berechnung'!$O$942),0)</f>
        <v>0</v>
      </c>
      <c r="AK232" s="34">
        <f>ROUND(IF(C232&lt;16,IF(S232&gt;0,(25-$S232)*'Hintergrund Berechnung'!$J$941,0),IF(S232&gt;0,(25-$S232)*'Hintergrund Berechnung'!$J$942,0)),0)</f>
        <v>0</v>
      </c>
      <c r="AL232" s="18" t="e">
        <f t="shared" si="35"/>
        <v>#DIV/0!</v>
      </c>
    </row>
    <row r="233" spans="21:38" x14ac:dyDescent="0.5">
      <c r="U233" s="16">
        <f t="shared" si="27"/>
        <v>0</v>
      </c>
      <c r="V233" s="16" t="e">
        <f>IF($A$3=FALSE,IF($C233&lt;16,E233/($D233^0.70558407859294)*'Hintergrund Berechnung'!$I$941,E233/($D233^0.70558407859294)*'Hintergrund Berechnung'!$I$942),IF($C233&lt;13,(E233/($D233^0.70558407859294)*'Hintergrund Berechnung'!$I$941)*0.5,IF($C233&lt;16,(E233/($D233^0.70558407859294)*'Hintergrund Berechnung'!$I$941)*0.67,E233/($D233^0.70558407859294)*'Hintergrund Berechnung'!$I$942)))</f>
        <v>#DIV/0!</v>
      </c>
      <c r="W233" s="16" t="str">
        <f t="shared" si="28"/>
        <v/>
      </c>
      <c r="X233" s="16" t="e">
        <f>IF($A$3=FALSE,IF($C233&lt;16,G233/($D233^0.70558407859294)*'Hintergrund Berechnung'!$I$941,G233/($D233^0.70558407859294)*'Hintergrund Berechnung'!$I$942),IF($C233&lt;13,(G233/($D233^0.70558407859294)*'Hintergrund Berechnung'!$I$941)*0.5,IF($C233&lt;16,(G233/($D233^0.70558407859294)*'Hintergrund Berechnung'!$I$941)*0.67,G233/($D233^0.70558407859294)*'Hintergrund Berechnung'!$I$942)))</f>
        <v>#DIV/0!</v>
      </c>
      <c r="Y233" s="16" t="str">
        <f t="shared" si="29"/>
        <v/>
      </c>
      <c r="Z233" s="16" t="e">
        <f>IF($A$3=FALSE,IF($C233&lt;16,I233/($D233^0.70558407859294)*'Hintergrund Berechnung'!$I$941,I233/($D233^0.70558407859294)*'Hintergrund Berechnung'!$I$942),IF($C233&lt;13,(I233/($D233^0.70558407859294)*'Hintergrund Berechnung'!$I$941)*0.5,IF($C233&lt;16,(I233/($D233^0.70558407859294)*'Hintergrund Berechnung'!$I$941)*0.67,I233/($D233^0.70558407859294)*'Hintergrund Berechnung'!$I$942)))</f>
        <v>#DIV/0!</v>
      </c>
      <c r="AA233" s="16" t="str">
        <f t="shared" si="30"/>
        <v/>
      </c>
      <c r="AB233" s="16" t="e">
        <f>IF($A$3=FALSE,IF($C233&lt;16,K233/($D233^0.70558407859294)*'Hintergrund Berechnung'!$I$941,K233/($D233^0.70558407859294)*'Hintergrund Berechnung'!$I$942),IF($C233&lt;13,(K233/($D233^0.70558407859294)*'Hintergrund Berechnung'!$I$941)*0.5,IF($C233&lt;16,(K233/($D233^0.70558407859294)*'Hintergrund Berechnung'!$I$941)*0.67,K233/($D233^0.70558407859294)*'Hintergrund Berechnung'!$I$942)))</f>
        <v>#DIV/0!</v>
      </c>
      <c r="AC233" s="16" t="str">
        <f t="shared" si="31"/>
        <v/>
      </c>
      <c r="AD233" s="16" t="e">
        <f>IF($A$3=FALSE,IF($C233&lt;16,M233/($D233^0.70558407859294)*'Hintergrund Berechnung'!$I$941,M233/($D233^0.70558407859294)*'Hintergrund Berechnung'!$I$942),IF($C233&lt;13,(M233/($D233^0.70558407859294)*'Hintergrund Berechnung'!$I$941)*0.5,IF($C233&lt;16,(M233/($D233^0.70558407859294)*'Hintergrund Berechnung'!$I$941)*0.67,M233/($D233^0.70558407859294)*'Hintergrund Berechnung'!$I$942)))</f>
        <v>#DIV/0!</v>
      </c>
      <c r="AE233" s="16" t="str">
        <f t="shared" si="32"/>
        <v/>
      </c>
      <c r="AF233" s="16" t="e">
        <f>IF($A$3=FALSE,IF($C233&lt;16,O233/($D233^0.70558407859294)*'Hintergrund Berechnung'!$I$941,O233/($D233^0.70558407859294)*'Hintergrund Berechnung'!$I$942),IF($C233&lt;13,(O233/($D233^0.70558407859294)*'Hintergrund Berechnung'!$I$941)*0.5,IF($C233&lt;16,(O233/($D233^0.70558407859294)*'Hintergrund Berechnung'!$I$941)*0.67,O233/($D233^0.70558407859294)*'Hintergrund Berechnung'!$I$942)))</f>
        <v>#DIV/0!</v>
      </c>
      <c r="AG233" s="16" t="str">
        <f t="shared" si="33"/>
        <v/>
      </c>
      <c r="AH233" s="16" t="e">
        <f t="shared" si="34"/>
        <v>#DIV/0!</v>
      </c>
      <c r="AI233" s="34" t="e">
        <f>ROUND(IF(C233&lt;16,$Q233/($D233^0.450818786555515)*'Hintergrund Berechnung'!$N$941,$Q233/($D233^0.450818786555515)*'Hintergrund Berechnung'!$N$942),0)</f>
        <v>#DIV/0!</v>
      </c>
      <c r="AJ233" s="34">
        <f>ROUND(IF(C233&lt;16,$R233*'Hintergrund Berechnung'!$O$941,$R233*'Hintergrund Berechnung'!$O$942),0)</f>
        <v>0</v>
      </c>
      <c r="AK233" s="34">
        <f>ROUND(IF(C233&lt;16,IF(S233&gt;0,(25-$S233)*'Hintergrund Berechnung'!$J$941,0),IF(S233&gt;0,(25-$S233)*'Hintergrund Berechnung'!$J$942,0)),0)</f>
        <v>0</v>
      </c>
      <c r="AL233" s="18" t="e">
        <f t="shared" si="35"/>
        <v>#DIV/0!</v>
      </c>
    </row>
    <row r="234" spans="21:38" x14ac:dyDescent="0.5">
      <c r="U234" s="16">
        <f t="shared" si="27"/>
        <v>0</v>
      </c>
      <c r="V234" s="16" t="e">
        <f>IF($A$3=FALSE,IF($C234&lt;16,E234/($D234^0.70558407859294)*'Hintergrund Berechnung'!$I$941,E234/($D234^0.70558407859294)*'Hintergrund Berechnung'!$I$942),IF($C234&lt;13,(E234/($D234^0.70558407859294)*'Hintergrund Berechnung'!$I$941)*0.5,IF($C234&lt;16,(E234/($D234^0.70558407859294)*'Hintergrund Berechnung'!$I$941)*0.67,E234/($D234^0.70558407859294)*'Hintergrund Berechnung'!$I$942)))</f>
        <v>#DIV/0!</v>
      </c>
      <c r="W234" s="16" t="str">
        <f t="shared" si="28"/>
        <v/>
      </c>
      <c r="X234" s="16" t="e">
        <f>IF($A$3=FALSE,IF($C234&lt;16,G234/($D234^0.70558407859294)*'Hintergrund Berechnung'!$I$941,G234/($D234^0.70558407859294)*'Hintergrund Berechnung'!$I$942),IF($C234&lt;13,(G234/($D234^0.70558407859294)*'Hintergrund Berechnung'!$I$941)*0.5,IF($C234&lt;16,(G234/($D234^0.70558407859294)*'Hintergrund Berechnung'!$I$941)*0.67,G234/($D234^0.70558407859294)*'Hintergrund Berechnung'!$I$942)))</f>
        <v>#DIV/0!</v>
      </c>
      <c r="Y234" s="16" t="str">
        <f t="shared" si="29"/>
        <v/>
      </c>
      <c r="Z234" s="16" t="e">
        <f>IF($A$3=FALSE,IF($C234&lt;16,I234/($D234^0.70558407859294)*'Hintergrund Berechnung'!$I$941,I234/($D234^0.70558407859294)*'Hintergrund Berechnung'!$I$942),IF($C234&lt;13,(I234/($D234^0.70558407859294)*'Hintergrund Berechnung'!$I$941)*0.5,IF($C234&lt;16,(I234/($D234^0.70558407859294)*'Hintergrund Berechnung'!$I$941)*0.67,I234/($D234^0.70558407859294)*'Hintergrund Berechnung'!$I$942)))</f>
        <v>#DIV/0!</v>
      </c>
      <c r="AA234" s="16" t="str">
        <f t="shared" si="30"/>
        <v/>
      </c>
      <c r="AB234" s="16" t="e">
        <f>IF($A$3=FALSE,IF($C234&lt;16,K234/($D234^0.70558407859294)*'Hintergrund Berechnung'!$I$941,K234/($D234^0.70558407859294)*'Hintergrund Berechnung'!$I$942),IF($C234&lt;13,(K234/($D234^0.70558407859294)*'Hintergrund Berechnung'!$I$941)*0.5,IF($C234&lt;16,(K234/($D234^0.70558407859294)*'Hintergrund Berechnung'!$I$941)*0.67,K234/($D234^0.70558407859294)*'Hintergrund Berechnung'!$I$942)))</f>
        <v>#DIV/0!</v>
      </c>
      <c r="AC234" s="16" t="str">
        <f t="shared" si="31"/>
        <v/>
      </c>
      <c r="AD234" s="16" t="e">
        <f>IF($A$3=FALSE,IF($C234&lt;16,M234/($D234^0.70558407859294)*'Hintergrund Berechnung'!$I$941,M234/($D234^0.70558407859294)*'Hintergrund Berechnung'!$I$942),IF($C234&lt;13,(M234/($D234^0.70558407859294)*'Hintergrund Berechnung'!$I$941)*0.5,IF($C234&lt;16,(M234/($D234^0.70558407859294)*'Hintergrund Berechnung'!$I$941)*0.67,M234/($D234^0.70558407859294)*'Hintergrund Berechnung'!$I$942)))</f>
        <v>#DIV/0!</v>
      </c>
      <c r="AE234" s="16" t="str">
        <f t="shared" si="32"/>
        <v/>
      </c>
      <c r="AF234" s="16" t="e">
        <f>IF($A$3=FALSE,IF($C234&lt;16,O234/($D234^0.70558407859294)*'Hintergrund Berechnung'!$I$941,O234/($D234^0.70558407859294)*'Hintergrund Berechnung'!$I$942),IF($C234&lt;13,(O234/($D234^0.70558407859294)*'Hintergrund Berechnung'!$I$941)*0.5,IF($C234&lt;16,(O234/($D234^0.70558407859294)*'Hintergrund Berechnung'!$I$941)*0.67,O234/($D234^0.70558407859294)*'Hintergrund Berechnung'!$I$942)))</f>
        <v>#DIV/0!</v>
      </c>
      <c r="AG234" s="16" t="str">
        <f t="shared" si="33"/>
        <v/>
      </c>
      <c r="AH234" s="16" t="e">
        <f t="shared" si="34"/>
        <v>#DIV/0!</v>
      </c>
      <c r="AI234" s="34" t="e">
        <f>ROUND(IF(C234&lt;16,$Q234/($D234^0.450818786555515)*'Hintergrund Berechnung'!$N$941,$Q234/($D234^0.450818786555515)*'Hintergrund Berechnung'!$N$942),0)</f>
        <v>#DIV/0!</v>
      </c>
      <c r="AJ234" s="34">
        <f>ROUND(IF(C234&lt;16,$R234*'Hintergrund Berechnung'!$O$941,$R234*'Hintergrund Berechnung'!$O$942),0)</f>
        <v>0</v>
      </c>
      <c r="AK234" s="34">
        <f>ROUND(IF(C234&lt;16,IF(S234&gt;0,(25-$S234)*'Hintergrund Berechnung'!$J$941,0),IF(S234&gt;0,(25-$S234)*'Hintergrund Berechnung'!$J$942,0)),0)</f>
        <v>0</v>
      </c>
      <c r="AL234" s="18" t="e">
        <f t="shared" si="35"/>
        <v>#DIV/0!</v>
      </c>
    </row>
    <row r="235" spans="21:38" x14ac:dyDescent="0.5">
      <c r="U235" s="16">
        <f t="shared" si="27"/>
        <v>0</v>
      </c>
      <c r="V235" s="16" t="e">
        <f>IF($A$3=FALSE,IF($C235&lt;16,E235/($D235^0.70558407859294)*'Hintergrund Berechnung'!$I$941,E235/($D235^0.70558407859294)*'Hintergrund Berechnung'!$I$942),IF($C235&lt;13,(E235/($D235^0.70558407859294)*'Hintergrund Berechnung'!$I$941)*0.5,IF($C235&lt;16,(E235/($D235^0.70558407859294)*'Hintergrund Berechnung'!$I$941)*0.67,E235/($D235^0.70558407859294)*'Hintergrund Berechnung'!$I$942)))</f>
        <v>#DIV/0!</v>
      </c>
      <c r="W235" s="16" t="str">
        <f t="shared" si="28"/>
        <v/>
      </c>
      <c r="X235" s="16" t="e">
        <f>IF($A$3=FALSE,IF($C235&lt;16,G235/($D235^0.70558407859294)*'Hintergrund Berechnung'!$I$941,G235/($D235^0.70558407859294)*'Hintergrund Berechnung'!$I$942),IF($C235&lt;13,(G235/($D235^0.70558407859294)*'Hintergrund Berechnung'!$I$941)*0.5,IF($C235&lt;16,(G235/($D235^0.70558407859294)*'Hintergrund Berechnung'!$I$941)*0.67,G235/($D235^0.70558407859294)*'Hintergrund Berechnung'!$I$942)))</f>
        <v>#DIV/0!</v>
      </c>
      <c r="Y235" s="16" t="str">
        <f t="shared" si="29"/>
        <v/>
      </c>
      <c r="Z235" s="16" t="e">
        <f>IF($A$3=FALSE,IF($C235&lt;16,I235/($D235^0.70558407859294)*'Hintergrund Berechnung'!$I$941,I235/($D235^0.70558407859294)*'Hintergrund Berechnung'!$I$942),IF($C235&lt;13,(I235/($D235^0.70558407859294)*'Hintergrund Berechnung'!$I$941)*0.5,IF($C235&lt;16,(I235/($D235^0.70558407859294)*'Hintergrund Berechnung'!$I$941)*0.67,I235/($D235^0.70558407859294)*'Hintergrund Berechnung'!$I$942)))</f>
        <v>#DIV/0!</v>
      </c>
      <c r="AA235" s="16" t="str">
        <f t="shared" si="30"/>
        <v/>
      </c>
      <c r="AB235" s="16" t="e">
        <f>IF($A$3=FALSE,IF($C235&lt;16,K235/($D235^0.70558407859294)*'Hintergrund Berechnung'!$I$941,K235/($D235^0.70558407859294)*'Hintergrund Berechnung'!$I$942),IF($C235&lt;13,(K235/($D235^0.70558407859294)*'Hintergrund Berechnung'!$I$941)*0.5,IF($C235&lt;16,(K235/($D235^0.70558407859294)*'Hintergrund Berechnung'!$I$941)*0.67,K235/($D235^0.70558407859294)*'Hintergrund Berechnung'!$I$942)))</f>
        <v>#DIV/0!</v>
      </c>
      <c r="AC235" s="16" t="str">
        <f t="shared" si="31"/>
        <v/>
      </c>
      <c r="AD235" s="16" t="e">
        <f>IF($A$3=FALSE,IF($C235&lt;16,M235/($D235^0.70558407859294)*'Hintergrund Berechnung'!$I$941,M235/($D235^0.70558407859294)*'Hintergrund Berechnung'!$I$942),IF($C235&lt;13,(M235/($D235^0.70558407859294)*'Hintergrund Berechnung'!$I$941)*0.5,IF($C235&lt;16,(M235/($D235^0.70558407859294)*'Hintergrund Berechnung'!$I$941)*0.67,M235/($D235^0.70558407859294)*'Hintergrund Berechnung'!$I$942)))</f>
        <v>#DIV/0!</v>
      </c>
      <c r="AE235" s="16" t="str">
        <f t="shared" si="32"/>
        <v/>
      </c>
      <c r="AF235" s="16" t="e">
        <f>IF($A$3=FALSE,IF($C235&lt;16,O235/($D235^0.70558407859294)*'Hintergrund Berechnung'!$I$941,O235/($D235^0.70558407859294)*'Hintergrund Berechnung'!$I$942),IF($C235&lt;13,(O235/($D235^0.70558407859294)*'Hintergrund Berechnung'!$I$941)*0.5,IF($C235&lt;16,(O235/($D235^0.70558407859294)*'Hintergrund Berechnung'!$I$941)*0.67,O235/($D235^0.70558407859294)*'Hintergrund Berechnung'!$I$942)))</f>
        <v>#DIV/0!</v>
      </c>
      <c r="AG235" s="16" t="str">
        <f t="shared" si="33"/>
        <v/>
      </c>
      <c r="AH235" s="16" t="e">
        <f t="shared" si="34"/>
        <v>#DIV/0!</v>
      </c>
      <c r="AI235" s="34" t="e">
        <f>ROUND(IF(C235&lt;16,$Q235/($D235^0.450818786555515)*'Hintergrund Berechnung'!$N$941,$Q235/($D235^0.450818786555515)*'Hintergrund Berechnung'!$N$942),0)</f>
        <v>#DIV/0!</v>
      </c>
      <c r="AJ235" s="34">
        <f>ROUND(IF(C235&lt;16,$R235*'Hintergrund Berechnung'!$O$941,$R235*'Hintergrund Berechnung'!$O$942),0)</f>
        <v>0</v>
      </c>
      <c r="AK235" s="34">
        <f>ROUND(IF(C235&lt;16,IF(S235&gt;0,(25-$S235)*'Hintergrund Berechnung'!$J$941,0),IF(S235&gt;0,(25-$S235)*'Hintergrund Berechnung'!$J$942,0)),0)</f>
        <v>0</v>
      </c>
      <c r="AL235" s="18" t="e">
        <f t="shared" si="35"/>
        <v>#DIV/0!</v>
      </c>
    </row>
    <row r="236" spans="21:38" x14ac:dyDescent="0.5">
      <c r="U236" s="16">
        <f t="shared" si="27"/>
        <v>0</v>
      </c>
      <c r="V236" s="16" t="e">
        <f>IF($A$3=FALSE,IF($C236&lt;16,E236/($D236^0.70558407859294)*'Hintergrund Berechnung'!$I$941,E236/($D236^0.70558407859294)*'Hintergrund Berechnung'!$I$942),IF($C236&lt;13,(E236/($D236^0.70558407859294)*'Hintergrund Berechnung'!$I$941)*0.5,IF($C236&lt;16,(E236/($D236^0.70558407859294)*'Hintergrund Berechnung'!$I$941)*0.67,E236/($D236^0.70558407859294)*'Hintergrund Berechnung'!$I$942)))</f>
        <v>#DIV/0!</v>
      </c>
      <c r="W236" s="16" t="str">
        <f t="shared" si="28"/>
        <v/>
      </c>
      <c r="X236" s="16" t="e">
        <f>IF($A$3=FALSE,IF($C236&lt;16,G236/($D236^0.70558407859294)*'Hintergrund Berechnung'!$I$941,G236/($D236^0.70558407859294)*'Hintergrund Berechnung'!$I$942),IF($C236&lt;13,(G236/($D236^0.70558407859294)*'Hintergrund Berechnung'!$I$941)*0.5,IF($C236&lt;16,(G236/($D236^0.70558407859294)*'Hintergrund Berechnung'!$I$941)*0.67,G236/($D236^0.70558407859294)*'Hintergrund Berechnung'!$I$942)))</f>
        <v>#DIV/0!</v>
      </c>
      <c r="Y236" s="16" t="str">
        <f t="shared" si="29"/>
        <v/>
      </c>
      <c r="Z236" s="16" t="e">
        <f>IF($A$3=FALSE,IF($C236&lt;16,I236/($D236^0.70558407859294)*'Hintergrund Berechnung'!$I$941,I236/($D236^0.70558407859294)*'Hintergrund Berechnung'!$I$942),IF($C236&lt;13,(I236/($D236^0.70558407859294)*'Hintergrund Berechnung'!$I$941)*0.5,IF($C236&lt;16,(I236/($D236^0.70558407859294)*'Hintergrund Berechnung'!$I$941)*0.67,I236/($D236^0.70558407859294)*'Hintergrund Berechnung'!$I$942)))</f>
        <v>#DIV/0!</v>
      </c>
      <c r="AA236" s="16" t="str">
        <f t="shared" si="30"/>
        <v/>
      </c>
      <c r="AB236" s="16" t="e">
        <f>IF($A$3=FALSE,IF($C236&lt;16,K236/($D236^0.70558407859294)*'Hintergrund Berechnung'!$I$941,K236/($D236^0.70558407859294)*'Hintergrund Berechnung'!$I$942),IF($C236&lt;13,(K236/($D236^0.70558407859294)*'Hintergrund Berechnung'!$I$941)*0.5,IF($C236&lt;16,(K236/($D236^0.70558407859294)*'Hintergrund Berechnung'!$I$941)*0.67,K236/($D236^0.70558407859294)*'Hintergrund Berechnung'!$I$942)))</f>
        <v>#DIV/0!</v>
      </c>
      <c r="AC236" s="16" t="str">
        <f t="shared" si="31"/>
        <v/>
      </c>
      <c r="AD236" s="16" t="e">
        <f>IF($A$3=FALSE,IF($C236&lt;16,M236/($D236^0.70558407859294)*'Hintergrund Berechnung'!$I$941,M236/($D236^0.70558407859294)*'Hintergrund Berechnung'!$I$942),IF($C236&lt;13,(M236/($D236^0.70558407859294)*'Hintergrund Berechnung'!$I$941)*0.5,IF($C236&lt;16,(M236/($D236^0.70558407859294)*'Hintergrund Berechnung'!$I$941)*0.67,M236/($D236^0.70558407859294)*'Hintergrund Berechnung'!$I$942)))</f>
        <v>#DIV/0!</v>
      </c>
      <c r="AE236" s="16" t="str">
        <f t="shared" si="32"/>
        <v/>
      </c>
      <c r="AF236" s="16" t="e">
        <f>IF($A$3=FALSE,IF($C236&lt;16,O236/($D236^0.70558407859294)*'Hintergrund Berechnung'!$I$941,O236/($D236^0.70558407859294)*'Hintergrund Berechnung'!$I$942),IF($C236&lt;13,(O236/($D236^0.70558407859294)*'Hintergrund Berechnung'!$I$941)*0.5,IF($C236&lt;16,(O236/($D236^0.70558407859294)*'Hintergrund Berechnung'!$I$941)*0.67,O236/($D236^0.70558407859294)*'Hintergrund Berechnung'!$I$942)))</f>
        <v>#DIV/0!</v>
      </c>
      <c r="AG236" s="16" t="str">
        <f t="shared" si="33"/>
        <v/>
      </c>
      <c r="AH236" s="16" t="e">
        <f t="shared" si="34"/>
        <v>#DIV/0!</v>
      </c>
      <c r="AI236" s="34" t="e">
        <f>ROUND(IF(C236&lt;16,$Q236/($D236^0.450818786555515)*'Hintergrund Berechnung'!$N$941,$Q236/($D236^0.450818786555515)*'Hintergrund Berechnung'!$N$942),0)</f>
        <v>#DIV/0!</v>
      </c>
      <c r="AJ236" s="34">
        <f>ROUND(IF(C236&lt;16,$R236*'Hintergrund Berechnung'!$O$941,$R236*'Hintergrund Berechnung'!$O$942),0)</f>
        <v>0</v>
      </c>
      <c r="AK236" s="34">
        <f>ROUND(IF(C236&lt;16,IF(S236&gt;0,(25-$S236)*'Hintergrund Berechnung'!$J$941,0),IF(S236&gt;0,(25-$S236)*'Hintergrund Berechnung'!$J$942,0)),0)</f>
        <v>0</v>
      </c>
      <c r="AL236" s="18" t="e">
        <f t="shared" si="35"/>
        <v>#DIV/0!</v>
      </c>
    </row>
    <row r="237" spans="21:38" x14ac:dyDescent="0.5">
      <c r="U237" s="16">
        <f t="shared" si="27"/>
        <v>0</v>
      </c>
      <c r="V237" s="16" t="e">
        <f>IF($A$3=FALSE,IF($C237&lt;16,E237/($D237^0.70558407859294)*'Hintergrund Berechnung'!$I$941,E237/($D237^0.70558407859294)*'Hintergrund Berechnung'!$I$942),IF($C237&lt;13,(E237/($D237^0.70558407859294)*'Hintergrund Berechnung'!$I$941)*0.5,IF($C237&lt;16,(E237/($D237^0.70558407859294)*'Hintergrund Berechnung'!$I$941)*0.67,E237/($D237^0.70558407859294)*'Hintergrund Berechnung'!$I$942)))</f>
        <v>#DIV/0!</v>
      </c>
      <c r="W237" s="16" t="str">
        <f t="shared" si="28"/>
        <v/>
      </c>
      <c r="X237" s="16" t="e">
        <f>IF($A$3=FALSE,IF($C237&lt;16,G237/($D237^0.70558407859294)*'Hintergrund Berechnung'!$I$941,G237/($D237^0.70558407859294)*'Hintergrund Berechnung'!$I$942),IF($C237&lt;13,(G237/($D237^0.70558407859294)*'Hintergrund Berechnung'!$I$941)*0.5,IF($C237&lt;16,(G237/($D237^0.70558407859294)*'Hintergrund Berechnung'!$I$941)*0.67,G237/($D237^0.70558407859294)*'Hintergrund Berechnung'!$I$942)))</f>
        <v>#DIV/0!</v>
      </c>
      <c r="Y237" s="16" t="str">
        <f t="shared" si="29"/>
        <v/>
      </c>
      <c r="Z237" s="16" t="e">
        <f>IF($A$3=FALSE,IF($C237&lt;16,I237/($D237^0.70558407859294)*'Hintergrund Berechnung'!$I$941,I237/($D237^0.70558407859294)*'Hintergrund Berechnung'!$I$942),IF($C237&lt;13,(I237/($D237^0.70558407859294)*'Hintergrund Berechnung'!$I$941)*0.5,IF($C237&lt;16,(I237/($D237^0.70558407859294)*'Hintergrund Berechnung'!$I$941)*0.67,I237/($D237^0.70558407859294)*'Hintergrund Berechnung'!$I$942)))</f>
        <v>#DIV/0!</v>
      </c>
      <c r="AA237" s="16" t="str">
        <f t="shared" si="30"/>
        <v/>
      </c>
      <c r="AB237" s="16" t="e">
        <f>IF($A$3=FALSE,IF($C237&lt;16,K237/($D237^0.70558407859294)*'Hintergrund Berechnung'!$I$941,K237/($D237^0.70558407859294)*'Hintergrund Berechnung'!$I$942),IF($C237&lt;13,(K237/($D237^0.70558407859294)*'Hintergrund Berechnung'!$I$941)*0.5,IF($C237&lt;16,(K237/($D237^0.70558407859294)*'Hintergrund Berechnung'!$I$941)*0.67,K237/($D237^0.70558407859294)*'Hintergrund Berechnung'!$I$942)))</f>
        <v>#DIV/0!</v>
      </c>
      <c r="AC237" s="16" t="str">
        <f t="shared" si="31"/>
        <v/>
      </c>
      <c r="AD237" s="16" t="e">
        <f>IF($A$3=FALSE,IF($C237&lt;16,M237/($D237^0.70558407859294)*'Hintergrund Berechnung'!$I$941,M237/($D237^0.70558407859294)*'Hintergrund Berechnung'!$I$942),IF($C237&lt;13,(M237/($D237^0.70558407859294)*'Hintergrund Berechnung'!$I$941)*0.5,IF($C237&lt;16,(M237/($D237^0.70558407859294)*'Hintergrund Berechnung'!$I$941)*0.67,M237/($D237^0.70558407859294)*'Hintergrund Berechnung'!$I$942)))</f>
        <v>#DIV/0!</v>
      </c>
      <c r="AE237" s="16" t="str">
        <f t="shared" si="32"/>
        <v/>
      </c>
      <c r="AF237" s="16" t="e">
        <f>IF($A$3=FALSE,IF($C237&lt;16,O237/($D237^0.70558407859294)*'Hintergrund Berechnung'!$I$941,O237/($D237^0.70558407859294)*'Hintergrund Berechnung'!$I$942),IF($C237&lt;13,(O237/($D237^0.70558407859294)*'Hintergrund Berechnung'!$I$941)*0.5,IF($C237&lt;16,(O237/($D237^0.70558407859294)*'Hintergrund Berechnung'!$I$941)*0.67,O237/($D237^0.70558407859294)*'Hintergrund Berechnung'!$I$942)))</f>
        <v>#DIV/0!</v>
      </c>
      <c r="AG237" s="16" t="str">
        <f t="shared" si="33"/>
        <v/>
      </c>
      <c r="AH237" s="16" t="e">
        <f t="shared" si="34"/>
        <v>#DIV/0!</v>
      </c>
      <c r="AI237" s="34" t="e">
        <f>ROUND(IF(C237&lt;16,$Q237/($D237^0.450818786555515)*'Hintergrund Berechnung'!$N$941,$Q237/($D237^0.450818786555515)*'Hintergrund Berechnung'!$N$942),0)</f>
        <v>#DIV/0!</v>
      </c>
      <c r="AJ237" s="34">
        <f>ROUND(IF(C237&lt;16,$R237*'Hintergrund Berechnung'!$O$941,$R237*'Hintergrund Berechnung'!$O$942),0)</f>
        <v>0</v>
      </c>
      <c r="AK237" s="34">
        <f>ROUND(IF(C237&lt;16,IF(S237&gt;0,(25-$S237)*'Hintergrund Berechnung'!$J$941,0),IF(S237&gt;0,(25-$S237)*'Hintergrund Berechnung'!$J$942,0)),0)</f>
        <v>0</v>
      </c>
      <c r="AL237" s="18" t="e">
        <f t="shared" si="35"/>
        <v>#DIV/0!</v>
      </c>
    </row>
    <row r="238" spans="21:38" x14ac:dyDescent="0.5">
      <c r="U238" s="16">
        <f t="shared" si="27"/>
        <v>0</v>
      </c>
      <c r="V238" s="16" t="e">
        <f>IF($A$3=FALSE,IF($C238&lt;16,E238/($D238^0.70558407859294)*'Hintergrund Berechnung'!$I$941,E238/($D238^0.70558407859294)*'Hintergrund Berechnung'!$I$942),IF($C238&lt;13,(E238/($D238^0.70558407859294)*'Hintergrund Berechnung'!$I$941)*0.5,IF($C238&lt;16,(E238/($D238^0.70558407859294)*'Hintergrund Berechnung'!$I$941)*0.67,E238/($D238^0.70558407859294)*'Hintergrund Berechnung'!$I$942)))</f>
        <v>#DIV/0!</v>
      </c>
      <c r="W238" s="16" t="str">
        <f t="shared" si="28"/>
        <v/>
      </c>
      <c r="X238" s="16" t="e">
        <f>IF($A$3=FALSE,IF($C238&lt;16,G238/($D238^0.70558407859294)*'Hintergrund Berechnung'!$I$941,G238/($D238^0.70558407859294)*'Hintergrund Berechnung'!$I$942),IF($C238&lt;13,(G238/($D238^0.70558407859294)*'Hintergrund Berechnung'!$I$941)*0.5,IF($C238&lt;16,(G238/($D238^0.70558407859294)*'Hintergrund Berechnung'!$I$941)*0.67,G238/($D238^0.70558407859294)*'Hintergrund Berechnung'!$I$942)))</f>
        <v>#DIV/0!</v>
      </c>
      <c r="Y238" s="16" t="str">
        <f t="shared" si="29"/>
        <v/>
      </c>
      <c r="Z238" s="16" t="e">
        <f>IF($A$3=FALSE,IF($C238&lt;16,I238/($D238^0.70558407859294)*'Hintergrund Berechnung'!$I$941,I238/($D238^0.70558407859294)*'Hintergrund Berechnung'!$I$942),IF($C238&lt;13,(I238/($D238^0.70558407859294)*'Hintergrund Berechnung'!$I$941)*0.5,IF($C238&lt;16,(I238/($D238^0.70558407859294)*'Hintergrund Berechnung'!$I$941)*0.67,I238/($D238^0.70558407859294)*'Hintergrund Berechnung'!$I$942)))</f>
        <v>#DIV/0!</v>
      </c>
      <c r="AA238" s="16" t="str">
        <f t="shared" si="30"/>
        <v/>
      </c>
      <c r="AB238" s="16" t="e">
        <f>IF($A$3=FALSE,IF($C238&lt;16,K238/($D238^0.70558407859294)*'Hintergrund Berechnung'!$I$941,K238/($D238^0.70558407859294)*'Hintergrund Berechnung'!$I$942),IF($C238&lt;13,(K238/($D238^0.70558407859294)*'Hintergrund Berechnung'!$I$941)*0.5,IF($C238&lt;16,(K238/($D238^0.70558407859294)*'Hintergrund Berechnung'!$I$941)*0.67,K238/($D238^0.70558407859294)*'Hintergrund Berechnung'!$I$942)))</f>
        <v>#DIV/0!</v>
      </c>
      <c r="AC238" s="16" t="str">
        <f t="shared" si="31"/>
        <v/>
      </c>
      <c r="AD238" s="16" t="e">
        <f>IF($A$3=FALSE,IF($C238&lt;16,M238/($D238^0.70558407859294)*'Hintergrund Berechnung'!$I$941,M238/($D238^0.70558407859294)*'Hintergrund Berechnung'!$I$942),IF($C238&lt;13,(M238/($D238^0.70558407859294)*'Hintergrund Berechnung'!$I$941)*0.5,IF($C238&lt;16,(M238/($D238^0.70558407859294)*'Hintergrund Berechnung'!$I$941)*0.67,M238/($D238^0.70558407859294)*'Hintergrund Berechnung'!$I$942)))</f>
        <v>#DIV/0!</v>
      </c>
      <c r="AE238" s="16" t="str">
        <f t="shared" si="32"/>
        <v/>
      </c>
      <c r="AF238" s="16" t="e">
        <f>IF($A$3=FALSE,IF($C238&lt;16,O238/($D238^0.70558407859294)*'Hintergrund Berechnung'!$I$941,O238/($D238^0.70558407859294)*'Hintergrund Berechnung'!$I$942),IF($C238&lt;13,(O238/($D238^0.70558407859294)*'Hintergrund Berechnung'!$I$941)*0.5,IF($C238&lt;16,(O238/($D238^0.70558407859294)*'Hintergrund Berechnung'!$I$941)*0.67,O238/($D238^0.70558407859294)*'Hintergrund Berechnung'!$I$942)))</f>
        <v>#DIV/0!</v>
      </c>
      <c r="AG238" s="16" t="str">
        <f t="shared" si="33"/>
        <v/>
      </c>
      <c r="AH238" s="16" t="e">
        <f t="shared" si="34"/>
        <v>#DIV/0!</v>
      </c>
      <c r="AI238" s="34" t="e">
        <f>ROUND(IF(C238&lt;16,$Q238/($D238^0.450818786555515)*'Hintergrund Berechnung'!$N$941,$Q238/($D238^0.450818786555515)*'Hintergrund Berechnung'!$N$942),0)</f>
        <v>#DIV/0!</v>
      </c>
      <c r="AJ238" s="34">
        <f>ROUND(IF(C238&lt;16,$R238*'Hintergrund Berechnung'!$O$941,$R238*'Hintergrund Berechnung'!$O$942),0)</f>
        <v>0</v>
      </c>
      <c r="AK238" s="34">
        <f>ROUND(IF(C238&lt;16,IF(S238&gt;0,(25-$S238)*'Hintergrund Berechnung'!$J$941,0),IF(S238&gt;0,(25-$S238)*'Hintergrund Berechnung'!$J$942,0)),0)</f>
        <v>0</v>
      </c>
      <c r="AL238" s="18" t="e">
        <f t="shared" si="35"/>
        <v>#DIV/0!</v>
      </c>
    </row>
    <row r="239" spans="21:38" x14ac:dyDescent="0.5">
      <c r="U239" s="16">
        <f t="shared" si="27"/>
        <v>0</v>
      </c>
      <c r="V239" s="16" t="e">
        <f>IF($A$3=FALSE,IF($C239&lt;16,E239/($D239^0.70558407859294)*'Hintergrund Berechnung'!$I$941,E239/($D239^0.70558407859294)*'Hintergrund Berechnung'!$I$942),IF($C239&lt;13,(E239/($D239^0.70558407859294)*'Hintergrund Berechnung'!$I$941)*0.5,IF($C239&lt;16,(E239/($D239^0.70558407859294)*'Hintergrund Berechnung'!$I$941)*0.67,E239/($D239^0.70558407859294)*'Hintergrund Berechnung'!$I$942)))</f>
        <v>#DIV/0!</v>
      </c>
      <c r="W239" s="16" t="str">
        <f t="shared" si="28"/>
        <v/>
      </c>
      <c r="X239" s="16" t="e">
        <f>IF($A$3=FALSE,IF($C239&lt;16,G239/($D239^0.70558407859294)*'Hintergrund Berechnung'!$I$941,G239/($D239^0.70558407859294)*'Hintergrund Berechnung'!$I$942),IF($C239&lt;13,(G239/($D239^0.70558407859294)*'Hintergrund Berechnung'!$I$941)*0.5,IF($C239&lt;16,(G239/($D239^0.70558407859294)*'Hintergrund Berechnung'!$I$941)*0.67,G239/($D239^0.70558407859294)*'Hintergrund Berechnung'!$I$942)))</f>
        <v>#DIV/0!</v>
      </c>
      <c r="Y239" s="16" t="str">
        <f t="shared" si="29"/>
        <v/>
      </c>
      <c r="Z239" s="16" t="e">
        <f>IF($A$3=FALSE,IF($C239&lt;16,I239/($D239^0.70558407859294)*'Hintergrund Berechnung'!$I$941,I239/($D239^0.70558407859294)*'Hintergrund Berechnung'!$I$942),IF($C239&lt;13,(I239/($D239^0.70558407859294)*'Hintergrund Berechnung'!$I$941)*0.5,IF($C239&lt;16,(I239/($D239^0.70558407859294)*'Hintergrund Berechnung'!$I$941)*0.67,I239/($D239^0.70558407859294)*'Hintergrund Berechnung'!$I$942)))</f>
        <v>#DIV/0!</v>
      </c>
      <c r="AA239" s="16" t="str">
        <f t="shared" si="30"/>
        <v/>
      </c>
      <c r="AB239" s="16" t="e">
        <f>IF($A$3=FALSE,IF($C239&lt;16,K239/($D239^0.70558407859294)*'Hintergrund Berechnung'!$I$941,K239/($D239^0.70558407859294)*'Hintergrund Berechnung'!$I$942),IF($C239&lt;13,(K239/($D239^0.70558407859294)*'Hintergrund Berechnung'!$I$941)*0.5,IF($C239&lt;16,(K239/($D239^0.70558407859294)*'Hintergrund Berechnung'!$I$941)*0.67,K239/($D239^0.70558407859294)*'Hintergrund Berechnung'!$I$942)))</f>
        <v>#DIV/0!</v>
      </c>
      <c r="AC239" s="16" t="str">
        <f t="shared" si="31"/>
        <v/>
      </c>
      <c r="AD239" s="16" t="e">
        <f>IF($A$3=FALSE,IF($C239&lt;16,M239/($D239^0.70558407859294)*'Hintergrund Berechnung'!$I$941,M239/($D239^0.70558407859294)*'Hintergrund Berechnung'!$I$942),IF($C239&lt;13,(M239/($D239^0.70558407859294)*'Hintergrund Berechnung'!$I$941)*0.5,IF($C239&lt;16,(M239/($D239^0.70558407859294)*'Hintergrund Berechnung'!$I$941)*0.67,M239/($D239^0.70558407859294)*'Hintergrund Berechnung'!$I$942)))</f>
        <v>#DIV/0!</v>
      </c>
      <c r="AE239" s="16" t="str">
        <f t="shared" si="32"/>
        <v/>
      </c>
      <c r="AF239" s="16" t="e">
        <f>IF($A$3=FALSE,IF($C239&lt;16,O239/($D239^0.70558407859294)*'Hintergrund Berechnung'!$I$941,O239/($D239^0.70558407859294)*'Hintergrund Berechnung'!$I$942),IF($C239&lt;13,(O239/($D239^0.70558407859294)*'Hintergrund Berechnung'!$I$941)*0.5,IF($C239&lt;16,(O239/($D239^0.70558407859294)*'Hintergrund Berechnung'!$I$941)*0.67,O239/($D239^0.70558407859294)*'Hintergrund Berechnung'!$I$942)))</f>
        <v>#DIV/0!</v>
      </c>
      <c r="AG239" s="16" t="str">
        <f t="shared" si="33"/>
        <v/>
      </c>
      <c r="AH239" s="16" t="e">
        <f t="shared" si="34"/>
        <v>#DIV/0!</v>
      </c>
      <c r="AI239" s="34" t="e">
        <f>ROUND(IF(C239&lt;16,$Q239/($D239^0.450818786555515)*'Hintergrund Berechnung'!$N$941,$Q239/($D239^0.450818786555515)*'Hintergrund Berechnung'!$N$942),0)</f>
        <v>#DIV/0!</v>
      </c>
      <c r="AJ239" s="34">
        <f>ROUND(IF(C239&lt;16,$R239*'Hintergrund Berechnung'!$O$941,$R239*'Hintergrund Berechnung'!$O$942),0)</f>
        <v>0</v>
      </c>
      <c r="AK239" s="34">
        <f>ROUND(IF(C239&lt;16,IF(S239&gt;0,(25-$S239)*'Hintergrund Berechnung'!$J$941,0),IF(S239&gt;0,(25-$S239)*'Hintergrund Berechnung'!$J$942,0)),0)</f>
        <v>0</v>
      </c>
      <c r="AL239" s="18" t="e">
        <f t="shared" si="35"/>
        <v>#DIV/0!</v>
      </c>
    </row>
    <row r="240" spans="21:38" x14ac:dyDescent="0.5">
      <c r="U240" s="16">
        <f t="shared" si="27"/>
        <v>0</v>
      </c>
      <c r="V240" s="16" t="e">
        <f>IF($A$3=FALSE,IF($C240&lt;16,E240/($D240^0.70558407859294)*'Hintergrund Berechnung'!$I$941,E240/($D240^0.70558407859294)*'Hintergrund Berechnung'!$I$942),IF($C240&lt;13,(E240/($D240^0.70558407859294)*'Hintergrund Berechnung'!$I$941)*0.5,IF($C240&lt;16,(E240/($D240^0.70558407859294)*'Hintergrund Berechnung'!$I$941)*0.67,E240/($D240^0.70558407859294)*'Hintergrund Berechnung'!$I$942)))</f>
        <v>#DIV/0!</v>
      </c>
      <c r="W240" s="16" t="str">
        <f t="shared" si="28"/>
        <v/>
      </c>
      <c r="X240" s="16" t="e">
        <f>IF($A$3=FALSE,IF($C240&lt;16,G240/($D240^0.70558407859294)*'Hintergrund Berechnung'!$I$941,G240/($D240^0.70558407859294)*'Hintergrund Berechnung'!$I$942),IF($C240&lt;13,(G240/($D240^0.70558407859294)*'Hintergrund Berechnung'!$I$941)*0.5,IF($C240&lt;16,(G240/($D240^0.70558407859294)*'Hintergrund Berechnung'!$I$941)*0.67,G240/($D240^0.70558407859294)*'Hintergrund Berechnung'!$I$942)))</f>
        <v>#DIV/0!</v>
      </c>
      <c r="Y240" s="16" t="str">
        <f t="shared" si="29"/>
        <v/>
      </c>
      <c r="Z240" s="16" t="e">
        <f>IF($A$3=FALSE,IF($C240&lt;16,I240/($D240^0.70558407859294)*'Hintergrund Berechnung'!$I$941,I240/($D240^0.70558407859294)*'Hintergrund Berechnung'!$I$942),IF($C240&lt;13,(I240/($D240^0.70558407859294)*'Hintergrund Berechnung'!$I$941)*0.5,IF($C240&lt;16,(I240/($D240^0.70558407859294)*'Hintergrund Berechnung'!$I$941)*0.67,I240/($D240^0.70558407859294)*'Hintergrund Berechnung'!$I$942)))</f>
        <v>#DIV/0!</v>
      </c>
      <c r="AA240" s="16" t="str">
        <f t="shared" si="30"/>
        <v/>
      </c>
      <c r="AB240" s="16" t="e">
        <f>IF($A$3=FALSE,IF($C240&lt;16,K240/($D240^0.70558407859294)*'Hintergrund Berechnung'!$I$941,K240/($D240^0.70558407859294)*'Hintergrund Berechnung'!$I$942),IF($C240&lt;13,(K240/($D240^0.70558407859294)*'Hintergrund Berechnung'!$I$941)*0.5,IF($C240&lt;16,(K240/($D240^0.70558407859294)*'Hintergrund Berechnung'!$I$941)*0.67,K240/($D240^0.70558407859294)*'Hintergrund Berechnung'!$I$942)))</f>
        <v>#DIV/0!</v>
      </c>
      <c r="AC240" s="16" t="str">
        <f t="shared" si="31"/>
        <v/>
      </c>
      <c r="AD240" s="16" t="e">
        <f>IF($A$3=FALSE,IF($C240&lt;16,M240/($D240^0.70558407859294)*'Hintergrund Berechnung'!$I$941,M240/($D240^0.70558407859294)*'Hintergrund Berechnung'!$I$942),IF($C240&lt;13,(M240/($D240^0.70558407859294)*'Hintergrund Berechnung'!$I$941)*0.5,IF($C240&lt;16,(M240/($D240^0.70558407859294)*'Hintergrund Berechnung'!$I$941)*0.67,M240/($D240^0.70558407859294)*'Hintergrund Berechnung'!$I$942)))</f>
        <v>#DIV/0!</v>
      </c>
      <c r="AE240" s="16" t="str">
        <f t="shared" si="32"/>
        <v/>
      </c>
      <c r="AF240" s="16" t="e">
        <f>IF($A$3=FALSE,IF($C240&lt;16,O240/($D240^0.70558407859294)*'Hintergrund Berechnung'!$I$941,O240/($D240^0.70558407859294)*'Hintergrund Berechnung'!$I$942),IF($C240&lt;13,(O240/($D240^0.70558407859294)*'Hintergrund Berechnung'!$I$941)*0.5,IF($C240&lt;16,(O240/($D240^0.70558407859294)*'Hintergrund Berechnung'!$I$941)*0.67,O240/($D240^0.70558407859294)*'Hintergrund Berechnung'!$I$942)))</f>
        <v>#DIV/0!</v>
      </c>
      <c r="AG240" s="16" t="str">
        <f t="shared" si="33"/>
        <v/>
      </c>
      <c r="AH240" s="16" t="e">
        <f t="shared" si="34"/>
        <v>#DIV/0!</v>
      </c>
      <c r="AI240" s="34" t="e">
        <f>ROUND(IF(C240&lt;16,$Q240/($D240^0.450818786555515)*'Hintergrund Berechnung'!$N$941,$Q240/($D240^0.450818786555515)*'Hintergrund Berechnung'!$N$942),0)</f>
        <v>#DIV/0!</v>
      </c>
      <c r="AJ240" s="34">
        <f>ROUND(IF(C240&lt;16,$R240*'Hintergrund Berechnung'!$O$941,$R240*'Hintergrund Berechnung'!$O$942),0)</f>
        <v>0</v>
      </c>
      <c r="AK240" s="34">
        <f>ROUND(IF(C240&lt;16,IF(S240&gt;0,(25-$S240)*'Hintergrund Berechnung'!$J$941,0),IF(S240&gt;0,(25-$S240)*'Hintergrund Berechnung'!$J$942,0)),0)</f>
        <v>0</v>
      </c>
      <c r="AL240" s="18" t="e">
        <f t="shared" si="35"/>
        <v>#DIV/0!</v>
      </c>
    </row>
    <row r="241" spans="21:38" x14ac:dyDescent="0.5">
      <c r="U241" s="16">
        <f t="shared" si="27"/>
        <v>0</v>
      </c>
      <c r="V241" s="16" t="e">
        <f>IF($A$3=FALSE,IF($C241&lt;16,E241/($D241^0.70558407859294)*'Hintergrund Berechnung'!$I$941,E241/($D241^0.70558407859294)*'Hintergrund Berechnung'!$I$942),IF($C241&lt;13,(E241/($D241^0.70558407859294)*'Hintergrund Berechnung'!$I$941)*0.5,IF($C241&lt;16,(E241/($D241^0.70558407859294)*'Hintergrund Berechnung'!$I$941)*0.67,E241/($D241^0.70558407859294)*'Hintergrund Berechnung'!$I$942)))</f>
        <v>#DIV/0!</v>
      </c>
      <c r="W241" s="16" t="str">
        <f t="shared" si="28"/>
        <v/>
      </c>
      <c r="X241" s="16" t="e">
        <f>IF($A$3=FALSE,IF($C241&lt;16,G241/($D241^0.70558407859294)*'Hintergrund Berechnung'!$I$941,G241/($D241^0.70558407859294)*'Hintergrund Berechnung'!$I$942),IF($C241&lt;13,(G241/($D241^0.70558407859294)*'Hintergrund Berechnung'!$I$941)*0.5,IF($C241&lt;16,(G241/($D241^0.70558407859294)*'Hintergrund Berechnung'!$I$941)*0.67,G241/($D241^0.70558407859294)*'Hintergrund Berechnung'!$I$942)))</f>
        <v>#DIV/0!</v>
      </c>
      <c r="Y241" s="16" t="str">
        <f t="shared" si="29"/>
        <v/>
      </c>
      <c r="Z241" s="16" t="e">
        <f>IF($A$3=FALSE,IF($C241&lt;16,I241/($D241^0.70558407859294)*'Hintergrund Berechnung'!$I$941,I241/($D241^0.70558407859294)*'Hintergrund Berechnung'!$I$942),IF($C241&lt;13,(I241/($D241^0.70558407859294)*'Hintergrund Berechnung'!$I$941)*0.5,IF($C241&lt;16,(I241/($D241^0.70558407859294)*'Hintergrund Berechnung'!$I$941)*0.67,I241/($D241^0.70558407859294)*'Hintergrund Berechnung'!$I$942)))</f>
        <v>#DIV/0!</v>
      </c>
      <c r="AA241" s="16" t="str">
        <f t="shared" si="30"/>
        <v/>
      </c>
      <c r="AB241" s="16" t="e">
        <f>IF($A$3=FALSE,IF($C241&lt;16,K241/($D241^0.70558407859294)*'Hintergrund Berechnung'!$I$941,K241/($D241^0.70558407859294)*'Hintergrund Berechnung'!$I$942),IF($C241&lt;13,(K241/($D241^0.70558407859294)*'Hintergrund Berechnung'!$I$941)*0.5,IF($C241&lt;16,(K241/($D241^0.70558407859294)*'Hintergrund Berechnung'!$I$941)*0.67,K241/($D241^0.70558407859294)*'Hintergrund Berechnung'!$I$942)))</f>
        <v>#DIV/0!</v>
      </c>
      <c r="AC241" s="16" t="str">
        <f t="shared" si="31"/>
        <v/>
      </c>
      <c r="AD241" s="16" t="e">
        <f>IF($A$3=FALSE,IF($C241&lt;16,M241/($D241^0.70558407859294)*'Hintergrund Berechnung'!$I$941,M241/($D241^0.70558407859294)*'Hintergrund Berechnung'!$I$942),IF($C241&lt;13,(M241/($D241^0.70558407859294)*'Hintergrund Berechnung'!$I$941)*0.5,IF($C241&lt;16,(M241/($D241^0.70558407859294)*'Hintergrund Berechnung'!$I$941)*0.67,M241/($D241^0.70558407859294)*'Hintergrund Berechnung'!$I$942)))</f>
        <v>#DIV/0!</v>
      </c>
      <c r="AE241" s="16" t="str">
        <f t="shared" si="32"/>
        <v/>
      </c>
      <c r="AF241" s="16" t="e">
        <f>IF($A$3=FALSE,IF($C241&lt;16,O241/($D241^0.70558407859294)*'Hintergrund Berechnung'!$I$941,O241/($D241^0.70558407859294)*'Hintergrund Berechnung'!$I$942),IF($C241&lt;13,(O241/($D241^0.70558407859294)*'Hintergrund Berechnung'!$I$941)*0.5,IF($C241&lt;16,(O241/($D241^0.70558407859294)*'Hintergrund Berechnung'!$I$941)*0.67,O241/($D241^0.70558407859294)*'Hintergrund Berechnung'!$I$942)))</f>
        <v>#DIV/0!</v>
      </c>
      <c r="AG241" s="16" t="str">
        <f t="shared" si="33"/>
        <v/>
      </c>
      <c r="AH241" s="16" t="e">
        <f t="shared" si="34"/>
        <v>#DIV/0!</v>
      </c>
      <c r="AI241" s="34" t="e">
        <f>ROUND(IF(C241&lt;16,$Q241/($D241^0.450818786555515)*'Hintergrund Berechnung'!$N$941,$Q241/($D241^0.450818786555515)*'Hintergrund Berechnung'!$N$942),0)</f>
        <v>#DIV/0!</v>
      </c>
      <c r="AJ241" s="34">
        <f>ROUND(IF(C241&lt;16,$R241*'Hintergrund Berechnung'!$O$941,$R241*'Hintergrund Berechnung'!$O$942),0)</f>
        <v>0</v>
      </c>
      <c r="AK241" s="34">
        <f>ROUND(IF(C241&lt;16,IF(S241&gt;0,(25-$S241)*'Hintergrund Berechnung'!$J$941,0),IF(S241&gt;0,(25-$S241)*'Hintergrund Berechnung'!$J$942,0)),0)</f>
        <v>0</v>
      </c>
      <c r="AL241" s="18" t="e">
        <f t="shared" si="35"/>
        <v>#DIV/0!</v>
      </c>
    </row>
    <row r="242" spans="21:38" x14ac:dyDescent="0.5">
      <c r="U242" s="16">
        <f t="shared" si="27"/>
        <v>0</v>
      </c>
      <c r="V242" s="16" t="e">
        <f>IF($A$3=FALSE,IF($C242&lt;16,E242/($D242^0.70558407859294)*'Hintergrund Berechnung'!$I$941,E242/($D242^0.70558407859294)*'Hintergrund Berechnung'!$I$942),IF($C242&lt;13,(E242/($D242^0.70558407859294)*'Hintergrund Berechnung'!$I$941)*0.5,IF($C242&lt;16,(E242/($D242^0.70558407859294)*'Hintergrund Berechnung'!$I$941)*0.67,E242/($D242^0.70558407859294)*'Hintergrund Berechnung'!$I$942)))</f>
        <v>#DIV/0!</v>
      </c>
      <c r="W242" s="16" t="str">
        <f t="shared" si="28"/>
        <v/>
      </c>
      <c r="X242" s="16" t="e">
        <f>IF($A$3=FALSE,IF($C242&lt;16,G242/($D242^0.70558407859294)*'Hintergrund Berechnung'!$I$941,G242/($D242^0.70558407859294)*'Hintergrund Berechnung'!$I$942),IF($C242&lt;13,(G242/($D242^0.70558407859294)*'Hintergrund Berechnung'!$I$941)*0.5,IF($C242&lt;16,(G242/($D242^0.70558407859294)*'Hintergrund Berechnung'!$I$941)*0.67,G242/($D242^0.70558407859294)*'Hintergrund Berechnung'!$I$942)))</f>
        <v>#DIV/0!</v>
      </c>
      <c r="Y242" s="16" t="str">
        <f t="shared" si="29"/>
        <v/>
      </c>
      <c r="Z242" s="16" t="e">
        <f>IF($A$3=FALSE,IF($C242&lt;16,I242/($D242^0.70558407859294)*'Hintergrund Berechnung'!$I$941,I242/($D242^0.70558407859294)*'Hintergrund Berechnung'!$I$942),IF($C242&lt;13,(I242/($D242^0.70558407859294)*'Hintergrund Berechnung'!$I$941)*0.5,IF($C242&lt;16,(I242/($D242^0.70558407859294)*'Hintergrund Berechnung'!$I$941)*0.67,I242/($D242^0.70558407859294)*'Hintergrund Berechnung'!$I$942)))</f>
        <v>#DIV/0!</v>
      </c>
      <c r="AA242" s="16" t="str">
        <f t="shared" si="30"/>
        <v/>
      </c>
      <c r="AB242" s="16" t="e">
        <f>IF($A$3=FALSE,IF($C242&lt;16,K242/($D242^0.70558407859294)*'Hintergrund Berechnung'!$I$941,K242/($D242^0.70558407859294)*'Hintergrund Berechnung'!$I$942),IF($C242&lt;13,(K242/($D242^0.70558407859294)*'Hintergrund Berechnung'!$I$941)*0.5,IF($C242&lt;16,(K242/($D242^0.70558407859294)*'Hintergrund Berechnung'!$I$941)*0.67,K242/($D242^0.70558407859294)*'Hintergrund Berechnung'!$I$942)))</f>
        <v>#DIV/0!</v>
      </c>
      <c r="AC242" s="16" t="str">
        <f t="shared" si="31"/>
        <v/>
      </c>
      <c r="AD242" s="16" t="e">
        <f>IF($A$3=FALSE,IF($C242&lt;16,M242/($D242^0.70558407859294)*'Hintergrund Berechnung'!$I$941,M242/($D242^0.70558407859294)*'Hintergrund Berechnung'!$I$942),IF($C242&lt;13,(M242/($D242^0.70558407859294)*'Hintergrund Berechnung'!$I$941)*0.5,IF($C242&lt;16,(M242/($D242^0.70558407859294)*'Hintergrund Berechnung'!$I$941)*0.67,M242/($D242^0.70558407859294)*'Hintergrund Berechnung'!$I$942)))</f>
        <v>#DIV/0!</v>
      </c>
      <c r="AE242" s="16" t="str">
        <f t="shared" si="32"/>
        <v/>
      </c>
      <c r="AF242" s="16" t="e">
        <f>IF($A$3=FALSE,IF($C242&lt;16,O242/($D242^0.70558407859294)*'Hintergrund Berechnung'!$I$941,O242/($D242^0.70558407859294)*'Hintergrund Berechnung'!$I$942),IF($C242&lt;13,(O242/($D242^0.70558407859294)*'Hintergrund Berechnung'!$I$941)*0.5,IF($C242&lt;16,(O242/($D242^0.70558407859294)*'Hintergrund Berechnung'!$I$941)*0.67,O242/($D242^0.70558407859294)*'Hintergrund Berechnung'!$I$942)))</f>
        <v>#DIV/0!</v>
      </c>
      <c r="AG242" s="16" t="str">
        <f t="shared" si="33"/>
        <v/>
      </c>
      <c r="AH242" s="16" t="e">
        <f t="shared" si="34"/>
        <v>#DIV/0!</v>
      </c>
      <c r="AI242" s="34" t="e">
        <f>ROUND(IF(C242&lt;16,$Q242/($D242^0.450818786555515)*'Hintergrund Berechnung'!$N$941,$Q242/($D242^0.450818786555515)*'Hintergrund Berechnung'!$N$942),0)</f>
        <v>#DIV/0!</v>
      </c>
      <c r="AJ242" s="34">
        <f>ROUND(IF(C242&lt;16,$R242*'Hintergrund Berechnung'!$O$941,$R242*'Hintergrund Berechnung'!$O$942),0)</f>
        <v>0</v>
      </c>
      <c r="AK242" s="34">
        <f>ROUND(IF(C242&lt;16,IF(S242&gt;0,(25-$S242)*'Hintergrund Berechnung'!$J$941,0),IF(S242&gt;0,(25-$S242)*'Hintergrund Berechnung'!$J$942,0)),0)</f>
        <v>0</v>
      </c>
      <c r="AL242" s="18" t="e">
        <f t="shared" si="35"/>
        <v>#DIV/0!</v>
      </c>
    </row>
    <row r="243" spans="21:38" x14ac:dyDescent="0.5">
      <c r="U243" s="16">
        <f t="shared" si="27"/>
        <v>0</v>
      </c>
      <c r="V243" s="16" t="e">
        <f>IF($A$3=FALSE,IF($C243&lt;16,E243/($D243^0.70558407859294)*'Hintergrund Berechnung'!$I$941,E243/($D243^0.70558407859294)*'Hintergrund Berechnung'!$I$942),IF($C243&lt;13,(E243/($D243^0.70558407859294)*'Hintergrund Berechnung'!$I$941)*0.5,IF($C243&lt;16,(E243/($D243^0.70558407859294)*'Hintergrund Berechnung'!$I$941)*0.67,E243/($D243^0.70558407859294)*'Hintergrund Berechnung'!$I$942)))</f>
        <v>#DIV/0!</v>
      </c>
      <c r="W243" s="16" t="str">
        <f t="shared" si="28"/>
        <v/>
      </c>
      <c r="X243" s="16" t="e">
        <f>IF($A$3=FALSE,IF($C243&lt;16,G243/($D243^0.70558407859294)*'Hintergrund Berechnung'!$I$941,G243/($D243^0.70558407859294)*'Hintergrund Berechnung'!$I$942),IF($C243&lt;13,(G243/($D243^0.70558407859294)*'Hintergrund Berechnung'!$I$941)*0.5,IF($C243&lt;16,(G243/($D243^0.70558407859294)*'Hintergrund Berechnung'!$I$941)*0.67,G243/($D243^0.70558407859294)*'Hintergrund Berechnung'!$I$942)))</f>
        <v>#DIV/0!</v>
      </c>
      <c r="Y243" s="16" t="str">
        <f t="shared" si="29"/>
        <v/>
      </c>
      <c r="Z243" s="16" t="e">
        <f>IF($A$3=FALSE,IF($C243&lt;16,I243/($D243^0.70558407859294)*'Hintergrund Berechnung'!$I$941,I243/($D243^0.70558407859294)*'Hintergrund Berechnung'!$I$942),IF($C243&lt;13,(I243/($D243^0.70558407859294)*'Hintergrund Berechnung'!$I$941)*0.5,IF($C243&lt;16,(I243/($D243^0.70558407859294)*'Hintergrund Berechnung'!$I$941)*0.67,I243/($D243^0.70558407859294)*'Hintergrund Berechnung'!$I$942)))</f>
        <v>#DIV/0!</v>
      </c>
      <c r="AA243" s="16" t="str">
        <f t="shared" si="30"/>
        <v/>
      </c>
      <c r="AB243" s="16" t="e">
        <f>IF($A$3=FALSE,IF($C243&lt;16,K243/($D243^0.70558407859294)*'Hintergrund Berechnung'!$I$941,K243/($D243^0.70558407859294)*'Hintergrund Berechnung'!$I$942),IF($C243&lt;13,(K243/($D243^0.70558407859294)*'Hintergrund Berechnung'!$I$941)*0.5,IF($C243&lt;16,(K243/($D243^0.70558407859294)*'Hintergrund Berechnung'!$I$941)*0.67,K243/($D243^0.70558407859294)*'Hintergrund Berechnung'!$I$942)))</f>
        <v>#DIV/0!</v>
      </c>
      <c r="AC243" s="16" t="str">
        <f t="shared" si="31"/>
        <v/>
      </c>
      <c r="AD243" s="16" t="e">
        <f>IF($A$3=FALSE,IF($C243&lt;16,M243/($D243^0.70558407859294)*'Hintergrund Berechnung'!$I$941,M243/($D243^0.70558407859294)*'Hintergrund Berechnung'!$I$942),IF($C243&lt;13,(M243/($D243^0.70558407859294)*'Hintergrund Berechnung'!$I$941)*0.5,IF($C243&lt;16,(M243/($D243^0.70558407859294)*'Hintergrund Berechnung'!$I$941)*0.67,M243/($D243^0.70558407859294)*'Hintergrund Berechnung'!$I$942)))</f>
        <v>#DIV/0!</v>
      </c>
      <c r="AE243" s="16" t="str">
        <f t="shared" si="32"/>
        <v/>
      </c>
      <c r="AF243" s="16" t="e">
        <f>IF($A$3=FALSE,IF($C243&lt;16,O243/($D243^0.70558407859294)*'Hintergrund Berechnung'!$I$941,O243/($D243^0.70558407859294)*'Hintergrund Berechnung'!$I$942),IF($C243&lt;13,(O243/($D243^0.70558407859294)*'Hintergrund Berechnung'!$I$941)*0.5,IF($C243&lt;16,(O243/($D243^0.70558407859294)*'Hintergrund Berechnung'!$I$941)*0.67,O243/($D243^0.70558407859294)*'Hintergrund Berechnung'!$I$942)))</f>
        <v>#DIV/0!</v>
      </c>
      <c r="AG243" s="16" t="str">
        <f t="shared" si="33"/>
        <v/>
      </c>
      <c r="AH243" s="16" t="e">
        <f t="shared" si="34"/>
        <v>#DIV/0!</v>
      </c>
      <c r="AI243" s="34" t="e">
        <f>ROUND(IF(C243&lt;16,$Q243/($D243^0.450818786555515)*'Hintergrund Berechnung'!$N$941,$Q243/($D243^0.450818786555515)*'Hintergrund Berechnung'!$N$942),0)</f>
        <v>#DIV/0!</v>
      </c>
      <c r="AJ243" s="34">
        <f>ROUND(IF(C243&lt;16,$R243*'Hintergrund Berechnung'!$O$941,$R243*'Hintergrund Berechnung'!$O$942),0)</f>
        <v>0</v>
      </c>
      <c r="AK243" s="34">
        <f>ROUND(IF(C243&lt;16,IF(S243&gt;0,(25-$S243)*'Hintergrund Berechnung'!$J$941,0),IF(S243&gt;0,(25-$S243)*'Hintergrund Berechnung'!$J$942,0)),0)</f>
        <v>0</v>
      </c>
      <c r="AL243" s="18" t="e">
        <f t="shared" si="35"/>
        <v>#DIV/0!</v>
      </c>
    </row>
    <row r="244" spans="21:38" x14ac:dyDescent="0.5">
      <c r="U244" s="16">
        <f t="shared" si="27"/>
        <v>0</v>
      </c>
      <c r="V244" s="16" t="e">
        <f>IF($A$3=FALSE,IF($C244&lt;16,E244/($D244^0.70558407859294)*'Hintergrund Berechnung'!$I$941,E244/($D244^0.70558407859294)*'Hintergrund Berechnung'!$I$942),IF($C244&lt;13,(E244/($D244^0.70558407859294)*'Hintergrund Berechnung'!$I$941)*0.5,IF($C244&lt;16,(E244/($D244^0.70558407859294)*'Hintergrund Berechnung'!$I$941)*0.67,E244/($D244^0.70558407859294)*'Hintergrund Berechnung'!$I$942)))</f>
        <v>#DIV/0!</v>
      </c>
      <c r="W244" s="16" t="str">
        <f t="shared" si="28"/>
        <v/>
      </c>
      <c r="X244" s="16" t="e">
        <f>IF($A$3=FALSE,IF($C244&lt;16,G244/($D244^0.70558407859294)*'Hintergrund Berechnung'!$I$941,G244/($D244^0.70558407859294)*'Hintergrund Berechnung'!$I$942),IF($C244&lt;13,(G244/($D244^0.70558407859294)*'Hintergrund Berechnung'!$I$941)*0.5,IF($C244&lt;16,(G244/($D244^0.70558407859294)*'Hintergrund Berechnung'!$I$941)*0.67,G244/($D244^0.70558407859294)*'Hintergrund Berechnung'!$I$942)))</f>
        <v>#DIV/0!</v>
      </c>
      <c r="Y244" s="16" t="str">
        <f t="shared" si="29"/>
        <v/>
      </c>
      <c r="Z244" s="16" t="e">
        <f>IF($A$3=FALSE,IF($C244&lt;16,I244/($D244^0.70558407859294)*'Hintergrund Berechnung'!$I$941,I244/($D244^0.70558407859294)*'Hintergrund Berechnung'!$I$942),IF($C244&lt;13,(I244/($D244^0.70558407859294)*'Hintergrund Berechnung'!$I$941)*0.5,IF($C244&lt;16,(I244/($D244^0.70558407859294)*'Hintergrund Berechnung'!$I$941)*0.67,I244/($D244^0.70558407859294)*'Hintergrund Berechnung'!$I$942)))</f>
        <v>#DIV/0!</v>
      </c>
      <c r="AA244" s="16" t="str">
        <f t="shared" si="30"/>
        <v/>
      </c>
      <c r="AB244" s="16" t="e">
        <f>IF($A$3=FALSE,IF($C244&lt;16,K244/($D244^0.70558407859294)*'Hintergrund Berechnung'!$I$941,K244/($D244^0.70558407859294)*'Hintergrund Berechnung'!$I$942),IF($C244&lt;13,(K244/($D244^0.70558407859294)*'Hintergrund Berechnung'!$I$941)*0.5,IF($C244&lt;16,(K244/($D244^0.70558407859294)*'Hintergrund Berechnung'!$I$941)*0.67,K244/($D244^0.70558407859294)*'Hintergrund Berechnung'!$I$942)))</f>
        <v>#DIV/0!</v>
      </c>
      <c r="AC244" s="16" t="str">
        <f t="shared" si="31"/>
        <v/>
      </c>
      <c r="AD244" s="16" t="e">
        <f>IF($A$3=FALSE,IF($C244&lt;16,M244/($D244^0.70558407859294)*'Hintergrund Berechnung'!$I$941,M244/($D244^0.70558407859294)*'Hintergrund Berechnung'!$I$942),IF($C244&lt;13,(M244/($D244^0.70558407859294)*'Hintergrund Berechnung'!$I$941)*0.5,IF($C244&lt;16,(M244/($D244^0.70558407859294)*'Hintergrund Berechnung'!$I$941)*0.67,M244/($D244^0.70558407859294)*'Hintergrund Berechnung'!$I$942)))</f>
        <v>#DIV/0!</v>
      </c>
      <c r="AE244" s="16" t="str">
        <f t="shared" si="32"/>
        <v/>
      </c>
      <c r="AF244" s="16" t="e">
        <f>IF($A$3=FALSE,IF($C244&lt;16,O244/($D244^0.70558407859294)*'Hintergrund Berechnung'!$I$941,O244/($D244^0.70558407859294)*'Hintergrund Berechnung'!$I$942),IF($C244&lt;13,(O244/($D244^0.70558407859294)*'Hintergrund Berechnung'!$I$941)*0.5,IF($C244&lt;16,(O244/($D244^0.70558407859294)*'Hintergrund Berechnung'!$I$941)*0.67,O244/($D244^0.70558407859294)*'Hintergrund Berechnung'!$I$942)))</f>
        <v>#DIV/0!</v>
      </c>
      <c r="AG244" s="16" t="str">
        <f t="shared" si="33"/>
        <v/>
      </c>
      <c r="AH244" s="16" t="e">
        <f t="shared" si="34"/>
        <v>#DIV/0!</v>
      </c>
      <c r="AI244" s="34" t="e">
        <f>ROUND(IF(C244&lt;16,$Q244/($D244^0.450818786555515)*'Hintergrund Berechnung'!$N$941,$Q244/($D244^0.450818786555515)*'Hintergrund Berechnung'!$N$942),0)</f>
        <v>#DIV/0!</v>
      </c>
      <c r="AJ244" s="34">
        <f>ROUND(IF(C244&lt;16,$R244*'Hintergrund Berechnung'!$O$941,$R244*'Hintergrund Berechnung'!$O$942),0)</f>
        <v>0</v>
      </c>
      <c r="AK244" s="34">
        <f>ROUND(IF(C244&lt;16,IF(S244&gt;0,(25-$S244)*'Hintergrund Berechnung'!$J$941,0),IF(S244&gt;0,(25-$S244)*'Hintergrund Berechnung'!$J$942,0)),0)</f>
        <v>0</v>
      </c>
      <c r="AL244" s="18" t="e">
        <f t="shared" si="35"/>
        <v>#DIV/0!</v>
      </c>
    </row>
    <row r="245" spans="21:38" x14ac:dyDescent="0.5">
      <c r="U245" s="16">
        <f t="shared" si="27"/>
        <v>0</v>
      </c>
      <c r="V245" s="16" t="e">
        <f>IF($A$3=FALSE,IF($C245&lt;16,E245/($D245^0.70558407859294)*'Hintergrund Berechnung'!$I$941,E245/($D245^0.70558407859294)*'Hintergrund Berechnung'!$I$942),IF($C245&lt;13,(E245/($D245^0.70558407859294)*'Hintergrund Berechnung'!$I$941)*0.5,IF($C245&lt;16,(E245/($D245^0.70558407859294)*'Hintergrund Berechnung'!$I$941)*0.67,E245/($D245^0.70558407859294)*'Hintergrund Berechnung'!$I$942)))</f>
        <v>#DIV/0!</v>
      </c>
      <c r="W245" s="16" t="str">
        <f t="shared" si="28"/>
        <v/>
      </c>
      <c r="X245" s="16" t="e">
        <f>IF($A$3=FALSE,IF($C245&lt;16,G245/($D245^0.70558407859294)*'Hintergrund Berechnung'!$I$941,G245/($D245^0.70558407859294)*'Hintergrund Berechnung'!$I$942),IF($C245&lt;13,(G245/($D245^0.70558407859294)*'Hintergrund Berechnung'!$I$941)*0.5,IF($C245&lt;16,(G245/($D245^0.70558407859294)*'Hintergrund Berechnung'!$I$941)*0.67,G245/($D245^0.70558407859294)*'Hintergrund Berechnung'!$I$942)))</f>
        <v>#DIV/0!</v>
      </c>
      <c r="Y245" s="16" t="str">
        <f t="shared" si="29"/>
        <v/>
      </c>
      <c r="Z245" s="16" t="e">
        <f>IF($A$3=FALSE,IF($C245&lt;16,I245/($D245^0.70558407859294)*'Hintergrund Berechnung'!$I$941,I245/($D245^0.70558407859294)*'Hintergrund Berechnung'!$I$942),IF($C245&lt;13,(I245/($D245^0.70558407859294)*'Hintergrund Berechnung'!$I$941)*0.5,IF($C245&lt;16,(I245/($D245^0.70558407859294)*'Hintergrund Berechnung'!$I$941)*0.67,I245/($D245^0.70558407859294)*'Hintergrund Berechnung'!$I$942)))</f>
        <v>#DIV/0!</v>
      </c>
      <c r="AA245" s="16" t="str">
        <f t="shared" si="30"/>
        <v/>
      </c>
      <c r="AB245" s="16" t="e">
        <f>IF($A$3=FALSE,IF($C245&lt;16,K245/($D245^0.70558407859294)*'Hintergrund Berechnung'!$I$941,K245/($D245^0.70558407859294)*'Hintergrund Berechnung'!$I$942),IF($C245&lt;13,(K245/($D245^0.70558407859294)*'Hintergrund Berechnung'!$I$941)*0.5,IF($C245&lt;16,(K245/($D245^0.70558407859294)*'Hintergrund Berechnung'!$I$941)*0.67,K245/($D245^0.70558407859294)*'Hintergrund Berechnung'!$I$942)))</f>
        <v>#DIV/0!</v>
      </c>
      <c r="AC245" s="16" t="str">
        <f t="shared" si="31"/>
        <v/>
      </c>
      <c r="AD245" s="16" t="e">
        <f>IF($A$3=FALSE,IF($C245&lt;16,M245/($D245^0.70558407859294)*'Hintergrund Berechnung'!$I$941,M245/($D245^0.70558407859294)*'Hintergrund Berechnung'!$I$942),IF($C245&lt;13,(M245/($D245^0.70558407859294)*'Hintergrund Berechnung'!$I$941)*0.5,IF($C245&lt;16,(M245/($D245^0.70558407859294)*'Hintergrund Berechnung'!$I$941)*0.67,M245/($D245^0.70558407859294)*'Hintergrund Berechnung'!$I$942)))</f>
        <v>#DIV/0!</v>
      </c>
      <c r="AE245" s="16" t="str">
        <f t="shared" si="32"/>
        <v/>
      </c>
      <c r="AF245" s="16" t="e">
        <f>IF($A$3=FALSE,IF($C245&lt;16,O245/($D245^0.70558407859294)*'Hintergrund Berechnung'!$I$941,O245/($D245^0.70558407859294)*'Hintergrund Berechnung'!$I$942),IF($C245&lt;13,(O245/($D245^0.70558407859294)*'Hintergrund Berechnung'!$I$941)*0.5,IF($C245&lt;16,(O245/($D245^0.70558407859294)*'Hintergrund Berechnung'!$I$941)*0.67,O245/($D245^0.70558407859294)*'Hintergrund Berechnung'!$I$942)))</f>
        <v>#DIV/0!</v>
      </c>
      <c r="AG245" s="16" t="str">
        <f t="shared" si="33"/>
        <v/>
      </c>
      <c r="AH245" s="16" t="e">
        <f t="shared" si="34"/>
        <v>#DIV/0!</v>
      </c>
      <c r="AI245" s="34" t="e">
        <f>ROUND(IF(C245&lt;16,$Q245/($D245^0.450818786555515)*'Hintergrund Berechnung'!$N$941,$Q245/($D245^0.450818786555515)*'Hintergrund Berechnung'!$N$942),0)</f>
        <v>#DIV/0!</v>
      </c>
      <c r="AJ245" s="34">
        <f>ROUND(IF(C245&lt;16,$R245*'Hintergrund Berechnung'!$O$941,$R245*'Hintergrund Berechnung'!$O$942),0)</f>
        <v>0</v>
      </c>
      <c r="AK245" s="34">
        <f>ROUND(IF(C245&lt;16,IF(S245&gt;0,(25-$S245)*'Hintergrund Berechnung'!$J$941,0),IF(S245&gt;0,(25-$S245)*'Hintergrund Berechnung'!$J$942,0)),0)</f>
        <v>0</v>
      </c>
      <c r="AL245" s="18" t="e">
        <f t="shared" si="35"/>
        <v>#DIV/0!</v>
      </c>
    </row>
    <row r="246" spans="21:38" x14ac:dyDescent="0.5">
      <c r="U246" s="16">
        <f t="shared" si="27"/>
        <v>0</v>
      </c>
      <c r="V246" s="16" t="e">
        <f>IF($A$3=FALSE,IF($C246&lt;16,E246/($D246^0.70558407859294)*'Hintergrund Berechnung'!$I$941,E246/($D246^0.70558407859294)*'Hintergrund Berechnung'!$I$942),IF($C246&lt;13,(E246/($D246^0.70558407859294)*'Hintergrund Berechnung'!$I$941)*0.5,IF($C246&lt;16,(E246/($D246^0.70558407859294)*'Hintergrund Berechnung'!$I$941)*0.67,E246/($D246^0.70558407859294)*'Hintergrund Berechnung'!$I$942)))</f>
        <v>#DIV/0!</v>
      </c>
      <c r="W246" s="16" t="str">
        <f t="shared" si="28"/>
        <v/>
      </c>
      <c r="X246" s="16" t="e">
        <f>IF($A$3=FALSE,IF($C246&lt;16,G246/($D246^0.70558407859294)*'Hintergrund Berechnung'!$I$941,G246/($D246^0.70558407859294)*'Hintergrund Berechnung'!$I$942),IF($C246&lt;13,(G246/($D246^0.70558407859294)*'Hintergrund Berechnung'!$I$941)*0.5,IF($C246&lt;16,(G246/($D246^0.70558407859294)*'Hintergrund Berechnung'!$I$941)*0.67,G246/($D246^0.70558407859294)*'Hintergrund Berechnung'!$I$942)))</f>
        <v>#DIV/0!</v>
      </c>
      <c r="Y246" s="16" t="str">
        <f t="shared" si="29"/>
        <v/>
      </c>
      <c r="Z246" s="16" t="e">
        <f>IF($A$3=FALSE,IF($C246&lt;16,I246/($D246^0.70558407859294)*'Hintergrund Berechnung'!$I$941,I246/($D246^0.70558407859294)*'Hintergrund Berechnung'!$I$942),IF($C246&lt;13,(I246/($D246^0.70558407859294)*'Hintergrund Berechnung'!$I$941)*0.5,IF($C246&lt;16,(I246/($D246^0.70558407859294)*'Hintergrund Berechnung'!$I$941)*0.67,I246/($D246^0.70558407859294)*'Hintergrund Berechnung'!$I$942)))</f>
        <v>#DIV/0!</v>
      </c>
      <c r="AA246" s="16" t="str">
        <f t="shared" si="30"/>
        <v/>
      </c>
      <c r="AB246" s="16" t="e">
        <f>IF($A$3=FALSE,IF($C246&lt;16,K246/($D246^0.70558407859294)*'Hintergrund Berechnung'!$I$941,K246/($D246^0.70558407859294)*'Hintergrund Berechnung'!$I$942),IF($C246&lt;13,(K246/($D246^0.70558407859294)*'Hintergrund Berechnung'!$I$941)*0.5,IF($C246&lt;16,(K246/($D246^0.70558407859294)*'Hintergrund Berechnung'!$I$941)*0.67,K246/($D246^0.70558407859294)*'Hintergrund Berechnung'!$I$942)))</f>
        <v>#DIV/0!</v>
      </c>
      <c r="AC246" s="16" t="str">
        <f t="shared" si="31"/>
        <v/>
      </c>
      <c r="AD246" s="16" t="e">
        <f>IF($A$3=FALSE,IF($C246&lt;16,M246/($D246^0.70558407859294)*'Hintergrund Berechnung'!$I$941,M246/($D246^0.70558407859294)*'Hintergrund Berechnung'!$I$942),IF($C246&lt;13,(M246/($D246^0.70558407859294)*'Hintergrund Berechnung'!$I$941)*0.5,IF($C246&lt;16,(M246/($D246^0.70558407859294)*'Hintergrund Berechnung'!$I$941)*0.67,M246/($D246^0.70558407859294)*'Hintergrund Berechnung'!$I$942)))</f>
        <v>#DIV/0!</v>
      </c>
      <c r="AE246" s="16" t="str">
        <f t="shared" si="32"/>
        <v/>
      </c>
      <c r="AF246" s="16" t="e">
        <f>IF($A$3=FALSE,IF($C246&lt;16,O246/($D246^0.70558407859294)*'Hintergrund Berechnung'!$I$941,O246/($D246^0.70558407859294)*'Hintergrund Berechnung'!$I$942),IF($C246&lt;13,(O246/($D246^0.70558407859294)*'Hintergrund Berechnung'!$I$941)*0.5,IF($C246&lt;16,(O246/($D246^0.70558407859294)*'Hintergrund Berechnung'!$I$941)*0.67,O246/($D246^0.70558407859294)*'Hintergrund Berechnung'!$I$942)))</f>
        <v>#DIV/0!</v>
      </c>
      <c r="AG246" s="16" t="str">
        <f t="shared" si="33"/>
        <v/>
      </c>
      <c r="AH246" s="16" t="e">
        <f t="shared" si="34"/>
        <v>#DIV/0!</v>
      </c>
      <c r="AI246" s="34" t="e">
        <f>ROUND(IF(C246&lt;16,$Q246/($D246^0.450818786555515)*'Hintergrund Berechnung'!$N$941,$Q246/($D246^0.450818786555515)*'Hintergrund Berechnung'!$N$942),0)</f>
        <v>#DIV/0!</v>
      </c>
      <c r="AJ246" s="34">
        <f>ROUND(IF(C246&lt;16,$R246*'Hintergrund Berechnung'!$O$941,$R246*'Hintergrund Berechnung'!$O$942),0)</f>
        <v>0</v>
      </c>
      <c r="AK246" s="34">
        <f>ROUND(IF(C246&lt;16,IF(S246&gt;0,(25-$S246)*'Hintergrund Berechnung'!$J$941,0),IF(S246&gt;0,(25-$S246)*'Hintergrund Berechnung'!$J$942,0)),0)</f>
        <v>0</v>
      </c>
      <c r="AL246" s="18" t="e">
        <f t="shared" si="35"/>
        <v>#DIV/0!</v>
      </c>
    </row>
    <row r="247" spans="21:38" x14ac:dyDescent="0.5">
      <c r="U247" s="16">
        <f t="shared" si="27"/>
        <v>0</v>
      </c>
      <c r="V247" s="16" t="e">
        <f>IF($A$3=FALSE,IF($C247&lt;16,E247/($D247^0.70558407859294)*'Hintergrund Berechnung'!$I$941,E247/($D247^0.70558407859294)*'Hintergrund Berechnung'!$I$942),IF($C247&lt;13,(E247/($D247^0.70558407859294)*'Hintergrund Berechnung'!$I$941)*0.5,IF($C247&lt;16,(E247/($D247^0.70558407859294)*'Hintergrund Berechnung'!$I$941)*0.67,E247/($D247^0.70558407859294)*'Hintergrund Berechnung'!$I$942)))</f>
        <v>#DIV/0!</v>
      </c>
      <c r="W247" s="16" t="str">
        <f t="shared" si="28"/>
        <v/>
      </c>
      <c r="X247" s="16" t="e">
        <f>IF($A$3=FALSE,IF($C247&lt;16,G247/($D247^0.70558407859294)*'Hintergrund Berechnung'!$I$941,G247/($D247^0.70558407859294)*'Hintergrund Berechnung'!$I$942),IF($C247&lt;13,(G247/($D247^0.70558407859294)*'Hintergrund Berechnung'!$I$941)*0.5,IF($C247&lt;16,(G247/($D247^0.70558407859294)*'Hintergrund Berechnung'!$I$941)*0.67,G247/($D247^0.70558407859294)*'Hintergrund Berechnung'!$I$942)))</f>
        <v>#DIV/0!</v>
      </c>
      <c r="Y247" s="16" t="str">
        <f t="shared" si="29"/>
        <v/>
      </c>
      <c r="Z247" s="16" t="e">
        <f>IF($A$3=FALSE,IF($C247&lt;16,I247/($D247^0.70558407859294)*'Hintergrund Berechnung'!$I$941,I247/($D247^0.70558407859294)*'Hintergrund Berechnung'!$I$942),IF($C247&lt;13,(I247/($D247^0.70558407859294)*'Hintergrund Berechnung'!$I$941)*0.5,IF($C247&lt;16,(I247/($D247^0.70558407859294)*'Hintergrund Berechnung'!$I$941)*0.67,I247/($D247^0.70558407859294)*'Hintergrund Berechnung'!$I$942)))</f>
        <v>#DIV/0!</v>
      </c>
      <c r="AA247" s="16" t="str">
        <f t="shared" si="30"/>
        <v/>
      </c>
      <c r="AB247" s="16" t="e">
        <f>IF($A$3=FALSE,IF($C247&lt;16,K247/($D247^0.70558407859294)*'Hintergrund Berechnung'!$I$941,K247/($D247^0.70558407859294)*'Hintergrund Berechnung'!$I$942),IF($C247&lt;13,(K247/($D247^0.70558407859294)*'Hintergrund Berechnung'!$I$941)*0.5,IF($C247&lt;16,(K247/($D247^0.70558407859294)*'Hintergrund Berechnung'!$I$941)*0.67,K247/($D247^0.70558407859294)*'Hintergrund Berechnung'!$I$942)))</f>
        <v>#DIV/0!</v>
      </c>
      <c r="AC247" s="16" t="str">
        <f t="shared" si="31"/>
        <v/>
      </c>
      <c r="AD247" s="16" t="e">
        <f>IF($A$3=FALSE,IF($C247&lt;16,M247/($D247^0.70558407859294)*'Hintergrund Berechnung'!$I$941,M247/($D247^0.70558407859294)*'Hintergrund Berechnung'!$I$942),IF($C247&lt;13,(M247/($D247^0.70558407859294)*'Hintergrund Berechnung'!$I$941)*0.5,IF($C247&lt;16,(M247/($D247^0.70558407859294)*'Hintergrund Berechnung'!$I$941)*0.67,M247/($D247^0.70558407859294)*'Hintergrund Berechnung'!$I$942)))</f>
        <v>#DIV/0!</v>
      </c>
      <c r="AE247" s="16" t="str">
        <f t="shared" si="32"/>
        <v/>
      </c>
      <c r="AF247" s="16" t="e">
        <f>IF($A$3=FALSE,IF($C247&lt;16,O247/($D247^0.70558407859294)*'Hintergrund Berechnung'!$I$941,O247/($D247^0.70558407859294)*'Hintergrund Berechnung'!$I$942),IF($C247&lt;13,(O247/($D247^0.70558407859294)*'Hintergrund Berechnung'!$I$941)*0.5,IF($C247&lt;16,(O247/($D247^0.70558407859294)*'Hintergrund Berechnung'!$I$941)*0.67,O247/($D247^0.70558407859294)*'Hintergrund Berechnung'!$I$942)))</f>
        <v>#DIV/0!</v>
      </c>
      <c r="AG247" s="16" t="str">
        <f t="shared" si="33"/>
        <v/>
      </c>
      <c r="AH247" s="16" t="e">
        <f t="shared" si="34"/>
        <v>#DIV/0!</v>
      </c>
      <c r="AI247" s="34" t="e">
        <f>ROUND(IF(C247&lt;16,$Q247/($D247^0.450818786555515)*'Hintergrund Berechnung'!$N$941,$Q247/($D247^0.450818786555515)*'Hintergrund Berechnung'!$N$942),0)</f>
        <v>#DIV/0!</v>
      </c>
      <c r="AJ247" s="34">
        <f>ROUND(IF(C247&lt;16,$R247*'Hintergrund Berechnung'!$O$941,$R247*'Hintergrund Berechnung'!$O$942),0)</f>
        <v>0</v>
      </c>
      <c r="AK247" s="34">
        <f>ROUND(IF(C247&lt;16,IF(S247&gt;0,(25-$S247)*'Hintergrund Berechnung'!$J$941,0),IF(S247&gt;0,(25-$S247)*'Hintergrund Berechnung'!$J$942,0)),0)</f>
        <v>0</v>
      </c>
      <c r="AL247" s="18" t="e">
        <f t="shared" si="35"/>
        <v>#DIV/0!</v>
      </c>
    </row>
    <row r="248" spans="21:38" x14ac:dyDescent="0.5">
      <c r="U248" s="16">
        <f t="shared" si="27"/>
        <v>0</v>
      </c>
      <c r="V248" s="16" t="e">
        <f>IF($A$3=FALSE,IF($C248&lt;16,E248/($D248^0.70558407859294)*'Hintergrund Berechnung'!$I$941,E248/($D248^0.70558407859294)*'Hintergrund Berechnung'!$I$942),IF($C248&lt;13,(E248/($D248^0.70558407859294)*'Hintergrund Berechnung'!$I$941)*0.5,IF($C248&lt;16,(E248/($D248^0.70558407859294)*'Hintergrund Berechnung'!$I$941)*0.67,E248/($D248^0.70558407859294)*'Hintergrund Berechnung'!$I$942)))</f>
        <v>#DIV/0!</v>
      </c>
      <c r="W248" s="16" t="str">
        <f t="shared" si="28"/>
        <v/>
      </c>
      <c r="X248" s="16" t="e">
        <f>IF($A$3=FALSE,IF($C248&lt;16,G248/($D248^0.70558407859294)*'Hintergrund Berechnung'!$I$941,G248/($D248^0.70558407859294)*'Hintergrund Berechnung'!$I$942),IF($C248&lt;13,(G248/($D248^0.70558407859294)*'Hintergrund Berechnung'!$I$941)*0.5,IF($C248&lt;16,(G248/($D248^0.70558407859294)*'Hintergrund Berechnung'!$I$941)*0.67,G248/($D248^0.70558407859294)*'Hintergrund Berechnung'!$I$942)))</f>
        <v>#DIV/0!</v>
      </c>
      <c r="Y248" s="16" t="str">
        <f t="shared" si="29"/>
        <v/>
      </c>
      <c r="Z248" s="16" t="e">
        <f>IF($A$3=FALSE,IF($C248&lt;16,I248/($D248^0.70558407859294)*'Hintergrund Berechnung'!$I$941,I248/($D248^0.70558407859294)*'Hintergrund Berechnung'!$I$942),IF($C248&lt;13,(I248/($D248^0.70558407859294)*'Hintergrund Berechnung'!$I$941)*0.5,IF($C248&lt;16,(I248/($D248^0.70558407859294)*'Hintergrund Berechnung'!$I$941)*0.67,I248/($D248^0.70558407859294)*'Hintergrund Berechnung'!$I$942)))</f>
        <v>#DIV/0!</v>
      </c>
      <c r="AA248" s="16" t="str">
        <f t="shared" si="30"/>
        <v/>
      </c>
      <c r="AB248" s="16" t="e">
        <f>IF($A$3=FALSE,IF($C248&lt;16,K248/($D248^0.70558407859294)*'Hintergrund Berechnung'!$I$941,K248/($D248^0.70558407859294)*'Hintergrund Berechnung'!$I$942),IF($C248&lt;13,(K248/($D248^0.70558407859294)*'Hintergrund Berechnung'!$I$941)*0.5,IF($C248&lt;16,(K248/($D248^0.70558407859294)*'Hintergrund Berechnung'!$I$941)*0.67,K248/($D248^0.70558407859294)*'Hintergrund Berechnung'!$I$942)))</f>
        <v>#DIV/0!</v>
      </c>
      <c r="AC248" s="16" t="str">
        <f t="shared" si="31"/>
        <v/>
      </c>
      <c r="AD248" s="16" t="e">
        <f>IF($A$3=FALSE,IF($C248&lt;16,M248/($D248^0.70558407859294)*'Hintergrund Berechnung'!$I$941,M248/($D248^0.70558407859294)*'Hintergrund Berechnung'!$I$942),IF($C248&lt;13,(M248/($D248^0.70558407859294)*'Hintergrund Berechnung'!$I$941)*0.5,IF($C248&lt;16,(M248/($D248^0.70558407859294)*'Hintergrund Berechnung'!$I$941)*0.67,M248/($D248^0.70558407859294)*'Hintergrund Berechnung'!$I$942)))</f>
        <v>#DIV/0!</v>
      </c>
      <c r="AE248" s="16" t="str">
        <f t="shared" si="32"/>
        <v/>
      </c>
      <c r="AF248" s="16" t="e">
        <f>IF($A$3=FALSE,IF($C248&lt;16,O248/($D248^0.70558407859294)*'Hintergrund Berechnung'!$I$941,O248/($D248^0.70558407859294)*'Hintergrund Berechnung'!$I$942),IF($C248&lt;13,(O248/($D248^0.70558407859294)*'Hintergrund Berechnung'!$I$941)*0.5,IF($C248&lt;16,(O248/($D248^0.70558407859294)*'Hintergrund Berechnung'!$I$941)*0.67,O248/($D248^0.70558407859294)*'Hintergrund Berechnung'!$I$942)))</f>
        <v>#DIV/0!</v>
      </c>
      <c r="AG248" s="16" t="str">
        <f t="shared" si="33"/>
        <v/>
      </c>
      <c r="AH248" s="16" t="e">
        <f t="shared" si="34"/>
        <v>#DIV/0!</v>
      </c>
      <c r="AI248" s="34" t="e">
        <f>ROUND(IF(C248&lt;16,$Q248/($D248^0.450818786555515)*'Hintergrund Berechnung'!$N$941,$Q248/($D248^0.450818786555515)*'Hintergrund Berechnung'!$N$942),0)</f>
        <v>#DIV/0!</v>
      </c>
      <c r="AJ248" s="34">
        <f>ROUND(IF(C248&lt;16,$R248*'Hintergrund Berechnung'!$O$941,$R248*'Hintergrund Berechnung'!$O$942),0)</f>
        <v>0</v>
      </c>
      <c r="AK248" s="34">
        <f>ROUND(IF(C248&lt;16,IF(S248&gt;0,(25-$S248)*'Hintergrund Berechnung'!$J$941,0),IF(S248&gt;0,(25-$S248)*'Hintergrund Berechnung'!$J$942,0)),0)</f>
        <v>0</v>
      </c>
      <c r="AL248" s="18" t="e">
        <f t="shared" si="35"/>
        <v>#DIV/0!</v>
      </c>
    </row>
    <row r="249" spans="21:38" x14ac:dyDescent="0.5">
      <c r="U249" s="16">
        <f t="shared" si="27"/>
        <v>0</v>
      </c>
      <c r="V249" s="16" t="e">
        <f>IF($A$3=FALSE,IF($C249&lt;16,E249/($D249^0.70558407859294)*'Hintergrund Berechnung'!$I$941,E249/($D249^0.70558407859294)*'Hintergrund Berechnung'!$I$942),IF($C249&lt;13,(E249/($D249^0.70558407859294)*'Hintergrund Berechnung'!$I$941)*0.5,IF($C249&lt;16,(E249/($D249^0.70558407859294)*'Hintergrund Berechnung'!$I$941)*0.67,E249/($D249^0.70558407859294)*'Hintergrund Berechnung'!$I$942)))</f>
        <v>#DIV/0!</v>
      </c>
      <c r="W249" s="16" t="str">
        <f t="shared" si="28"/>
        <v/>
      </c>
      <c r="X249" s="16" t="e">
        <f>IF($A$3=FALSE,IF($C249&lt;16,G249/($D249^0.70558407859294)*'Hintergrund Berechnung'!$I$941,G249/($D249^0.70558407859294)*'Hintergrund Berechnung'!$I$942),IF($C249&lt;13,(G249/($D249^0.70558407859294)*'Hintergrund Berechnung'!$I$941)*0.5,IF($C249&lt;16,(G249/($D249^0.70558407859294)*'Hintergrund Berechnung'!$I$941)*0.67,G249/($D249^0.70558407859294)*'Hintergrund Berechnung'!$I$942)))</f>
        <v>#DIV/0!</v>
      </c>
      <c r="Y249" s="16" t="str">
        <f t="shared" si="29"/>
        <v/>
      </c>
      <c r="Z249" s="16" t="e">
        <f>IF($A$3=FALSE,IF($C249&lt;16,I249/($D249^0.70558407859294)*'Hintergrund Berechnung'!$I$941,I249/($D249^0.70558407859294)*'Hintergrund Berechnung'!$I$942),IF($C249&lt;13,(I249/($D249^0.70558407859294)*'Hintergrund Berechnung'!$I$941)*0.5,IF($C249&lt;16,(I249/($D249^0.70558407859294)*'Hintergrund Berechnung'!$I$941)*0.67,I249/($D249^0.70558407859294)*'Hintergrund Berechnung'!$I$942)))</f>
        <v>#DIV/0!</v>
      </c>
      <c r="AA249" s="16" t="str">
        <f t="shared" si="30"/>
        <v/>
      </c>
      <c r="AB249" s="16" t="e">
        <f>IF($A$3=FALSE,IF($C249&lt;16,K249/($D249^0.70558407859294)*'Hintergrund Berechnung'!$I$941,K249/($D249^0.70558407859294)*'Hintergrund Berechnung'!$I$942),IF($C249&lt;13,(K249/($D249^0.70558407859294)*'Hintergrund Berechnung'!$I$941)*0.5,IF($C249&lt;16,(K249/($D249^0.70558407859294)*'Hintergrund Berechnung'!$I$941)*0.67,K249/($D249^0.70558407859294)*'Hintergrund Berechnung'!$I$942)))</f>
        <v>#DIV/0!</v>
      </c>
      <c r="AC249" s="16" t="str">
        <f t="shared" si="31"/>
        <v/>
      </c>
      <c r="AD249" s="16" t="e">
        <f>IF($A$3=FALSE,IF($C249&lt;16,M249/($D249^0.70558407859294)*'Hintergrund Berechnung'!$I$941,M249/($D249^0.70558407859294)*'Hintergrund Berechnung'!$I$942),IF($C249&lt;13,(M249/($D249^0.70558407859294)*'Hintergrund Berechnung'!$I$941)*0.5,IF($C249&lt;16,(M249/($D249^0.70558407859294)*'Hintergrund Berechnung'!$I$941)*0.67,M249/($D249^0.70558407859294)*'Hintergrund Berechnung'!$I$942)))</f>
        <v>#DIV/0!</v>
      </c>
      <c r="AE249" s="16" t="str">
        <f t="shared" si="32"/>
        <v/>
      </c>
      <c r="AF249" s="16" t="e">
        <f>IF($A$3=FALSE,IF($C249&lt;16,O249/($D249^0.70558407859294)*'Hintergrund Berechnung'!$I$941,O249/($D249^0.70558407859294)*'Hintergrund Berechnung'!$I$942),IF($C249&lt;13,(O249/($D249^0.70558407859294)*'Hintergrund Berechnung'!$I$941)*0.5,IF($C249&lt;16,(O249/($D249^0.70558407859294)*'Hintergrund Berechnung'!$I$941)*0.67,O249/($D249^0.70558407859294)*'Hintergrund Berechnung'!$I$942)))</f>
        <v>#DIV/0!</v>
      </c>
      <c r="AG249" s="16" t="str">
        <f t="shared" si="33"/>
        <v/>
      </c>
      <c r="AH249" s="16" t="e">
        <f t="shared" si="34"/>
        <v>#DIV/0!</v>
      </c>
      <c r="AI249" s="34" t="e">
        <f>ROUND(IF(C249&lt;16,$Q249/($D249^0.450818786555515)*'Hintergrund Berechnung'!$N$941,$Q249/($D249^0.450818786555515)*'Hintergrund Berechnung'!$N$942),0)</f>
        <v>#DIV/0!</v>
      </c>
      <c r="AJ249" s="34">
        <f>ROUND(IF(C249&lt;16,$R249*'Hintergrund Berechnung'!$O$941,$R249*'Hintergrund Berechnung'!$O$942),0)</f>
        <v>0</v>
      </c>
      <c r="AK249" s="34">
        <f>ROUND(IF(C249&lt;16,IF(S249&gt;0,(25-$S249)*'Hintergrund Berechnung'!$J$941,0),IF(S249&gt;0,(25-$S249)*'Hintergrund Berechnung'!$J$942,0)),0)</f>
        <v>0</v>
      </c>
      <c r="AL249" s="18" t="e">
        <f t="shared" si="35"/>
        <v>#DIV/0!</v>
      </c>
    </row>
    <row r="250" spans="21:38" x14ac:dyDescent="0.5">
      <c r="U250" s="16">
        <f t="shared" si="27"/>
        <v>0</v>
      </c>
      <c r="V250" s="16" t="e">
        <f>IF($A$3=FALSE,IF($C250&lt;16,E250/($D250^0.70558407859294)*'Hintergrund Berechnung'!$I$941,E250/($D250^0.70558407859294)*'Hintergrund Berechnung'!$I$942),IF($C250&lt;13,(E250/($D250^0.70558407859294)*'Hintergrund Berechnung'!$I$941)*0.5,IF($C250&lt;16,(E250/($D250^0.70558407859294)*'Hintergrund Berechnung'!$I$941)*0.67,E250/($D250^0.70558407859294)*'Hintergrund Berechnung'!$I$942)))</f>
        <v>#DIV/0!</v>
      </c>
      <c r="W250" s="16" t="str">
        <f t="shared" si="28"/>
        <v/>
      </c>
      <c r="X250" s="16" t="e">
        <f>IF($A$3=FALSE,IF($C250&lt;16,G250/($D250^0.70558407859294)*'Hintergrund Berechnung'!$I$941,G250/($D250^0.70558407859294)*'Hintergrund Berechnung'!$I$942),IF($C250&lt;13,(G250/($D250^0.70558407859294)*'Hintergrund Berechnung'!$I$941)*0.5,IF($C250&lt;16,(G250/($D250^0.70558407859294)*'Hintergrund Berechnung'!$I$941)*0.67,G250/($D250^0.70558407859294)*'Hintergrund Berechnung'!$I$942)))</f>
        <v>#DIV/0!</v>
      </c>
      <c r="Y250" s="16" t="str">
        <f t="shared" si="29"/>
        <v/>
      </c>
      <c r="Z250" s="16" t="e">
        <f>IF($A$3=FALSE,IF($C250&lt;16,I250/($D250^0.70558407859294)*'Hintergrund Berechnung'!$I$941,I250/($D250^0.70558407859294)*'Hintergrund Berechnung'!$I$942),IF($C250&lt;13,(I250/($D250^0.70558407859294)*'Hintergrund Berechnung'!$I$941)*0.5,IF($C250&lt;16,(I250/($D250^0.70558407859294)*'Hintergrund Berechnung'!$I$941)*0.67,I250/($D250^0.70558407859294)*'Hintergrund Berechnung'!$I$942)))</f>
        <v>#DIV/0!</v>
      </c>
      <c r="AA250" s="16" t="str">
        <f t="shared" si="30"/>
        <v/>
      </c>
      <c r="AB250" s="16" t="e">
        <f>IF($A$3=FALSE,IF($C250&lt;16,K250/($D250^0.70558407859294)*'Hintergrund Berechnung'!$I$941,K250/($D250^0.70558407859294)*'Hintergrund Berechnung'!$I$942),IF($C250&lt;13,(K250/($D250^0.70558407859294)*'Hintergrund Berechnung'!$I$941)*0.5,IF($C250&lt;16,(K250/($D250^0.70558407859294)*'Hintergrund Berechnung'!$I$941)*0.67,K250/($D250^0.70558407859294)*'Hintergrund Berechnung'!$I$942)))</f>
        <v>#DIV/0!</v>
      </c>
      <c r="AC250" s="16" t="str">
        <f t="shared" si="31"/>
        <v/>
      </c>
      <c r="AD250" s="16" t="e">
        <f>IF($A$3=FALSE,IF($C250&lt;16,M250/($D250^0.70558407859294)*'Hintergrund Berechnung'!$I$941,M250/($D250^0.70558407859294)*'Hintergrund Berechnung'!$I$942),IF($C250&lt;13,(M250/($D250^0.70558407859294)*'Hintergrund Berechnung'!$I$941)*0.5,IF($C250&lt;16,(M250/($D250^0.70558407859294)*'Hintergrund Berechnung'!$I$941)*0.67,M250/($D250^0.70558407859294)*'Hintergrund Berechnung'!$I$942)))</f>
        <v>#DIV/0!</v>
      </c>
      <c r="AE250" s="16" t="str">
        <f t="shared" si="32"/>
        <v/>
      </c>
      <c r="AF250" s="16" t="e">
        <f>IF($A$3=FALSE,IF($C250&lt;16,O250/($D250^0.70558407859294)*'Hintergrund Berechnung'!$I$941,O250/($D250^0.70558407859294)*'Hintergrund Berechnung'!$I$942),IF($C250&lt;13,(O250/($D250^0.70558407859294)*'Hintergrund Berechnung'!$I$941)*0.5,IF($C250&lt;16,(O250/($D250^0.70558407859294)*'Hintergrund Berechnung'!$I$941)*0.67,O250/($D250^0.70558407859294)*'Hintergrund Berechnung'!$I$942)))</f>
        <v>#DIV/0!</v>
      </c>
      <c r="AG250" s="16" t="str">
        <f t="shared" si="33"/>
        <v/>
      </c>
      <c r="AH250" s="16" t="e">
        <f t="shared" si="34"/>
        <v>#DIV/0!</v>
      </c>
      <c r="AI250" s="34" t="e">
        <f>ROUND(IF(C250&lt;16,$Q250/($D250^0.450818786555515)*'Hintergrund Berechnung'!$N$941,$Q250/($D250^0.450818786555515)*'Hintergrund Berechnung'!$N$942),0)</f>
        <v>#DIV/0!</v>
      </c>
      <c r="AJ250" s="34">
        <f>ROUND(IF(C250&lt;16,$R250*'Hintergrund Berechnung'!$O$941,$R250*'Hintergrund Berechnung'!$O$942),0)</f>
        <v>0</v>
      </c>
      <c r="AK250" s="34">
        <f>ROUND(IF(C250&lt;16,IF(S250&gt;0,(25-$S250)*'Hintergrund Berechnung'!$J$941,0),IF(S250&gt;0,(25-$S250)*'Hintergrund Berechnung'!$J$942,0)),0)</f>
        <v>0</v>
      </c>
      <c r="AL250" s="18" t="e">
        <f t="shared" si="35"/>
        <v>#DIV/0!</v>
      </c>
    </row>
    <row r="251" spans="21:38" x14ac:dyDescent="0.5">
      <c r="U251" s="16">
        <f t="shared" si="27"/>
        <v>0</v>
      </c>
      <c r="V251" s="16" t="e">
        <f>IF($A$3=FALSE,IF($C251&lt;16,E251/($D251^0.70558407859294)*'Hintergrund Berechnung'!$I$941,E251/($D251^0.70558407859294)*'Hintergrund Berechnung'!$I$942),IF($C251&lt;13,(E251/($D251^0.70558407859294)*'Hintergrund Berechnung'!$I$941)*0.5,IF($C251&lt;16,(E251/($D251^0.70558407859294)*'Hintergrund Berechnung'!$I$941)*0.67,E251/($D251^0.70558407859294)*'Hintergrund Berechnung'!$I$942)))</f>
        <v>#DIV/0!</v>
      </c>
      <c r="W251" s="16" t="str">
        <f t="shared" si="28"/>
        <v/>
      </c>
      <c r="X251" s="16" t="e">
        <f>IF($A$3=FALSE,IF($C251&lt;16,G251/($D251^0.70558407859294)*'Hintergrund Berechnung'!$I$941,G251/($D251^0.70558407859294)*'Hintergrund Berechnung'!$I$942),IF($C251&lt;13,(G251/($D251^0.70558407859294)*'Hintergrund Berechnung'!$I$941)*0.5,IF($C251&lt;16,(G251/($D251^0.70558407859294)*'Hintergrund Berechnung'!$I$941)*0.67,G251/($D251^0.70558407859294)*'Hintergrund Berechnung'!$I$942)))</f>
        <v>#DIV/0!</v>
      </c>
      <c r="Y251" s="16" t="str">
        <f t="shared" si="29"/>
        <v/>
      </c>
      <c r="Z251" s="16" t="e">
        <f>IF($A$3=FALSE,IF($C251&lt;16,I251/($D251^0.70558407859294)*'Hintergrund Berechnung'!$I$941,I251/($D251^0.70558407859294)*'Hintergrund Berechnung'!$I$942),IF($C251&lt;13,(I251/($D251^0.70558407859294)*'Hintergrund Berechnung'!$I$941)*0.5,IF($C251&lt;16,(I251/($D251^0.70558407859294)*'Hintergrund Berechnung'!$I$941)*0.67,I251/($D251^0.70558407859294)*'Hintergrund Berechnung'!$I$942)))</f>
        <v>#DIV/0!</v>
      </c>
      <c r="AA251" s="16" t="str">
        <f t="shared" si="30"/>
        <v/>
      </c>
      <c r="AB251" s="16" t="e">
        <f>IF($A$3=FALSE,IF($C251&lt;16,K251/($D251^0.70558407859294)*'Hintergrund Berechnung'!$I$941,K251/($D251^0.70558407859294)*'Hintergrund Berechnung'!$I$942),IF($C251&lt;13,(K251/($D251^0.70558407859294)*'Hintergrund Berechnung'!$I$941)*0.5,IF($C251&lt;16,(K251/($D251^0.70558407859294)*'Hintergrund Berechnung'!$I$941)*0.67,K251/($D251^0.70558407859294)*'Hintergrund Berechnung'!$I$942)))</f>
        <v>#DIV/0!</v>
      </c>
      <c r="AC251" s="16" t="str">
        <f t="shared" si="31"/>
        <v/>
      </c>
      <c r="AD251" s="16" t="e">
        <f>IF($A$3=FALSE,IF($C251&lt;16,M251/($D251^0.70558407859294)*'Hintergrund Berechnung'!$I$941,M251/($D251^0.70558407859294)*'Hintergrund Berechnung'!$I$942),IF($C251&lt;13,(M251/($D251^0.70558407859294)*'Hintergrund Berechnung'!$I$941)*0.5,IF($C251&lt;16,(M251/($D251^0.70558407859294)*'Hintergrund Berechnung'!$I$941)*0.67,M251/($D251^0.70558407859294)*'Hintergrund Berechnung'!$I$942)))</f>
        <v>#DIV/0!</v>
      </c>
      <c r="AE251" s="16" t="str">
        <f t="shared" si="32"/>
        <v/>
      </c>
      <c r="AF251" s="16" t="e">
        <f>IF($A$3=FALSE,IF($C251&lt;16,O251/($D251^0.70558407859294)*'Hintergrund Berechnung'!$I$941,O251/($D251^0.70558407859294)*'Hintergrund Berechnung'!$I$942),IF($C251&lt;13,(O251/($D251^0.70558407859294)*'Hintergrund Berechnung'!$I$941)*0.5,IF($C251&lt;16,(O251/($D251^0.70558407859294)*'Hintergrund Berechnung'!$I$941)*0.67,O251/($D251^0.70558407859294)*'Hintergrund Berechnung'!$I$942)))</f>
        <v>#DIV/0!</v>
      </c>
      <c r="AG251" s="16" t="str">
        <f t="shared" si="33"/>
        <v/>
      </c>
      <c r="AH251" s="16" t="e">
        <f t="shared" si="34"/>
        <v>#DIV/0!</v>
      </c>
      <c r="AI251" s="34" t="e">
        <f>ROUND(IF(C251&lt;16,$Q251/($D251^0.450818786555515)*'Hintergrund Berechnung'!$N$941,$Q251/($D251^0.450818786555515)*'Hintergrund Berechnung'!$N$942),0)</f>
        <v>#DIV/0!</v>
      </c>
      <c r="AJ251" s="34">
        <f>ROUND(IF(C251&lt;16,$R251*'Hintergrund Berechnung'!$O$941,$R251*'Hintergrund Berechnung'!$O$942),0)</f>
        <v>0</v>
      </c>
      <c r="AK251" s="34">
        <f>ROUND(IF(C251&lt;16,IF(S251&gt;0,(25-$S251)*'Hintergrund Berechnung'!$J$941,0),IF(S251&gt;0,(25-$S251)*'Hintergrund Berechnung'!$J$942,0)),0)</f>
        <v>0</v>
      </c>
      <c r="AL251" s="18" t="e">
        <f t="shared" si="35"/>
        <v>#DIV/0!</v>
      </c>
    </row>
    <row r="252" spans="21:38" x14ac:dyDescent="0.5">
      <c r="U252" s="16">
        <f t="shared" si="27"/>
        <v>0</v>
      </c>
      <c r="V252" s="16" t="e">
        <f>IF($A$3=FALSE,IF($C252&lt;16,E252/($D252^0.70558407859294)*'Hintergrund Berechnung'!$I$941,E252/($D252^0.70558407859294)*'Hintergrund Berechnung'!$I$942),IF($C252&lt;13,(E252/($D252^0.70558407859294)*'Hintergrund Berechnung'!$I$941)*0.5,IF($C252&lt;16,(E252/($D252^0.70558407859294)*'Hintergrund Berechnung'!$I$941)*0.67,E252/($D252^0.70558407859294)*'Hintergrund Berechnung'!$I$942)))</f>
        <v>#DIV/0!</v>
      </c>
      <c r="W252" s="16" t="str">
        <f t="shared" si="28"/>
        <v/>
      </c>
      <c r="X252" s="16" t="e">
        <f>IF($A$3=FALSE,IF($C252&lt;16,G252/($D252^0.70558407859294)*'Hintergrund Berechnung'!$I$941,G252/($D252^0.70558407859294)*'Hintergrund Berechnung'!$I$942),IF($C252&lt;13,(G252/($D252^0.70558407859294)*'Hintergrund Berechnung'!$I$941)*0.5,IF($C252&lt;16,(G252/($D252^0.70558407859294)*'Hintergrund Berechnung'!$I$941)*0.67,G252/($D252^0.70558407859294)*'Hintergrund Berechnung'!$I$942)))</f>
        <v>#DIV/0!</v>
      </c>
      <c r="Y252" s="16" t="str">
        <f t="shared" si="29"/>
        <v/>
      </c>
      <c r="Z252" s="16" t="e">
        <f>IF($A$3=FALSE,IF($C252&lt;16,I252/($D252^0.70558407859294)*'Hintergrund Berechnung'!$I$941,I252/($D252^0.70558407859294)*'Hintergrund Berechnung'!$I$942),IF($C252&lt;13,(I252/($D252^0.70558407859294)*'Hintergrund Berechnung'!$I$941)*0.5,IF($C252&lt;16,(I252/($D252^0.70558407859294)*'Hintergrund Berechnung'!$I$941)*0.67,I252/($D252^0.70558407859294)*'Hintergrund Berechnung'!$I$942)))</f>
        <v>#DIV/0!</v>
      </c>
      <c r="AA252" s="16" t="str">
        <f t="shared" si="30"/>
        <v/>
      </c>
      <c r="AB252" s="16" t="e">
        <f>IF($A$3=FALSE,IF($C252&lt;16,K252/($D252^0.70558407859294)*'Hintergrund Berechnung'!$I$941,K252/($D252^0.70558407859294)*'Hintergrund Berechnung'!$I$942),IF($C252&lt;13,(K252/($D252^0.70558407859294)*'Hintergrund Berechnung'!$I$941)*0.5,IF($C252&lt;16,(K252/($D252^0.70558407859294)*'Hintergrund Berechnung'!$I$941)*0.67,K252/($D252^0.70558407859294)*'Hintergrund Berechnung'!$I$942)))</f>
        <v>#DIV/0!</v>
      </c>
      <c r="AC252" s="16" t="str">
        <f t="shared" si="31"/>
        <v/>
      </c>
      <c r="AD252" s="16" t="e">
        <f>IF($A$3=FALSE,IF($C252&lt;16,M252/($D252^0.70558407859294)*'Hintergrund Berechnung'!$I$941,M252/($D252^0.70558407859294)*'Hintergrund Berechnung'!$I$942),IF($C252&lt;13,(M252/($D252^0.70558407859294)*'Hintergrund Berechnung'!$I$941)*0.5,IF($C252&lt;16,(M252/($D252^0.70558407859294)*'Hintergrund Berechnung'!$I$941)*0.67,M252/($D252^0.70558407859294)*'Hintergrund Berechnung'!$I$942)))</f>
        <v>#DIV/0!</v>
      </c>
      <c r="AE252" s="16" t="str">
        <f t="shared" si="32"/>
        <v/>
      </c>
      <c r="AF252" s="16" t="e">
        <f>IF($A$3=FALSE,IF($C252&lt;16,O252/($D252^0.70558407859294)*'Hintergrund Berechnung'!$I$941,O252/($D252^0.70558407859294)*'Hintergrund Berechnung'!$I$942),IF($C252&lt;13,(O252/($D252^0.70558407859294)*'Hintergrund Berechnung'!$I$941)*0.5,IF($C252&lt;16,(O252/($D252^0.70558407859294)*'Hintergrund Berechnung'!$I$941)*0.67,O252/($D252^0.70558407859294)*'Hintergrund Berechnung'!$I$942)))</f>
        <v>#DIV/0!</v>
      </c>
      <c r="AG252" s="16" t="str">
        <f t="shared" si="33"/>
        <v/>
      </c>
      <c r="AH252" s="16" t="e">
        <f t="shared" si="34"/>
        <v>#DIV/0!</v>
      </c>
      <c r="AI252" s="34" t="e">
        <f>ROUND(IF(C252&lt;16,$Q252/($D252^0.450818786555515)*'Hintergrund Berechnung'!$N$941,$Q252/($D252^0.450818786555515)*'Hintergrund Berechnung'!$N$942),0)</f>
        <v>#DIV/0!</v>
      </c>
      <c r="AJ252" s="34">
        <f>ROUND(IF(C252&lt;16,$R252*'Hintergrund Berechnung'!$O$941,$R252*'Hintergrund Berechnung'!$O$942),0)</f>
        <v>0</v>
      </c>
      <c r="AK252" s="34">
        <f>ROUND(IF(C252&lt;16,IF(S252&gt;0,(25-$S252)*'Hintergrund Berechnung'!$J$941,0),IF(S252&gt;0,(25-$S252)*'Hintergrund Berechnung'!$J$942,0)),0)</f>
        <v>0</v>
      </c>
      <c r="AL252" s="18" t="e">
        <f t="shared" si="35"/>
        <v>#DIV/0!</v>
      </c>
    </row>
    <row r="253" spans="21:38" x14ac:dyDescent="0.5">
      <c r="U253" s="16">
        <f t="shared" si="27"/>
        <v>0</v>
      </c>
      <c r="V253" s="16" t="e">
        <f>IF($A$3=FALSE,IF($C253&lt;16,E253/($D253^0.70558407859294)*'Hintergrund Berechnung'!$I$941,E253/($D253^0.70558407859294)*'Hintergrund Berechnung'!$I$942),IF($C253&lt;13,(E253/($D253^0.70558407859294)*'Hintergrund Berechnung'!$I$941)*0.5,IF($C253&lt;16,(E253/($D253^0.70558407859294)*'Hintergrund Berechnung'!$I$941)*0.67,E253/($D253^0.70558407859294)*'Hintergrund Berechnung'!$I$942)))</f>
        <v>#DIV/0!</v>
      </c>
      <c r="W253" s="16" t="str">
        <f t="shared" si="28"/>
        <v/>
      </c>
      <c r="X253" s="16" t="e">
        <f>IF($A$3=FALSE,IF($C253&lt;16,G253/($D253^0.70558407859294)*'Hintergrund Berechnung'!$I$941,G253/($D253^0.70558407859294)*'Hintergrund Berechnung'!$I$942),IF($C253&lt;13,(G253/($D253^0.70558407859294)*'Hintergrund Berechnung'!$I$941)*0.5,IF($C253&lt;16,(G253/($D253^0.70558407859294)*'Hintergrund Berechnung'!$I$941)*0.67,G253/($D253^0.70558407859294)*'Hintergrund Berechnung'!$I$942)))</f>
        <v>#DIV/0!</v>
      </c>
      <c r="Y253" s="16" t="str">
        <f t="shared" si="29"/>
        <v/>
      </c>
      <c r="Z253" s="16" t="e">
        <f>IF($A$3=FALSE,IF($C253&lt;16,I253/($D253^0.70558407859294)*'Hintergrund Berechnung'!$I$941,I253/($D253^0.70558407859294)*'Hintergrund Berechnung'!$I$942),IF($C253&lt;13,(I253/($D253^0.70558407859294)*'Hintergrund Berechnung'!$I$941)*0.5,IF($C253&lt;16,(I253/($D253^0.70558407859294)*'Hintergrund Berechnung'!$I$941)*0.67,I253/($D253^0.70558407859294)*'Hintergrund Berechnung'!$I$942)))</f>
        <v>#DIV/0!</v>
      </c>
      <c r="AA253" s="16" t="str">
        <f t="shared" si="30"/>
        <v/>
      </c>
      <c r="AB253" s="16" t="e">
        <f>IF($A$3=FALSE,IF($C253&lt;16,K253/($D253^0.70558407859294)*'Hintergrund Berechnung'!$I$941,K253/($D253^0.70558407859294)*'Hintergrund Berechnung'!$I$942),IF($C253&lt;13,(K253/($D253^0.70558407859294)*'Hintergrund Berechnung'!$I$941)*0.5,IF($C253&lt;16,(K253/($D253^0.70558407859294)*'Hintergrund Berechnung'!$I$941)*0.67,K253/($D253^0.70558407859294)*'Hintergrund Berechnung'!$I$942)))</f>
        <v>#DIV/0!</v>
      </c>
      <c r="AC253" s="16" t="str">
        <f t="shared" si="31"/>
        <v/>
      </c>
      <c r="AD253" s="16" t="e">
        <f>IF($A$3=FALSE,IF($C253&lt;16,M253/($D253^0.70558407859294)*'Hintergrund Berechnung'!$I$941,M253/($D253^0.70558407859294)*'Hintergrund Berechnung'!$I$942),IF($C253&lt;13,(M253/($D253^0.70558407859294)*'Hintergrund Berechnung'!$I$941)*0.5,IF($C253&lt;16,(M253/($D253^0.70558407859294)*'Hintergrund Berechnung'!$I$941)*0.67,M253/($D253^0.70558407859294)*'Hintergrund Berechnung'!$I$942)))</f>
        <v>#DIV/0!</v>
      </c>
      <c r="AE253" s="16" t="str">
        <f t="shared" si="32"/>
        <v/>
      </c>
      <c r="AF253" s="16" t="e">
        <f>IF($A$3=FALSE,IF($C253&lt;16,O253/($D253^0.70558407859294)*'Hintergrund Berechnung'!$I$941,O253/($D253^0.70558407859294)*'Hintergrund Berechnung'!$I$942),IF($C253&lt;13,(O253/($D253^0.70558407859294)*'Hintergrund Berechnung'!$I$941)*0.5,IF($C253&lt;16,(O253/($D253^0.70558407859294)*'Hintergrund Berechnung'!$I$941)*0.67,O253/($D253^0.70558407859294)*'Hintergrund Berechnung'!$I$942)))</f>
        <v>#DIV/0!</v>
      </c>
      <c r="AG253" s="16" t="str">
        <f t="shared" si="33"/>
        <v/>
      </c>
      <c r="AH253" s="16" t="e">
        <f t="shared" si="34"/>
        <v>#DIV/0!</v>
      </c>
      <c r="AI253" s="34" t="e">
        <f>ROUND(IF(C253&lt;16,$Q253/($D253^0.450818786555515)*'Hintergrund Berechnung'!$N$941,$Q253/($D253^0.450818786555515)*'Hintergrund Berechnung'!$N$942),0)</f>
        <v>#DIV/0!</v>
      </c>
      <c r="AJ253" s="34">
        <f>ROUND(IF(C253&lt;16,$R253*'Hintergrund Berechnung'!$O$941,$R253*'Hintergrund Berechnung'!$O$942),0)</f>
        <v>0</v>
      </c>
      <c r="AK253" s="34">
        <f>ROUND(IF(C253&lt;16,IF(S253&gt;0,(25-$S253)*'Hintergrund Berechnung'!$J$941,0),IF(S253&gt;0,(25-$S253)*'Hintergrund Berechnung'!$J$942,0)),0)</f>
        <v>0</v>
      </c>
      <c r="AL253" s="18" t="e">
        <f t="shared" si="35"/>
        <v>#DIV/0!</v>
      </c>
    </row>
    <row r="254" spans="21:38" x14ac:dyDescent="0.5">
      <c r="U254" s="16">
        <f t="shared" si="27"/>
        <v>0</v>
      </c>
      <c r="V254" s="16" t="e">
        <f>IF($A$3=FALSE,IF($C254&lt;16,E254/($D254^0.70558407859294)*'Hintergrund Berechnung'!$I$941,E254/($D254^0.70558407859294)*'Hintergrund Berechnung'!$I$942),IF($C254&lt;13,(E254/($D254^0.70558407859294)*'Hintergrund Berechnung'!$I$941)*0.5,IF($C254&lt;16,(E254/($D254^0.70558407859294)*'Hintergrund Berechnung'!$I$941)*0.67,E254/($D254^0.70558407859294)*'Hintergrund Berechnung'!$I$942)))</f>
        <v>#DIV/0!</v>
      </c>
      <c r="W254" s="16" t="str">
        <f t="shared" si="28"/>
        <v/>
      </c>
      <c r="X254" s="16" t="e">
        <f>IF($A$3=FALSE,IF($C254&lt;16,G254/($D254^0.70558407859294)*'Hintergrund Berechnung'!$I$941,G254/($D254^0.70558407859294)*'Hintergrund Berechnung'!$I$942),IF($C254&lt;13,(G254/($D254^0.70558407859294)*'Hintergrund Berechnung'!$I$941)*0.5,IF($C254&lt;16,(G254/($D254^0.70558407859294)*'Hintergrund Berechnung'!$I$941)*0.67,G254/($D254^0.70558407859294)*'Hintergrund Berechnung'!$I$942)))</f>
        <v>#DIV/0!</v>
      </c>
      <c r="Y254" s="16" t="str">
        <f t="shared" si="29"/>
        <v/>
      </c>
      <c r="Z254" s="16" t="e">
        <f>IF($A$3=FALSE,IF($C254&lt;16,I254/($D254^0.70558407859294)*'Hintergrund Berechnung'!$I$941,I254/($D254^0.70558407859294)*'Hintergrund Berechnung'!$I$942),IF($C254&lt;13,(I254/($D254^0.70558407859294)*'Hintergrund Berechnung'!$I$941)*0.5,IF($C254&lt;16,(I254/($D254^0.70558407859294)*'Hintergrund Berechnung'!$I$941)*0.67,I254/($D254^0.70558407859294)*'Hintergrund Berechnung'!$I$942)))</f>
        <v>#DIV/0!</v>
      </c>
      <c r="AA254" s="16" t="str">
        <f t="shared" si="30"/>
        <v/>
      </c>
      <c r="AB254" s="16" t="e">
        <f>IF($A$3=FALSE,IF($C254&lt;16,K254/($D254^0.70558407859294)*'Hintergrund Berechnung'!$I$941,K254/($D254^0.70558407859294)*'Hintergrund Berechnung'!$I$942),IF($C254&lt;13,(K254/($D254^0.70558407859294)*'Hintergrund Berechnung'!$I$941)*0.5,IF($C254&lt;16,(K254/($D254^0.70558407859294)*'Hintergrund Berechnung'!$I$941)*0.67,K254/($D254^0.70558407859294)*'Hintergrund Berechnung'!$I$942)))</f>
        <v>#DIV/0!</v>
      </c>
      <c r="AC254" s="16" t="str">
        <f t="shared" si="31"/>
        <v/>
      </c>
      <c r="AD254" s="16" t="e">
        <f>IF($A$3=FALSE,IF($C254&lt;16,M254/($D254^0.70558407859294)*'Hintergrund Berechnung'!$I$941,M254/($D254^0.70558407859294)*'Hintergrund Berechnung'!$I$942),IF($C254&lt;13,(M254/($D254^0.70558407859294)*'Hintergrund Berechnung'!$I$941)*0.5,IF($C254&lt;16,(M254/($D254^0.70558407859294)*'Hintergrund Berechnung'!$I$941)*0.67,M254/($D254^0.70558407859294)*'Hintergrund Berechnung'!$I$942)))</f>
        <v>#DIV/0!</v>
      </c>
      <c r="AE254" s="16" t="str">
        <f t="shared" si="32"/>
        <v/>
      </c>
      <c r="AF254" s="16" t="e">
        <f>IF($A$3=FALSE,IF($C254&lt;16,O254/($D254^0.70558407859294)*'Hintergrund Berechnung'!$I$941,O254/($D254^0.70558407859294)*'Hintergrund Berechnung'!$I$942),IF($C254&lt;13,(O254/($D254^0.70558407859294)*'Hintergrund Berechnung'!$I$941)*0.5,IF($C254&lt;16,(O254/($D254^0.70558407859294)*'Hintergrund Berechnung'!$I$941)*0.67,O254/($D254^0.70558407859294)*'Hintergrund Berechnung'!$I$942)))</f>
        <v>#DIV/0!</v>
      </c>
      <c r="AG254" s="16" t="str">
        <f t="shared" si="33"/>
        <v/>
      </c>
      <c r="AH254" s="16" t="e">
        <f t="shared" si="34"/>
        <v>#DIV/0!</v>
      </c>
      <c r="AI254" s="34" t="e">
        <f>ROUND(IF(C254&lt;16,$Q254/($D254^0.450818786555515)*'Hintergrund Berechnung'!$N$941,$Q254/($D254^0.450818786555515)*'Hintergrund Berechnung'!$N$942),0)</f>
        <v>#DIV/0!</v>
      </c>
      <c r="AJ254" s="34">
        <f>ROUND(IF(C254&lt;16,$R254*'Hintergrund Berechnung'!$O$941,$R254*'Hintergrund Berechnung'!$O$942),0)</f>
        <v>0</v>
      </c>
      <c r="AK254" s="34">
        <f>ROUND(IF(C254&lt;16,IF(S254&gt;0,(25-$S254)*'Hintergrund Berechnung'!$J$941,0),IF(S254&gt;0,(25-$S254)*'Hintergrund Berechnung'!$J$942,0)),0)</f>
        <v>0</v>
      </c>
      <c r="AL254" s="18" t="e">
        <f t="shared" si="35"/>
        <v>#DIV/0!</v>
      </c>
    </row>
    <row r="255" spans="21:38" x14ac:dyDescent="0.5">
      <c r="U255" s="16">
        <f t="shared" si="27"/>
        <v>0</v>
      </c>
      <c r="V255" s="16" t="e">
        <f>IF($A$3=FALSE,IF($C255&lt;16,E255/($D255^0.70558407859294)*'Hintergrund Berechnung'!$I$941,E255/($D255^0.70558407859294)*'Hintergrund Berechnung'!$I$942),IF($C255&lt;13,(E255/($D255^0.70558407859294)*'Hintergrund Berechnung'!$I$941)*0.5,IF($C255&lt;16,(E255/($D255^0.70558407859294)*'Hintergrund Berechnung'!$I$941)*0.67,E255/($D255^0.70558407859294)*'Hintergrund Berechnung'!$I$942)))</f>
        <v>#DIV/0!</v>
      </c>
      <c r="W255" s="16" t="str">
        <f t="shared" si="28"/>
        <v/>
      </c>
      <c r="X255" s="16" t="e">
        <f>IF($A$3=FALSE,IF($C255&lt;16,G255/($D255^0.70558407859294)*'Hintergrund Berechnung'!$I$941,G255/($D255^0.70558407859294)*'Hintergrund Berechnung'!$I$942),IF($C255&lt;13,(G255/($D255^0.70558407859294)*'Hintergrund Berechnung'!$I$941)*0.5,IF($C255&lt;16,(G255/($D255^0.70558407859294)*'Hintergrund Berechnung'!$I$941)*0.67,G255/($D255^0.70558407859294)*'Hintergrund Berechnung'!$I$942)))</f>
        <v>#DIV/0!</v>
      </c>
      <c r="Y255" s="16" t="str">
        <f t="shared" si="29"/>
        <v/>
      </c>
      <c r="Z255" s="16" t="e">
        <f>IF($A$3=FALSE,IF($C255&lt;16,I255/($D255^0.70558407859294)*'Hintergrund Berechnung'!$I$941,I255/($D255^0.70558407859294)*'Hintergrund Berechnung'!$I$942),IF($C255&lt;13,(I255/($D255^0.70558407859294)*'Hintergrund Berechnung'!$I$941)*0.5,IF($C255&lt;16,(I255/($D255^0.70558407859294)*'Hintergrund Berechnung'!$I$941)*0.67,I255/($D255^0.70558407859294)*'Hintergrund Berechnung'!$I$942)))</f>
        <v>#DIV/0!</v>
      </c>
      <c r="AA255" s="16" t="str">
        <f t="shared" si="30"/>
        <v/>
      </c>
      <c r="AB255" s="16" t="e">
        <f>IF($A$3=FALSE,IF($C255&lt;16,K255/($D255^0.70558407859294)*'Hintergrund Berechnung'!$I$941,K255/($D255^0.70558407859294)*'Hintergrund Berechnung'!$I$942),IF($C255&lt;13,(K255/($D255^0.70558407859294)*'Hintergrund Berechnung'!$I$941)*0.5,IF($C255&lt;16,(K255/($D255^0.70558407859294)*'Hintergrund Berechnung'!$I$941)*0.67,K255/($D255^0.70558407859294)*'Hintergrund Berechnung'!$I$942)))</f>
        <v>#DIV/0!</v>
      </c>
      <c r="AC255" s="16" t="str">
        <f t="shared" si="31"/>
        <v/>
      </c>
      <c r="AD255" s="16" t="e">
        <f>IF($A$3=FALSE,IF($C255&lt;16,M255/($D255^0.70558407859294)*'Hintergrund Berechnung'!$I$941,M255/($D255^0.70558407859294)*'Hintergrund Berechnung'!$I$942),IF($C255&lt;13,(M255/($D255^0.70558407859294)*'Hintergrund Berechnung'!$I$941)*0.5,IF($C255&lt;16,(M255/($D255^0.70558407859294)*'Hintergrund Berechnung'!$I$941)*0.67,M255/($D255^0.70558407859294)*'Hintergrund Berechnung'!$I$942)))</f>
        <v>#DIV/0!</v>
      </c>
      <c r="AE255" s="16" t="str">
        <f t="shared" si="32"/>
        <v/>
      </c>
      <c r="AF255" s="16" t="e">
        <f>IF($A$3=FALSE,IF($C255&lt;16,O255/($D255^0.70558407859294)*'Hintergrund Berechnung'!$I$941,O255/($D255^0.70558407859294)*'Hintergrund Berechnung'!$I$942),IF($C255&lt;13,(O255/($D255^0.70558407859294)*'Hintergrund Berechnung'!$I$941)*0.5,IF($C255&lt;16,(O255/($D255^0.70558407859294)*'Hintergrund Berechnung'!$I$941)*0.67,O255/($D255^0.70558407859294)*'Hintergrund Berechnung'!$I$942)))</f>
        <v>#DIV/0!</v>
      </c>
      <c r="AG255" s="16" t="str">
        <f t="shared" si="33"/>
        <v/>
      </c>
      <c r="AH255" s="16" t="e">
        <f t="shared" si="34"/>
        <v>#DIV/0!</v>
      </c>
      <c r="AI255" s="34" t="e">
        <f>ROUND(IF(C255&lt;16,$Q255/($D255^0.450818786555515)*'Hintergrund Berechnung'!$N$941,$Q255/($D255^0.450818786555515)*'Hintergrund Berechnung'!$N$942),0)</f>
        <v>#DIV/0!</v>
      </c>
      <c r="AJ255" s="34">
        <f>ROUND(IF(C255&lt;16,$R255*'Hintergrund Berechnung'!$O$941,$R255*'Hintergrund Berechnung'!$O$942),0)</f>
        <v>0</v>
      </c>
      <c r="AK255" s="34">
        <f>ROUND(IF(C255&lt;16,IF(S255&gt;0,(25-$S255)*'Hintergrund Berechnung'!$J$941,0),IF(S255&gt;0,(25-$S255)*'Hintergrund Berechnung'!$J$942,0)),0)</f>
        <v>0</v>
      </c>
      <c r="AL255" s="18" t="e">
        <f t="shared" si="35"/>
        <v>#DIV/0!</v>
      </c>
    </row>
    <row r="256" spans="21:38" x14ac:dyDescent="0.5">
      <c r="U256" s="16">
        <f t="shared" si="27"/>
        <v>0</v>
      </c>
      <c r="V256" s="16" t="e">
        <f>IF($A$3=FALSE,IF($C256&lt;16,E256/($D256^0.70558407859294)*'Hintergrund Berechnung'!$I$941,E256/($D256^0.70558407859294)*'Hintergrund Berechnung'!$I$942),IF($C256&lt;13,(E256/($D256^0.70558407859294)*'Hintergrund Berechnung'!$I$941)*0.5,IF($C256&lt;16,(E256/($D256^0.70558407859294)*'Hintergrund Berechnung'!$I$941)*0.67,E256/($D256^0.70558407859294)*'Hintergrund Berechnung'!$I$942)))</f>
        <v>#DIV/0!</v>
      </c>
      <c r="W256" s="16" t="str">
        <f t="shared" si="28"/>
        <v/>
      </c>
      <c r="X256" s="16" t="e">
        <f>IF($A$3=FALSE,IF($C256&lt;16,G256/($D256^0.70558407859294)*'Hintergrund Berechnung'!$I$941,G256/($D256^0.70558407859294)*'Hintergrund Berechnung'!$I$942),IF($C256&lt;13,(G256/($D256^0.70558407859294)*'Hintergrund Berechnung'!$I$941)*0.5,IF($C256&lt;16,(G256/($D256^0.70558407859294)*'Hintergrund Berechnung'!$I$941)*0.67,G256/($D256^0.70558407859294)*'Hintergrund Berechnung'!$I$942)))</f>
        <v>#DIV/0!</v>
      </c>
      <c r="Y256" s="16" t="str">
        <f t="shared" si="29"/>
        <v/>
      </c>
      <c r="Z256" s="16" t="e">
        <f>IF($A$3=FALSE,IF($C256&lt;16,I256/($D256^0.70558407859294)*'Hintergrund Berechnung'!$I$941,I256/($D256^0.70558407859294)*'Hintergrund Berechnung'!$I$942),IF($C256&lt;13,(I256/($D256^0.70558407859294)*'Hintergrund Berechnung'!$I$941)*0.5,IF($C256&lt;16,(I256/($D256^0.70558407859294)*'Hintergrund Berechnung'!$I$941)*0.67,I256/($D256^0.70558407859294)*'Hintergrund Berechnung'!$I$942)))</f>
        <v>#DIV/0!</v>
      </c>
      <c r="AA256" s="16" t="str">
        <f t="shared" si="30"/>
        <v/>
      </c>
      <c r="AB256" s="16" t="e">
        <f>IF($A$3=FALSE,IF($C256&lt;16,K256/($D256^0.70558407859294)*'Hintergrund Berechnung'!$I$941,K256/($D256^0.70558407859294)*'Hintergrund Berechnung'!$I$942),IF($C256&lt;13,(K256/($D256^0.70558407859294)*'Hintergrund Berechnung'!$I$941)*0.5,IF($C256&lt;16,(K256/($D256^0.70558407859294)*'Hintergrund Berechnung'!$I$941)*0.67,K256/($D256^0.70558407859294)*'Hintergrund Berechnung'!$I$942)))</f>
        <v>#DIV/0!</v>
      </c>
      <c r="AC256" s="16" t="str">
        <f t="shared" si="31"/>
        <v/>
      </c>
      <c r="AD256" s="16" t="e">
        <f>IF($A$3=FALSE,IF($C256&lt;16,M256/($D256^0.70558407859294)*'Hintergrund Berechnung'!$I$941,M256/($D256^0.70558407859294)*'Hintergrund Berechnung'!$I$942),IF($C256&lt;13,(M256/($D256^0.70558407859294)*'Hintergrund Berechnung'!$I$941)*0.5,IF($C256&lt;16,(M256/($D256^0.70558407859294)*'Hintergrund Berechnung'!$I$941)*0.67,M256/($D256^0.70558407859294)*'Hintergrund Berechnung'!$I$942)))</f>
        <v>#DIV/0!</v>
      </c>
      <c r="AE256" s="16" t="str">
        <f t="shared" si="32"/>
        <v/>
      </c>
      <c r="AF256" s="16" t="e">
        <f>IF($A$3=FALSE,IF($C256&lt;16,O256/($D256^0.70558407859294)*'Hintergrund Berechnung'!$I$941,O256/($D256^0.70558407859294)*'Hintergrund Berechnung'!$I$942),IF($C256&lt;13,(O256/($D256^0.70558407859294)*'Hintergrund Berechnung'!$I$941)*0.5,IF($C256&lt;16,(O256/($D256^0.70558407859294)*'Hintergrund Berechnung'!$I$941)*0.67,O256/($D256^0.70558407859294)*'Hintergrund Berechnung'!$I$942)))</f>
        <v>#DIV/0!</v>
      </c>
      <c r="AG256" s="16" t="str">
        <f t="shared" si="33"/>
        <v/>
      </c>
      <c r="AH256" s="16" t="e">
        <f t="shared" si="34"/>
        <v>#DIV/0!</v>
      </c>
      <c r="AI256" s="34" t="e">
        <f>ROUND(IF(C256&lt;16,$Q256/($D256^0.450818786555515)*'Hintergrund Berechnung'!$N$941,$Q256/($D256^0.450818786555515)*'Hintergrund Berechnung'!$N$942),0)</f>
        <v>#DIV/0!</v>
      </c>
      <c r="AJ256" s="34">
        <f>ROUND(IF(C256&lt;16,$R256*'Hintergrund Berechnung'!$O$941,$R256*'Hintergrund Berechnung'!$O$942),0)</f>
        <v>0</v>
      </c>
      <c r="AK256" s="34">
        <f>ROUND(IF(C256&lt;16,IF(S256&gt;0,(25-$S256)*'Hintergrund Berechnung'!$J$941,0),IF(S256&gt;0,(25-$S256)*'Hintergrund Berechnung'!$J$942,0)),0)</f>
        <v>0</v>
      </c>
      <c r="AL256" s="18" t="e">
        <f t="shared" si="35"/>
        <v>#DIV/0!</v>
      </c>
    </row>
    <row r="257" spans="21:38" x14ac:dyDescent="0.5">
      <c r="U257" s="16">
        <f t="shared" si="27"/>
        <v>0</v>
      </c>
      <c r="V257" s="16" t="e">
        <f>IF($A$3=FALSE,IF($C257&lt;16,E257/($D257^0.70558407859294)*'Hintergrund Berechnung'!$I$941,E257/($D257^0.70558407859294)*'Hintergrund Berechnung'!$I$942),IF($C257&lt;13,(E257/($D257^0.70558407859294)*'Hintergrund Berechnung'!$I$941)*0.5,IF($C257&lt;16,(E257/($D257^0.70558407859294)*'Hintergrund Berechnung'!$I$941)*0.67,E257/($D257^0.70558407859294)*'Hintergrund Berechnung'!$I$942)))</f>
        <v>#DIV/0!</v>
      </c>
      <c r="W257" s="16" t="str">
        <f t="shared" si="28"/>
        <v/>
      </c>
      <c r="X257" s="16" t="e">
        <f>IF($A$3=FALSE,IF($C257&lt;16,G257/($D257^0.70558407859294)*'Hintergrund Berechnung'!$I$941,G257/($D257^0.70558407859294)*'Hintergrund Berechnung'!$I$942),IF($C257&lt;13,(G257/($D257^0.70558407859294)*'Hintergrund Berechnung'!$I$941)*0.5,IF($C257&lt;16,(G257/($D257^0.70558407859294)*'Hintergrund Berechnung'!$I$941)*0.67,G257/($D257^0.70558407859294)*'Hintergrund Berechnung'!$I$942)))</f>
        <v>#DIV/0!</v>
      </c>
      <c r="Y257" s="16" t="str">
        <f t="shared" si="29"/>
        <v/>
      </c>
      <c r="Z257" s="16" t="e">
        <f>IF($A$3=FALSE,IF($C257&lt;16,I257/($D257^0.70558407859294)*'Hintergrund Berechnung'!$I$941,I257/($D257^0.70558407859294)*'Hintergrund Berechnung'!$I$942),IF($C257&lt;13,(I257/($D257^0.70558407859294)*'Hintergrund Berechnung'!$I$941)*0.5,IF($C257&lt;16,(I257/($D257^0.70558407859294)*'Hintergrund Berechnung'!$I$941)*0.67,I257/($D257^0.70558407859294)*'Hintergrund Berechnung'!$I$942)))</f>
        <v>#DIV/0!</v>
      </c>
      <c r="AA257" s="16" t="str">
        <f t="shared" si="30"/>
        <v/>
      </c>
      <c r="AB257" s="16" t="e">
        <f>IF($A$3=FALSE,IF($C257&lt;16,K257/($D257^0.70558407859294)*'Hintergrund Berechnung'!$I$941,K257/($D257^0.70558407859294)*'Hintergrund Berechnung'!$I$942),IF($C257&lt;13,(K257/($D257^0.70558407859294)*'Hintergrund Berechnung'!$I$941)*0.5,IF($C257&lt;16,(K257/($D257^0.70558407859294)*'Hintergrund Berechnung'!$I$941)*0.67,K257/($D257^0.70558407859294)*'Hintergrund Berechnung'!$I$942)))</f>
        <v>#DIV/0!</v>
      </c>
      <c r="AC257" s="16" t="str">
        <f t="shared" si="31"/>
        <v/>
      </c>
      <c r="AD257" s="16" t="e">
        <f>IF($A$3=FALSE,IF($C257&lt;16,M257/($D257^0.70558407859294)*'Hintergrund Berechnung'!$I$941,M257/($D257^0.70558407859294)*'Hintergrund Berechnung'!$I$942),IF($C257&lt;13,(M257/($D257^0.70558407859294)*'Hintergrund Berechnung'!$I$941)*0.5,IF($C257&lt;16,(M257/($D257^0.70558407859294)*'Hintergrund Berechnung'!$I$941)*0.67,M257/($D257^0.70558407859294)*'Hintergrund Berechnung'!$I$942)))</f>
        <v>#DIV/0!</v>
      </c>
      <c r="AE257" s="16" t="str">
        <f t="shared" si="32"/>
        <v/>
      </c>
      <c r="AF257" s="16" t="e">
        <f>IF($A$3=FALSE,IF($C257&lt;16,O257/($D257^0.70558407859294)*'Hintergrund Berechnung'!$I$941,O257/($D257^0.70558407859294)*'Hintergrund Berechnung'!$I$942),IF($C257&lt;13,(O257/($D257^0.70558407859294)*'Hintergrund Berechnung'!$I$941)*0.5,IF($C257&lt;16,(O257/($D257^0.70558407859294)*'Hintergrund Berechnung'!$I$941)*0.67,O257/($D257^0.70558407859294)*'Hintergrund Berechnung'!$I$942)))</f>
        <v>#DIV/0!</v>
      </c>
      <c r="AG257" s="16" t="str">
        <f t="shared" si="33"/>
        <v/>
      </c>
      <c r="AH257" s="16" t="e">
        <f t="shared" si="34"/>
        <v>#DIV/0!</v>
      </c>
      <c r="AI257" s="34" t="e">
        <f>ROUND(IF(C257&lt;16,$Q257/($D257^0.450818786555515)*'Hintergrund Berechnung'!$N$941,$Q257/($D257^0.450818786555515)*'Hintergrund Berechnung'!$N$942),0)</f>
        <v>#DIV/0!</v>
      </c>
      <c r="AJ257" s="34">
        <f>ROUND(IF(C257&lt;16,$R257*'Hintergrund Berechnung'!$O$941,$R257*'Hintergrund Berechnung'!$O$942),0)</f>
        <v>0</v>
      </c>
      <c r="AK257" s="34">
        <f>ROUND(IF(C257&lt;16,IF(S257&gt;0,(25-$S257)*'Hintergrund Berechnung'!$J$941,0),IF(S257&gt;0,(25-$S257)*'Hintergrund Berechnung'!$J$942,0)),0)</f>
        <v>0</v>
      </c>
      <c r="AL257" s="18" t="e">
        <f t="shared" si="35"/>
        <v>#DIV/0!</v>
      </c>
    </row>
    <row r="258" spans="21:38" x14ac:dyDescent="0.5">
      <c r="U258" s="16">
        <f t="shared" si="27"/>
        <v>0</v>
      </c>
      <c r="V258" s="16" t="e">
        <f>IF($A$3=FALSE,IF($C258&lt;16,E258/($D258^0.70558407859294)*'Hintergrund Berechnung'!$I$941,E258/($D258^0.70558407859294)*'Hintergrund Berechnung'!$I$942),IF($C258&lt;13,(E258/($D258^0.70558407859294)*'Hintergrund Berechnung'!$I$941)*0.5,IF($C258&lt;16,(E258/($D258^0.70558407859294)*'Hintergrund Berechnung'!$I$941)*0.67,E258/($D258^0.70558407859294)*'Hintergrund Berechnung'!$I$942)))</f>
        <v>#DIV/0!</v>
      </c>
      <c r="W258" s="16" t="str">
        <f t="shared" si="28"/>
        <v/>
      </c>
      <c r="X258" s="16" t="e">
        <f>IF($A$3=FALSE,IF($C258&lt;16,G258/($D258^0.70558407859294)*'Hintergrund Berechnung'!$I$941,G258/($D258^0.70558407859294)*'Hintergrund Berechnung'!$I$942),IF($C258&lt;13,(G258/($D258^0.70558407859294)*'Hintergrund Berechnung'!$I$941)*0.5,IF($C258&lt;16,(G258/($D258^0.70558407859294)*'Hintergrund Berechnung'!$I$941)*0.67,G258/($D258^0.70558407859294)*'Hintergrund Berechnung'!$I$942)))</f>
        <v>#DIV/0!</v>
      </c>
      <c r="Y258" s="16" t="str">
        <f t="shared" si="29"/>
        <v/>
      </c>
      <c r="Z258" s="16" t="e">
        <f>IF($A$3=FALSE,IF($C258&lt;16,I258/($D258^0.70558407859294)*'Hintergrund Berechnung'!$I$941,I258/($D258^0.70558407859294)*'Hintergrund Berechnung'!$I$942),IF($C258&lt;13,(I258/($D258^0.70558407859294)*'Hintergrund Berechnung'!$I$941)*0.5,IF($C258&lt;16,(I258/($D258^0.70558407859294)*'Hintergrund Berechnung'!$I$941)*0.67,I258/($D258^0.70558407859294)*'Hintergrund Berechnung'!$I$942)))</f>
        <v>#DIV/0!</v>
      </c>
      <c r="AA258" s="16" t="str">
        <f t="shared" si="30"/>
        <v/>
      </c>
      <c r="AB258" s="16" t="e">
        <f>IF($A$3=FALSE,IF($C258&lt;16,K258/($D258^0.70558407859294)*'Hintergrund Berechnung'!$I$941,K258/($D258^0.70558407859294)*'Hintergrund Berechnung'!$I$942),IF($C258&lt;13,(K258/($D258^0.70558407859294)*'Hintergrund Berechnung'!$I$941)*0.5,IF($C258&lt;16,(K258/($D258^0.70558407859294)*'Hintergrund Berechnung'!$I$941)*0.67,K258/($D258^0.70558407859294)*'Hintergrund Berechnung'!$I$942)))</f>
        <v>#DIV/0!</v>
      </c>
      <c r="AC258" s="16" t="str">
        <f t="shared" si="31"/>
        <v/>
      </c>
      <c r="AD258" s="16" t="e">
        <f>IF($A$3=FALSE,IF($C258&lt;16,M258/($D258^0.70558407859294)*'Hintergrund Berechnung'!$I$941,M258/($D258^0.70558407859294)*'Hintergrund Berechnung'!$I$942),IF($C258&lt;13,(M258/($D258^0.70558407859294)*'Hintergrund Berechnung'!$I$941)*0.5,IF($C258&lt;16,(M258/($D258^0.70558407859294)*'Hintergrund Berechnung'!$I$941)*0.67,M258/($D258^0.70558407859294)*'Hintergrund Berechnung'!$I$942)))</f>
        <v>#DIV/0!</v>
      </c>
      <c r="AE258" s="16" t="str">
        <f t="shared" si="32"/>
        <v/>
      </c>
      <c r="AF258" s="16" t="e">
        <f>IF($A$3=FALSE,IF($C258&lt;16,O258/($D258^0.70558407859294)*'Hintergrund Berechnung'!$I$941,O258/($D258^0.70558407859294)*'Hintergrund Berechnung'!$I$942),IF($C258&lt;13,(O258/($D258^0.70558407859294)*'Hintergrund Berechnung'!$I$941)*0.5,IF($C258&lt;16,(O258/($D258^0.70558407859294)*'Hintergrund Berechnung'!$I$941)*0.67,O258/($D258^0.70558407859294)*'Hintergrund Berechnung'!$I$942)))</f>
        <v>#DIV/0!</v>
      </c>
      <c r="AG258" s="16" t="str">
        <f t="shared" si="33"/>
        <v/>
      </c>
      <c r="AH258" s="16" t="e">
        <f t="shared" si="34"/>
        <v>#DIV/0!</v>
      </c>
      <c r="AI258" s="34" t="e">
        <f>ROUND(IF(C258&lt;16,$Q258/($D258^0.450818786555515)*'Hintergrund Berechnung'!$N$941,$Q258/($D258^0.450818786555515)*'Hintergrund Berechnung'!$N$942),0)</f>
        <v>#DIV/0!</v>
      </c>
      <c r="AJ258" s="34">
        <f>ROUND(IF(C258&lt;16,$R258*'Hintergrund Berechnung'!$O$941,$R258*'Hintergrund Berechnung'!$O$942),0)</f>
        <v>0</v>
      </c>
      <c r="AK258" s="34">
        <f>ROUND(IF(C258&lt;16,IF(S258&gt;0,(25-$S258)*'Hintergrund Berechnung'!$J$941,0),IF(S258&gt;0,(25-$S258)*'Hintergrund Berechnung'!$J$942,0)),0)</f>
        <v>0</v>
      </c>
      <c r="AL258" s="18" t="e">
        <f t="shared" si="35"/>
        <v>#DIV/0!</v>
      </c>
    </row>
    <row r="259" spans="21:38" x14ac:dyDescent="0.5">
      <c r="U259" s="16">
        <f t="shared" si="27"/>
        <v>0</v>
      </c>
      <c r="V259" s="16" t="e">
        <f>IF($A$3=FALSE,IF($C259&lt;16,E259/($D259^0.70558407859294)*'Hintergrund Berechnung'!$I$941,E259/($D259^0.70558407859294)*'Hintergrund Berechnung'!$I$942),IF($C259&lt;13,(E259/($D259^0.70558407859294)*'Hintergrund Berechnung'!$I$941)*0.5,IF($C259&lt;16,(E259/($D259^0.70558407859294)*'Hintergrund Berechnung'!$I$941)*0.67,E259/($D259^0.70558407859294)*'Hintergrund Berechnung'!$I$942)))</f>
        <v>#DIV/0!</v>
      </c>
      <c r="W259" s="16" t="str">
        <f t="shared" si="28"/>
        <v/>
      </c>
      <c r="X259" s="16" t="e">
        <f>IF($A$3=FALSE,IF($C259&lt;16,G259/($D259^0.70558407859294)*'Hintergrund Berechnung'!$I$941,G259/($D259^0.70558407859294)*'Hintergrund Berechnung'!$I$942),IF($C259&lt;13,(G259/($D259^0.70558407859294)*'Hintergrund Berechnung'!$I$941)*0.5,IF($C259&lt;16,(G259/($D259^0.70558407859294)*'Hintergrund Berechnung'!$I$941)*0.67,G259/($D259^0.70558407859294)*'Hintergrund Berechnung'!$I$942)))</f>
        <v>#DIV/0!</v>
      </c>
      <c r="Y259" s="16" t="str">
        <f t="shared" si="29"/>
        <v/>
      </c>
      <c r="Z259" s="16" t="e">
        <f>IF($A$3=FALSE,IF($C259&lt;16,I259/($D259^0.70558407859294)*'Hintergrund Berechnung'!$I$941,I259/($D259^0.70558407859294)*'Hintergrund Berechnung'!$I$942),IF($C259&lt;13,(I259/($D259^0.70558407859294)*'Hintergrund Berechnung'!$I$941)*0.5,IF($C259&lt;16,(I259/($D259^0.70558407859294)*'Hintergrund Berechnung'!$I$941)*0.67,I259/($D259^0.70558407859294)*'Hintergrund Berechnung'!$I$942)))</f>
        <v>#DIV/0!</v>
      </c>
      <c r="AA259" s="16" t="str">
        <f t="shared" si="30"/>
        <v/>
      </c>
      <c r="AB259" s="16" t="e">
        <f>IF($A$3=FALSE,IF($C259&lt;16,K259/($D259^0.70558407859294)*'Hintergrund Berechnung'!$I$941,K259/($D259^0.70558407859294)*'Hintergrund Berechnung'!$I$942),IF($C259&lt;13,(K259/($D259^0.70558407859294)*'Hintergrund Berechnung'!$I$941)*0.5,IF($C259&lt;16,(K259/($D259^0.70558407859294)*'Hintergrund Berechnung'!$I$941)*0.67,K259/($D259^0.70558407859294)*'Hintergrund Berechnung'!$I$942)))</f>
        <v>#DIV/0!</v>
      </c>
      <c r="AC259" s="16" t="str">
        <f t="shared" si="31"/>
        <v/>
      </c>
      <c r="AD259" s="16" t="e">
        <f>IF($A$3=FALSE,IF($C259&lt;16,M259/($D259^0.70558407859294)*'Hintergrund Berechnung'!$I$941,M259/($D259^0.70558407859294)*'Hintergrund Berechnung'!$I$942),IF($C259&lt;13,(M259/($D259^0.70558407859294)*'Hintergrund Berechnung'!$I$941)*0.5,IF($C259&lt;16,(M259/($D259^0.70558407859294)*'Hintergrund Berechnung'!$I$941)*0.67,M259/($D259^0.70558407859294)*'Hintergrund Berechnung'!$I$942)))</f>
        <v>#DIV/0!</v>
      </c>
      <c r="AE259" s="16" t="str">
        <f t="shared" si="32"/>
        <v/>
      </c>
      <c r="AF259" s="16" t="e">
        <f>IF($A$3=FALSE,IF($C259&lt;16,O259/($D259^0.70558407859294)*'Hintergrund Berechnung'!$I$941,O259/($D259^0.70558407859294)*'Hintergrund Berechnung'!$I$942),IF($C259&lt;13,(O259/($D259^0.70558407859294)*'Hintergrund Berechnung'!$I$941)*0.5,IF($C259&lt;16,(O259/($D259^0.70558407859294)*'Hintergrund Berechnung'!$I$941)*0.67,O259/($D259^0.70558407859294)*'Hintergrund Berechnung'!$I$942)))</f>
        <v>#DIV/0!</v>
      </c>
      <c r="AG259" s="16" t="str">
        <f t="shared" si="33"/>
        <v/>
      </c>
      <c r="AH259" s="16" t="e">
        <f t="shared" si="34"/>
        <v>#DIV/0!</v>
      </c>
      <c r="AI259" s="34" t="e">
        <f>ROUND(IF(C259&lt;16,$Q259/($D259^0.450818786555515)*'Hintergrund Berechnung'!$N$941,$Q259/($D259^0.450818786555515)*'Hintergrund Berechnung'!$N$942),0)</f>
        <v>#DIV/0!</v>
      </c>
      <c r="AJ259" s="34">
        <f>ROUND(IF(C259&lt;16,$R259*'Hintergrund Berechnung'!$O$941,$R259*'Hintergrund Berechnung'!$O$942),0)</f>
        <v>0</v>
      </c>
      <c r="AK259" s="34">
        <f>ROUND(IF(C259&lt;16,IF(S259&gt;0,(25-$S259)*'Hintergrund Berechnung'!$J$941,0),IF(S259&gt;0,(25-$S259)*'Hintergrund Berechnung'!$J$942,0)),0)</f>
        <v>0</v>
      </c>
      <c r="AL259" s="18" t="e">
        <f t="shared" si="35"/>
        <v>#DIV/0!</v>
      </c>
    </row>
    <row r="260" spans="21:38" x14ac:dyDescent="0.5">
      <c r="U260" s="16">
        <f t="shared" si="27"/>
        <v>0</v>
      </c>
      <c r="V260" s="16" t="e">
        <f>IF($A$3=FALSE,IF($C260&lt;16,E260/($D260^0.70558407859294)*'Hintergrund Berechnung'!$I$941,E260/($D260^0.70558407859294)*'Hintergrund Berechnung'!$I$942),IF($C260&lt;13,(E260/($D260^0.70558407859294)*'Hintergrund Berechnung'!$I$941)*0.5,IF($C260&lt;16,(E260/($D260^0.70558407859294)*'Hintergrund Berechnung'!$I$941)*0.67,E260/($D260^0.70558407859294)*'Hintergrund Berechnung'!$I$942)))</f>
        <v>#DIV/0!</v>
      </c>
      <c r="W260" s="16" t="str">
        <f t="shared" si="28"/>
        <v/>
      </c>
      <c r="X260" s="16" t="e">
        <f>IF($A$3=FALSE,IF($C260&lt;16,G260/($D260^0.70558407859294)*'Hintergrund Berechnung'!$I$941,G260/($D260^0.70558407859294)*'Hintergrund Berechnung'!$I$942),IF($C260&lt;13,(G260/($D260^0.70558407859294)*'Hintergrund Berechnung'!$I$941)*0.5,IF($C260&lt;16,(G260/($D260^0.70558407859294)*'Hintergrund Berechnung'!$I$941)*0.67,G260/($D260^0.70558407859294)*'Hintergrund Berechnung'!$I$942)))</f>
        <v>#DIV/0!</v>
      </c>
      <c r="Y260" s="16" t="str">
        <f t="shared" si="29"/>
        <v/>
      </c>
      <c r="Z260" s="16" t="e">
        <f>IF($A$3=FALSE,IF($C260&lt;16,I260/($D260^0.70558407859294)*'Hintergrund Berechnung'!$I$941,I260/($D260^0.70558407859294)*'Hintergrund Berechnung'!$I$942),IF($C260&lt;13,(I260/($D260^0.70558407859294)*'Hintergrund Berechnung'!$I$941)*0.5,IF($C260&lt;16,(I260/($D260^0.70558407859294)*'Hintergrund Berechnung'!$I$941)*0.67,I260/($D260^0.70558407859294)*'Hintergrund Berechnung'!$I$942)))</f>
        <v>#DIV/0!</v>
      </c>
      <c r="AA260" s="16" t="str">
        <f t="shared" si="30"/>
        <v/>
      </c>
      <c r="AB260" s="16" t="e">
        <f>IF($A$3=FALSE,IF($C260&lt;16,K260/($D260^0.70558407859294)*'Hintergrund Berechnung'!$I$941,K260/($D260^0.70558407859294)*'Hintergrund Berechnung'!$I$942),IF($C260&lt;13,(K260/($D260^0.70558407859294)*'Hintergrund Berechnung'!$I$941)*0.5,IF($C260&lt;16,(K260/($D260^0.70558407859294)*'Hintergrund Berechnung'!$I$941)*0.67,K260/($D260^0.70558407859294)*'Hintergrund Berechnung'!$I$942)))</f>
        <v>#DIV/0!</v>
      </c>
      <c r="AC260" s="16" t="str">
        <f t="shared" si="31"/>
        <v/>
      </c>
      <c r="AD260" s="16" t="e">
        <f>IF($A$3=FALSE,IF($C260&lt;16,M260/($D260^0.70558407859294)*'Hintergrund Berechnung'!$I$941,M260/($D260^0.70558407859294)*'Hintergrund Berechnung'!$I$942),IF($C260&lt;13,(M260/($D260^0.70558407859294)*'Hintergrund Berechnung'!$I$941)*0.5,IF($C260&lt;16,(M260/($D260^0.70558407859294)*'Hintergrund Berechnung'!$I$941)*0.67,M260/($D260^0.70558407859294)*'Hintergrund Berechnung'!$I$942)))</f>
        <v>#DIV/0!</v>
      </c>
      <c r="AE260" s="16" t="str">
        <f t="shared" si="32"/>
        <v/>
      </c>
      <c r="AF260" s="16" t="e">
        <f>IF($A$3=FALSE,IF($C260&lt;16,O260/($D260^0.70558407859294)*'Hintergrund Berechnung'!$I$941,O260/($D260^0.70558407859294)*'Hintergrund Berechnung'!$I$942),IF($C260&lt;13,(O260/($D260^0.70558407859294)*'Hintergrund Berechnung'!$I$941)*0.5,IF($C260&lt;16,(O260/($D260^0.70558407859294)*'Hintergrund Berechnung'!$I$941)*0.67,O260/($D260^0.70558407859294)*'Hintergrund Berechnung'!$I$942)))</f>
        <v>#DIV/0!</v>
      </c>
      <c r="AG260" s="16" t="str">
        <f t="shared" si="33"/>
        <v/>
      </c>
      <c r="AH260" s="16" t="e">
        <f t="shared" si="34"/>
        <v>#DIV/0!</v>
      </c>
      <c r="AI260" s="34" t="e">
        <f>ROUND(IF(C260&lt;16,$Q260/($D260^0.450818786555515)*'Hintergrund Berechnung'!$N$941,$Q260/($D260^0.450818786555515)*'Hintergrund Berechnung'!$N$942),0)</f>
        <v>#DIV/0!</v>
      </c>
      <c r="AJ260" s="34">
        <f>ROUND(IF(C260&lt;16,$R260*'Hintergrund Berechnung'!$O$941,$R260*'Hintergrund Berechnung'!$O$942),0)</f>
        <v>0</v>
      </c>
      <c r="AK260" s="34">
        <f>ROUND(IF(C260&lt;16,IF(S260&gt;0,(25-$S260)*'Hintergrund Berechnung'!$J$941,0),IF(S260&gt;0,(25-$S260)*'Hintergrund Berechnung'!$J$942,0)),0)</f>
        <v>0</v>
      </c>
      <c r="AL260" s="18" t="e">
        <f t="shared" si="35"/>
        <v>#DIV/0!</v>
      </c>
    </row>
    <row r="261" spans="21:38" x14ac:dyDescent="0.5">
      <c r="U261" s="16">
        <f t="shared" si="27"/>
        <v>0</v>
      </c>
      <c r="V261" s="16" t="e">
        <f>IF($A$3=FALSE,IF($C261&lt;16,E261/($D261^0.70558407859294)*'Hintergrund Berechnung'!$I$941,E261/($D261^0.70558407859294)*'Hintergrund Berechnung'!$I$942),IF($C261&lt;13,(E261/($D261^0.70558407859294)*'Hintergrund Berechnung'!$I$941)*0.5,IF($C261&lt;16,(E261/($D261^0.70558407859294)*'Hintergrund Berechnung'!$I$941)*0.67,E261/($D261^0.70558407859294)*'Hintergrund Berechnung'!$I$942)))</f>
        <v>#DIV/0!</v>
      </c>
      <c r="W261" s="16" t="str">
        <f t="shared" si="28"/>
        <v/>
      </c>
      <c r="X261" s="16" t="e">
        <f>IF($A$3=FALSE,IF($C261&lt;16,G261/($D261^0.70558407859294)*'Hintergrund Berechnung'!$I$941,G261/($D261^0.70558407859294)*'Hintergrund Berechnung'!$I$942),IF($C261&lt;13,(G261/($D261^0.70558407859294)*'Hintergrund Berechnung'!$I$941)*0.5,IF($C261&lt;16,(G261/($D261^0.70558407859294)*'Hintergrund Berechnung'!$I$941)*0.67,G261/($D261^0.70558407859294)*'Hintergrund Berechnung'!$I$942)))</f>
        <v>#DIV/0!</v>
      </c>
      <c r="Y261" s="16" t="str">
        <f t="shared" si="29"/>
        <v/>
      </c>
      <c r="Z261" s="16" t="e">
        <f>IF($A$3=FALSE,IF($C261&lt;16,I261/($D261^0.70558407859294)*'Hintergrund Berechnung'!$I$941,I261/($D261^0.70558407859294)*'Hintergrund Berechnung'!$I$942),IF($C261&lt;13,(I261/($D261^0.70558407859294)*'Hintergrund Berechnung'!$I$941)*0.5,IF($C261&lt;16,(I261/($D261^0.70558407859294)*'Hintergrund Berechnung'!$I$941)*0.67,I261/($D261^0.70558407859294)*'Hintergrund Berechnung'!$I$942)))</f>
        <v>#DIV/0!</v>
      </c>
      <c r="AA261" s="16" t="str">
        <f t="shared" si="30"/>
        <v/>
      </c>
      <c r="AB261" s="16" t="e">
        <f>IF($A$3=FALSE,IF($C261&lt;16,K261/($D261^0.70558407859294)*'Hintergrund Berechnung'!$I$941,K261/($D261^0.70558407859294)*'Hintergrund Berechnung'!$I$942),IF($C261&lt;13,(K261/($D261^0.70558407859294)*'Hintergrund Berechnung'!$I$941)*0.5,IF($C261&lt;16,(K261/($D261^0.70558407859294)*'Hintergrund Berechnung'!$I$941)*0.67,K261/($D261^0.70558407859294)*'Hintergrund Berechnung'!$I$942)))</f>
        <v>#DIV/0!</v>
      </c>
      <c r="AC261" s="16" t="str">
        <f t="shared" si="31"/>
        <v/>
      </c>
      <c r="AD261" s="16" t="e">
        <f>IF($A$3=FALSE,IF($C261&lt;16,M261/($D261^0.70558407859294)*'Hintergrund Berechnung'!$I$941,M261/($D261^0.70558407859294)*'Hintergrund Berechnung'!$I$942),IF($C261&lt;13,(M261/($D261^0.70558407859294)*'Hintergrund Berechnung'!$I$941)*0.5,IF($C261&lt;16,(M261/($D261^0.70558407859294)*'Hintergrund Berechnung'!$I$941)*0.67,M261/($D261^0.70558407859294)*'Hintergrund Berechnung'!$I$942)))</f>
        <v>#DIV/0!</v>
      </c>
      <c r="AE261" s="16" t="str">
        <f t="shared" si="32"/>
        <v/>
      </c>
      <c r="AF261" s="16" t="e">
        <f>IF($A$3=FALSE,IF($C261&lt;16,O261/($D261^0.70558407859294)*'Hintergrund Berechnung'!$I$941,O261/($D261^0.70558407859294)*'Hintergrund Berechnung'!$I$942),IF($C261&lt;13,(O261/($D261^0.70558407859294)*'Hintergrund Berechnung'!$I$941)*0.5,IF($C261&lt;16,(O261/($D261^0.70558407859294)*'Hintergrund Berechnung'!$I$941)*0.67,O261/($D261^0.70558407859294)*'Hintergrund Berechnung'!$I$942)))</f>
        <v>#DIV/0!</v>
      </c>
      <c r="AG261" s="16" t="str">
        <f t="shared" si="33"/>
        <v/>
      </c>
      <c r="AH261" s="16" t="e">
        <f t="shared" si="34"/>
        <v>#DIV/0!</v>
      </c>
      <c r="AI261" s="34" t="e">
        <f>ROUND(IF(C261&lt;16,$Q261/($D261^0.450818786555515)*'Hintergrund Berechnung'!$N$941,$Q261/($D261^0.450818786555515)*'Hintergrund Berechnung'!$N$942),0)</f>
        <v>#DIV/0!</v>
      </c>
      <c r="AJ261" s="34">
        <f>ROUND(IF(C261&lt;16,$R261*'Hintergrund Berechnung'!$O$941,$R261*'Hintergrund Berechnung'!$O$942),0)</f>
        <v>0</v>
      </c>
      <c r="AK261" s="34">
        <f>ROUND(IF(C261&lt;16,IF(S261&gt;0,(25-$S261)*'Hintergrund Berechnung'!$J$941,0),IF(S261&gt;0,(25-$S261)*'Hintergrund Berechnung'!$J$942,0)),0)</f>
        <v>0</v>
      </c>
      <c r="AL261" s="18" t="e">
        <f t="shared" si="35"/>
        <v>#DIV/0!</v>
      </c>
    </row>
    <row r="262" spans="21:38" x14ac:dyDescent="0.5">
      <c r="U262" s="16">
        <f t="shared" si="27"/>
        <v>0</v>
      </c>
      <c r="V262" s="16" t="e">
        <f>IF($A$3=FALSE,IF($C262&lt;16,E262/($D262^0.70558407859294)*'Hintergrund Berechnung'!$I$941,E262/($D262^0.70558407859294)*'Hintergrund Berechnung'!$I$942),IF($C262&lt;13,(E262/($D262^0.70558407859294)*'Hintergrund Berechnung'!$I$941)*0.5,IF($C262&lt;16,(E262/($D262^0.70558407859294)*'Hintergrund Berechnung'!$I$941)*0.67,E262/($D262^0.70558407859294)*'Hintergrund Berechnung'!$I$942)))</f>
        <v>#DIV/0!</v>
      </c>
      <c r="W262" s="16" t="str">
        <f t="shared" si="28"/>
        <v/>
      </c>
      <c r="X262" s="16" t="e">
        <f>IF($A$3=FALSE,IF($C262&lt;16,G262/($D262^0.70558407859294)*'Hintergrund Berechnung'!$I$941,G262/($D262^0.70558407859294)*'Hintergrund Berechnung'!$I$942),IF($C262&lt;13,(G262/($D262^0.70558407859294)*'Hintergrund Berechnung'!$I$941)*0.5,IF($C262&lt;16,(G262/($D262^0.70558407859294)*'Hintergrund Berechnung'!$I$941)*0.67,G262/($D262^0.70558407859294)*'Hintergrund Berechnung'!$I$942)))</f>
        <v>#DIV/0!</v>
      </c>
      <c r="Y262" s="16" t="str">
        <f t="shared" si="29"/>
        <v/>
      </c>
      <c r="Z262" s="16" t="e">
        <f>IF($A$3=FALSE,IF($C262&lt;16,I262/($D262^0.70558407859294)*'Hintergrund Berechnung'!$I$941,I262/($D262^0.70558407859294)*'Hintergrund Berechnung'!$I$942),IF($C262&lt;13,(I262/($D262^0.70558407859294)*'Hintergrund Berechnung'!$I$941)*0.5,IF($C262&lt;16,(I262/($D262^0.70558407859294)*'Hintergrund Berechnung'!$I$941)*0.67,I262/($D262^0.70558407859294)*'Hintergrund Berechnung'!$I$942)))</f>
        <v>#DIV/0!</v>
      </c>
      <c r="AA262" s="16" t="str">
        <f t="shared" si="30"/>
        <v/>
      </c>
      <c r="AB262" s="16" t="e">
        <f>IF($A$3=FALSE,IF($C262&lt;16,K262/($D262^0.70558407859294)*'Hintergrund Berechnung'!$I$941,K262/($D262^0.70558407859294)*'Hintergrund Berechnung'!$I$942),IF($C262&lt;13,(K262/($D262^0.70558407859294)*'Hintergrund Berechnung'!$I$941)*0.5,IF($C262&lt;16,(K262/($D262^0.70558407859294)*'Hintergrund Berechnung'!$I$941)*0.67,K262/($D262^0.70558407859294)*'Hintergrund Berechnung'!$I$942)))</f>
        <v>#DIV/0!</v>
      </c>
      <c r="AC262" s="16" t="str">
        <f t="shared" si="31"/>
        <v/>
      </c>
      <c r="AD262" s="16" t="e">
        <f>IF($A$3=FALSE,IF($C262&lt;16,M262/($D262^0.70558407859294)*'Hintergrund Berechnung'!$I$941,M262/($D262^0.70558407859294)*'Hintergrund Berechnung'!$I$942),IF($C262&lt;13,(M262/($D262^0.70558407859294)*'Hintergrund Berechnung'!$I$941)*0.5,IF($C262&lt;16,(M262/($D262^0.70558407859294)*'Hintergrund Berechnung'!$I$941)*0.67,M262/($D262^0.70558407859294)*'Hintergrund Berechnung'!$I$942)))</f>
        <v>#DIV/0!</v>
      </c>
      <c r="AE262" s="16" t="str">
        <f t="shared" si="32"/>
        <v/>
      </c>
      <c r="AF262" s="16" t="e">
        <f>IF($A$3=FALSE,IF($C262&lt;16,O262/($D262^0.70558407859294)*'Hintergrund Berechnung'!$I$941,O262/($D262^0.70558407859294)*'Hintergrund Berechnung'!$I$942),IF($C262&lt;13,(O262/($D262^0.70558407859294)*'Hintergrund Berechnung'!$I$941)*0.5,IF($C262&lt;16,(O262/($D262^0.70558407859294)*'Hintergrund Berechnung'!$I$941)*0.67,O262/($D262^0.70558407859294)*'Hintergrund Berechnung'!$I$942)))</f>
        <v>#DIV/0!</v>
      </c>
      <c r="AG262" s="16" t="str">
        <f t="shared" si="33"/>
        <v/>
      </c>
      <c r="AH262" s="16" t="e">
        <f t="shared" si="34"/>
        <v>#DIV/0!</v>
      </c>
      <c r="AI262" s="34" t="e">
        <f>ROUND(IF(C262&lt;16,$Q262/($D262^0.450818786555515)*'Hintergrund Berechnung'!$N$941,$Q262/($D262^0.450818786555515)*'Hintergrund Berechnung'!$N$942),0)</f>
        <v>#DIV/0!</v>
      </c>
      <c r="AJ262" s="34">
        <f>ROUND(IF(C262&lt;16,$R262*'Hintergrund Berechnung'!$O$941,$R262*'Hintergrund Berechnung'!$O$942),0)</f>
        <v>0</v>
      </c>
      <c r="AK262" s="34">
        <f>ROUND(IF(C262&lt;16,IF(S262&gt;0,(25-$S262)*'Hintergrund Berechnung'!$J$941,0),IF(S262&gt;0,(25-$S262)*'Hintergrund Berechnung'!$J$942,0)),0)</f>
        <v>0</v>
      </c>
      <c r="AL262" s="18" t="e">
        <f t="shared" si="35"/>
        <v>#DIV/0!</v>
      </c>
    </row>
    <row r="263" spans="21:38" x14ac:dyDescent="0.5">
      <c r="U263" s="16">
        <f t="shared" ref="U263:U326" si="36">MAX(E263,G263,I263)+MAX(K263,M263,O263)</f>
        <v>0</v>
      </c>
      <c r="V263" s="16" t="e">
        <f>IF($A$3=FALSE,IF($C263&lt;16,E263/($D263^0.70558407859294)*'Hintergrund Berechnung'!$I$941,E263/($D263^0.70558407859294)*'Hintergrund Berechnung'!$I$942),IF($C263&lt;13,(E263/($D263^0.70558407859294)*'Hintergrund Berechnung'!$I$941)*0.5,IF($C263&lt;16,(E263/($D263^0.70558407859294)*'Hintergrund Berechnung'!$I$941)*0.67,E263/($D263^0.70558407859294)*'Hintergrund Berechnung'!$I$942)))</f>
        <v>#DIV/0!</v>
      </c>
      <c r="W263" s="16" t="str">
        <f t="shared" ref="W263:W326" si="37">IF(AND($A$3=TRUE,$C263&lt;13),F263,IF(AND($A$3=TRUE,$C263&lt;16),F263*0.67,""))</f>
        <v/>
      </c>
      <c r="X263" s="16" t="e">
        <f>IF($A$3=FALSE,IF($C263&lt;16,G263/($D263^0.70558407859294)*'Hintergrund Berechnung'!$I$941,G263/($D263^0.70558407859294)*'Hintergrund Berechnung'!$I$942),IF($C263&lt;13,(G263/($D263^0.70558407859294)*'Hintergrund Berechnung'!$I$941)*0.5,IF($C263&lt;16,(G263/($D263^0.70558407859294)*'Hintergrund Berechnung'!$I$941)*0.67,G263/($D263^0.70558407859294)*'Hintergrund Berechnung'!$I$942)))</f>
        <v>#DIV/0!</v>
      </c>
      <c r="Y263" s="16" t="str">
        <f t="shared" ref="Y263:Y326" si="38">IF(AND($A$3=TRUE,$C263&lt;13),H263,IF(AND($A$3=TRUE,$C263&lt;16),H263*0.67,""))</f>
        <v/>
      </c>
      <c r="Z263" s="16" t="e">
        <f>IF($A$3=FALSE,IF($C263&lt;16,I263/($D263^0.70558407859294)*'Hintergrund Berechnung'!$I$941,I263/($D263^0.70558407859294)*'Hintergrund Berechnung'!$I$942),IF($C263&lt;13,(I263/($D263^0.70558407859294)*'Hintergrund Berechnung'!$I$941)*0.5,IF($C263&lt;16,(I263/($D263^0.70558407859294)*'Hintergrund Berechnung'!$I$941)*0.67,I263/($D263^0.70558407859294)*'Hintergrund Berechnung'!$I$942)))</f>
        <v>#DIV/0!</v>
      </c>
      <c r="AA263" s="16" t="str">
        <f t="shared" ref="AA263:AA326" si="39">IF(AND($A$3=TRUE,$C263&lt;13),J263,IF(AND($A$3=TRUE,$C263&lt;16),J263*0.67,""))</f>
        <v/>
      </c>
      <c r="AB263" s="16" t="e">
        <f>IF($A$3=FALSE,IF($C263&lt;16,K263/($D263^0.70558407859294)*'Hintergrund Berechnung'!$I$941,K263/($D263^0.70558407859294)*'Hintergrund Berechnung'!$I$942),IF($C263&lt;13,(K263/($D263^0.70558407859294)*'Hintergrund Berechnung'!$I$941)*0.5,IF($C263&lt;16,(K263/($D263^0.70558407859294)*'Hintergrund Berechnung'!$I$941)*0.67,K263/($D263^0.70558407859294)*'Hintergrund Berechnung'!$I$942)))</f>
        <v>#DIV/0!</v>
      </c>
      <c r="AC263" s="16" t="str">
        <f t="shared" ref="AC263:AC326" si="40">IF(AND($A$3=TRUE,$C263&lt;13),L263,IF(AND($A$3=TRUE,$C263&lt;16),L263*0.67,""))</f>
        <v/>
      </c>
      <c r="AD263" s="16" t="e">
        <f>IF($A$3=FALSE,IF($C263&lt;16,M263/($D263^0.70558407859294)*'Hintergrund Berechnung'!$I$941,M263/($D263^0.70558407859294)*'Hintergrund Berechnung'!$I$942),IF($C263&lt;13,(M263/($D263^0.70558407859294)*'Hintergrund Berechnung'!$I$941)*0.5,IF($C263&lt;16,(M263/($D263^0.70558407859294)*'Hintergrund Berechnung'!$I$941)*0.67,M263/($D263^0.70558407859294)*'Hintergrund Berechnung'!$I$942)))</f>
        <v>#DIV/0!</v>
      </c>
      <c r="AE263" s="16" t="str">
        <f t="shared" ref="AE263:AE326" si="41">IF(AND($A$3=TRUE,$C263&lt;13),N263,IF(AND($A$3=TRUE,$C263&lt;16),N263*0.67,""))</f>
        <v/>
      </c>
      <c r="AF263" s="16" t="e">
        <f>IF($A$3=FALSE,IF($C263&lt;16,O263/($D263^0.70558407859294)*'Hintergrund Berechnung'!$I$941,O263/($D263^0.70558407859294)*'Hintergrund Berechnung'!$I$942),IF($C263&lt;13,(O263/($D263^0.70558407859294)*'Hintergrund Berechnung'!$I$941)*0.5,IF($C263&lt;16,(O263/($D263^0.70558407859294)*'Hintergrund Berechnung'!$I$941)*0.67,O263/($D263^0.70558407859294)*'Hintergrund Berechnung'!$I$942)))</f>
        <v>#DIV/0!</v>
      </c>
      <c r="AG263" s="16" t="str">
        <f t="shared" ref="AG263:AG326" si="42">IF(AND($A$3=TRUE,$C263&lt;13),P263,IF(AND($A$3=TRUE,$C263&lt;16),P263*0.67,""))</f>
        <v/>
      </c>
      <c r="AH263" s="16" t="e">
        <f t="shared" ref="AH263:AH326" si="43">MAX(SUM(V263:W263),SUM(X263:Y263),SUM(Z263:AA263))+MAX(SUM(AB263:AC263),SUM(AD263:AE263),SUM(AF263:AG263))</f>
        <v>#DIV/0!</v>
      </c>
      <c r="AI263" s="34" t="e">
        <f>ROUND(IF(C263&lt;16,$Q263/($D263^0.450818786555515)*'Hintergrund Berechnung'!$N$941,$Q263/($D263^0.450818786555515)*'Hintergrund Berechnung'!$N$942),0)</f>
        <v>#DIV/0!</v>
      </c>
      <c r="AJ263" s="34">
        <f>ROUND(IF(C263&lt;16,$R263*'Hintergrund Berechnung'!$O$941,$R263*'Hintergrund Berechnung'!$O$942),0)</f>
        <v>0</v>
      </c>
      <c r="AK263" s="34">
        <f>ROUND(IF(C263&lt;16,IF(S263&gt;0,(25-$S263)*'Hintergrund Berechnung'!$J$941,0),IF(S263&gt;0,(25-$S263)*'Hintergrund Berechnung'!$J$942,0)),0)</f>
        <v>0</v>
      </c>
      <c r="AL263" s="18" t="e">
        <f t="shared" ref="AL263:AL326" si="44">ROUND(SUM(AH263:AK263),0)</f>
        <v>#DIV/0!</v>
      </c>
    </row>
    <row r="264" spans="21:38" x14ac:dyDescent="0.5">
      <c r="U264" s="16">
        <f t="shared" si="36"/>
        <v>0</v>
      </c>
      <c r="V264" s="16" t="e">
        <f>IF($A$3=FALSE,IF($C264&lt;16,E264/($D264^0.70558407859294)*'Hintergrund Berechnung'!$I$941,E264/($D264^0.70558407859294)*'Hintergrund Berechnung'!$I$942),IF($C264&lt;13,(E264/($D264^0.70558407859294)*'Hintergrund Berechnung'!$I$941)*0.5,IF($C264&lt;16,(E264/($D264^0.70558407859294)*'Hintergrund Berechnung'!$I$941)*0.67,E264/($D264^0.70558407859294)*'Hintergrund Berechnung'!$I$942)))</f>
        <v>#DIV/0!</v>
      </c>
      <c r="W264" s="16" t="str">
        <f t="shared" si="37"/>
        <v/>
      </c>
      <c r="X264" s="16" t="e">
        <f>IF($A$3=FALSE,IF($C264&lt;16,G264/($D264^0.70558407859294)*'Hintergrund Berechnung'!$I$941,G264/($D264^0.70558407859294)*'Hintergrund Berechnung'!$I$942),IF($C264&lt;13,(G264/($D264^0.70558407859294)*'Hintergrund Berechnung'!$I$941)*0.5,IF($C264&lt;16,(G264/($D264^0.70558407859294)*'Hintergrund Berechnung'!$I$941)*0.67,G264/($D264^0.70558407859294)*'Hintergrund Berechnung'!$I$942)))</f>
        <v>#DIV/0!</v>
      </c>
      <c r="Y264" s="16" t="str">
        <f t="shared" si="38"/>
        <v/>
      </c>
      <c r="Z264" s="16" t="e">
        <f>IF($A$3=FALSE,IF($C264&lt;16,I264/($D264^0.70558407859294)*'Hintergrund Berechnung'!$I$941,I264/($D264^0.70558407859294)*'Hintergrund Berechnung'!$I$942),IF($C264&lt;13,(I264/($D264^0.70558407859294)*'Hintergrund Berechnung'!$I$941)*0.5,IF($C264&lt;16,(I264/($D264^0.70558407859294)*'Hintergrund Berechnung'!$I$941)*0.67,I264/($D264^0.70558407859294)*'Hintergrund Berechnung'!$I$942)))</f>
        <v>#DIV/0!</v>
      </c>
      <c r="AA264" s="16" t="str">
        <f t="shared" si="39"/>
        <v/>
      </c>
      <c r="AB264" s="16" t="e">
        <f>IF($A$3=FALSE,IF($C264&lt;16,K264/($D264^0.70558407859294)*'Hintergrund Berechnung'!$I$941,K264/($D264^0.70558407859294)*'Hintergrund Berechnung'!$I$942),IF($C264&lt;13,(K264/($D264^0.70558407859294)*'Hintergrund Berechnung'!$I$941)*0.5,IF($C264&lt;16,(K264/($D264^0.70558407859294)*'Hintergrund Berechnung'!$I$941)*0.67,K264/($D264^0.70558407859294)*'Hintergrund Berechnung'!$I$942)))</f>
        <v>#DIV/0!</v>
      </c>
      <c r="AC264" s="16" t="str">
        <f t="shared" si="40"/>
        <v/>
      </c>
      <c r="AD264" s="16" t="e">
        <f>IF($A$3=FALSE,IF($C264&lt;16,M264/($D264^0.70558407859294)*'Hintergrund Berechnung'!$I$941,M264/($D264^0.70558407859294)*'Hintergrund Berechnung'!$I$942),IF($C264&lt;13,(M264/($D264^0.70558407859294)*'Hintergrund Berechnung'!$I$941)*0.5,IF($C264&lt;16,(M264/($D264^0.70558407859294)*'Hintergrund Berechnung'!$I$941)*0.67,M264/($D264^0.70558407859294)*'Hintergrund Berechnung'!$I$942)))</f>
        <v>#DIV/0!</v>
      </c>
      <c r="AE264" s="16" t="str">
        <f t="shared" si="41"/>
        <v/>
      </c>
      <c r="AF264" s="16" t="e">
        <f>IF($A$3=FALSE,IF($C264&lt;16,O264/($D264^0.70558407859294)*'Hintergrund Berechnung'!$I$941,O264/($D264^0.70558407859294)*'Hintergrund Berechnung'!$I$942),IF($C264&lt;13,(O264/($D264^0.70558407859294)*'Hintergrund Berechnung'!$I$941)*0.5,IF($C264&lt;16,(O264/($D264^0.70558407859294)*'Hintergrund Berechnung'!$I$941)*0.67,O264/($D264^0.70558407859294)*'Hintergrund Berechnung'!$I$942)))</f>
        <v>#DIV/0!</v>
      </c>
      <c r="AG264" s="16" t="str">
        <f t="shared" si="42"/>
        <v/>
      </c>
      <c r="AH264" s="16" t="e">
        <f t="shared" si="43"/>
        <v>#DIV/0!</v>
      </c>
      <c r="AI264" s="34" t="e">
        <f>ROUND(IF(C264&lt;16,$Q264/($D264^0.450818786555515)*'Hintergrund Berechnung'!$N$941,$Q264/($D264^0.450818786555515)*'Hintergrund Berechnung'!$N$942),0)</f>
        <v>#DIV/0!</v>
      </c>
      <c r="AJ264" s="34">
        <f>ROUND(IF(C264&lt;16,$R264*'Hintergrund Berechnung'!$O$941,$R264*'Hintergrund Berechnung'!$O$942),0)</f>
        <v>0</v>
      </c>
      <c r="AK264" s="34">
        <f>ROUND(IF(C264&lt;16,IF(S264&gt;0,(25-$S264)*'Hintergrund Berechnung'!$J$941,0),IF(S264&gt;0,(25-$S264)*'Hintergrund Berechnung'!$J$942,0)),0)</f>
        <v>0</v>
      </c>
      <c r="AL264" s="18" t="e">
        <f t="shared" si="44"/>
        <v>#DIV/0!</v>
      </c>
    </row>
    <row r="265" spans="21:38" x14ac:dyDescent="0.5">
      <c r="U265" s="16">
        <f t="shared" si="36"/>
        <v>0</v>
      </c>
      <c r="V265" s="16" t="e">
        <f>IF($A$3=FALSE,IF($C265&lt;16,E265/($D265^0.70558407859294)*'Hintergrund Berechnung'!$I$941,E265/($D265^0.70558407859294)*'Hintergrund Berechnung'!$I$942),IF($C265&lt;13,(E265/($D265^0.70558407859294)*'Hintergrund Berechnung'!$I$941)*0.5,IF($C265&lt;16,(E265/($D265^0.70558407859294)*'Hintergrund Berechnung'!$I$941)*0.67,E265/($D265^0.70558407859294)*'Hintergrund Berechnung'!$I$942)))</f>
        <v>#DIV/0!</v>
      </c>
      <c r="W265" s="16" t="str">
        <f t="shared" si="37"/>
        <v/>
      </c>
      <c r="X265" s="16" t="e">
        <f>IF($A$3=FALSE,IF($C265&lt;16,G265/($D265^0.70558407859294)*'Hintergrund Berechnung'!$I$941,G265/($D265^0.70558407859294)*'Hintergrund Berechnung'!$I$942),IF($C265&lt;13,(G265/($D265^0.70558407859294)*'Hintergrund Berechnung'!$I$941)*0.5,IF($C265&lt;16,(G265/($D265^0.70558407859294)*'Hintergrund Berechnung'!$I$941)*0.67,G265/($D265^0.70558407859294)*'Hintergrund Berechnung'!$I$942)))</f>
        <v>#DIV/0!</v>
      </c>
      <c r="Y265" s="16" t="str">
        <f t="shared" si="38"/>
        <v/>
      </c>
      <c r="Z265" s="16" t="e">
        <f>IF($A$3=FALSE,IF($C265&lt;16,I265/($D265^0.70558407859294)*'Hintergrund Berechnung'!$I$941,I265/($D265^0.70558407859294)*'Hintergrund Berechnung'!$I$942),IF($C265&lt;13,(I265/($D265^0.70558407859294)*'Hintergrund Berechnung'!$I$941)*0.5,IF($C265&lt;16,(I265/($D265^0.70558407859294)*'Hintergrund Berechnung'!$I$941)*0.67,I265/($D265^0.70558407859294)*'Hintergrund Berechnung'!$I$942)))</f>
        <v>#DIV/0!</v>
      </c>
      <c r="AA265" s="16" t="str">
        <f t="shared" si="39"/>
        <v/>
      </c>
      <c r="AB265" s="16" t="e">
        <f>IF($A$3=FALSE,IF($C265&lt;16,K265/($D265^0.70558407859294)*'Hintergrund Berechnung'!$I$941,K265/($D265^0.70558407859294)*'Hintergrund Berechnung'!$I$942),IF($C265&lt;13,(K265/($D265^0.70558407859294)*'Hintergrund Berechnung'!$I$941)*0.5,IF($C265&lt;16,(K265/($D265^0.70558407859294)*'Hintergrund Berechnung'!$I$941)*0.67,K265/($D265^0.70558407859294)*'Hintergrund Berechnung'!$I$942)))</f>
        <v>#DIV/0!</v>
      </c>
      <c r="AC265" s="16" t="str">
        <f t="shared" si="40"/>
        <v/>
      </c>
      <c r="AD265" s="16" t="e">
        <f>IF($A$3=FALSE,IF($C265&lt;16,M265/($D265^0.70558407859294)*'Hintergrund Berechnung'!$I$941,M265/($D265^0.70558407859294)*'Hintergrund Berechnung'!$I$942),IF($C265&lt;13,(M265/($D265^0.70558407859294)*'Hintergrund Berechnung'!$I$941)*0.5,IF($C265&lt;16,(M265/($D265^0.70558407859294)*'Hintergrund Berechnung'!$I$941)*0.67,M265/($D265^0.70558407859294)*'Hintergrund Berechnung'!$I$942)))</f>
        <v>#DIV/0!</v>
      </c>
      <c r="AE265" s="16" t="str">
        <f t="shared" si="41"/>
        <v/>
      </c>
      <c r="AF265" s="16" t="e">
        <f>IF($A$3=FALSE,IF($C265&lt;16,O265/($D265^0.70558407859294)*'Hintergrund Berechnung'!$I$941,O265/($D265^0.70558407859294)*'Hintergrund Berechnung'!$I$942),IF($C265&lt;13,(O265/($D265^0.70558407859294)*'Hintergrund Berechnung'!$I$941)*0.5,IF($C265&lt;16,(O265/($D265^0.70558407859294)*'Hintergrund Berechnung'!$I$941)*0.67,O265/($D265^0.70558407859294)*'Hintergrund Berechnung'!$I$942)))</f>
        <v>#DIV/0!</v>
      </c>
      <c r="AG265" s="16" t="str">
        <f t="shared" si="42"/>
        <v/>
      </c>
      <c r="AH265" s="16" t="e">
        <f t="shared" si="43"/>
        <v>#DIV/0!</v>
      </c>
      <c r="AI265" s="34" t="e">
        <f>ROUND(IF(C265&lt;16,$Q265/($D265^0.450818786555515)*'Hintergrund Berechnung'!$N$941,$Q265/($D265^0.450818786555515)*'Hintergrund Berechnung'!$N$942),0)</f>
        <v>#DIV/0!</v>
      </c>
      <c r="AJ265" s="34">
        <f>ROUND(IF(C265&lt;16,$R265*'Hintergrund Berechnung'!$O$941,$R265*'Hintergrund Berechnung'!$O$942),0)</f>
        <v>0</v>
      </c>
      <c r="AK265" s="34">
        <f>ROUND(IF(C265&lt;16,IF(S265&gt;0,(25-$S265)*'Hintergrund Berechnung'!$J$941,0),IF(S265&gt;0,(25-$S265)*'Hintergrund Berechnung'!$J$942,0)),0)</f>
        <v>0</v>
      </c>
      <c r="AL265" s="18" t="e">
        <f t="shared" si="44"/>
        <v>#DIV/0!</v>
      </c>
    </row>
    <row r="266" spans="21:38" x14ac:dyDescent="0.5">
      <c r="U266" s="16">
        <f t="shared" si="36"/>
        <v>0</v>
      </c>
      <c r="V266" s="16" t="e">
        <f>IF($A$3=FALSE,IF($C266&lt;16,E266/($D266^0.70558407859294)*'Hintergrund Berechnung'!$I$941,E266/($D266^0.70558407859294)*'Hintergrund Berechnung'!$I$942),IF($C266&lt;13,(E266/($D266^0.70558407859294)*'Hintergrund Berechnung'!$I$941)*0.5,IF($C266&lt;16,(E266/($D266^0.70558407859294)*'Hintergrund Berechnung'!$I$941)*0.67,E266/($D266^0.70558407859294)*'Hintergrund Berechnung'!$I$942)))</f>
        <v>#DIV/0!</v>
      </c>
      <c r="W266" s="16" t="str">
        <f t="shared" si="37"/>
        <v/>
      </c>
      <c r="X266" s="16" t="e">
        <f>IF($A$3=FALSE,IF($C266&lt;16,G266/($D266^0.70558407859294)*'Hintergrund Berechnung'!$I$941,G266/($D266^0.70558407859294)*'Hintergrund Berechnung'!$I$942),IF($C266&lt;13,(G266/($D266^0.70558407859294)*'Hintergrund Berechnung'!$I$941)*0.5,IF($C266&lt;16,(G266/($D266^0.70558407859294)*'Hintergrund Berechnung'!$I$941)*0.67,G266/($D266^0.70558407859294)*'Hintergrund Berechnung'!$I$942)))</f>
        <v>#DIV/0!</v>
      </c>
      <c r="Y266" s="16" t="str">
        <f t="shared" si="38"/>
        <v/>
      </c>
      <c r="Z266" s="16" t="e">
        <f>IF($A$3=FALSE,IF($C266&lt;16,I266/($D266^0.70558407859294)*'Hintergrund Berechnung'!$I$941,I266/($D266^0.70558407859294)*'Hintergrund Berechnung'!$I$942),IF($C266&lt;13,(I266/($D266^0.70558407859294)*'Hintergrund Berechnung'!$I$941)*0.5,IF($C266&lt;16,(I266/($D266^0.70558407859294)*'Hintergrund Berechnung'!$I$941)*0.67,I266/($D266^0.70558407859294)*'Hintergrund Berechnung'!$I$942)))</f>
        <v>#DIV/0!</v>
      </c>
      <c r="AA266" s="16" t="str">
        <f t="shared" si="39"/>
        <v/>
      </c>
      <c r="AB266" s="16" t="e">
        <f>IF($A$3=FALSE,IF($C266&lt;16,K266/($D266^0.70558407859294)*'Hintergrund Berechnung'!$I$941,K266/($D266^0.70558407859294)*'Hintergrund Berechnung'!$I$942),IF($C266&lt;13,(K266/($D266^0.70558407859294)*'Hintergrund Berechnung'!$I$941)*0.5,IF($C266&lt;16,(K266/($D266^0.70558407859294)*'Hintergrund Berechnung'!$I$941)*0.67,K266/($D266^0.70558407859294)*'Hintergrund Berechnung'!$I$942)))</f>
        <v>#DIV/0!</v>
      </c>
      <c r="AC266" s="16" t="str">
        <f t="shared" si="40"/>
        <v/>
      </c>
      <c r="AD266" s="16" t="e">
        <f>IF($A$3=FALSE,IF($C266&lt;16,M266/($D266^0.70558407859294)*'Hintergrund Berechnung'!$I$941,M266/($D266^0.70558407859294)*'Hintergrund Berechnung'!$I$942),IF($C266&lt;13,(M266/($D266^0.70558407859294)*'Hintergrund Berechnung'!$I$941)*0.5,IF($C266&lt;16,(M266/($D266^0.70558407859294)*'Hintergrund Berechnung'!$I$941)*0.67,M266/($D266^0.70558407859294)*'Hintergrund Berechnung'!$I$942)))</f>
        <v>#DIV/0!</v>
      </c>
      <c r="AE266" s="16" t="str">
        <f t="shared" si="41"/>
        <v/>
      </c>
      <c r="AF266" s="16" t="e">
        <f>IF($A$3=FALSE,IF($C266&lt;16,O266/($D266^0.70558407859294)*'Hintergrund Berechnung'!$I$941,O266/($D266^0.70558407859294)*'Hintergrund Berechnung'!$I$942),IF($C266&lt;13,(O266/($D266^0.70558407859294)*'Hintergrund Berechnung'!$I$941)*0.5,IF($C266&lt;16,(O266/($D266^0.70558407859294)*'Hintergrund Berechnung'!$I$941)*0.67,O266/($D266^0.70558407859294)*'Hintergrund Berechnung'!$I$942)))</f>
        <v>#DIV/0!</v>
      </c>
      <c r="AG266" s="16" t="str">
        <f t="shared" si="42"/>
        <v/>
      </c>
      <c r="AH266" s="16" t="e">
        <f t="shared" si="43"/>
        <v>#DIV/0!</v>
      </c>
      <c r="AI266" s="34" t="e">
        <f>ROUND(IF(C266&lt;16,$Q266/($D266^0.450818786555515)*'Hintergrund Berechnung'!$N$941,$Q266/($D266^0.450818786555515)*'Hintergrund Berechnung'!$N$942),0)</f>
        <v>#DIV/0!</v>
      </c>
      <c r="AJ266" s="34">
        <f>ROUND(IF(C266&lt;16,$R266*'Hintergrund Berechnung'!$O$941,$R266*'Hintergrund Berechnung'!$O$942),0)</f>
        <v>0</v>
      </c>
      <c r="AK266" s="34">
        <f>ROUND(IF(C266&lt;16,IF(S266&gt;0,(25-$S266)*'Hintergrund Berechnung'!$J$941,0),IF(S266&gt;0,(25-$S266)*'Hintergrund Berechnung'!$J$942,0)),0)</f>
        <v>0</v>
      </c>
      <c r="AL266" s="18" t="e">
        <f t="shared" si="44"/>
        <v>#DIV/0!</v>
      </c>
    </row>
    <row r="267" spans="21:38" x14ac:dyDescent="0.5">
      <c r="U267" s="16">
        <f t="shared" si="36"/>
        <v>0</v>
      </c>
      <c r="V267" s="16" t="e">
        <f>IF($A$3=FALSE,IF($C267&lt;16,E267/($D267^0.70558407859294)*'Hintergrund Berechnung'!$I$941,E267/($D267^0.70558407859294)*'Hintergrund Berechnung'!$I$942),IF($C267&lt;13,(E267/($D267^0.70558407859294)*'Hintergrund Berechnung'!$I$941)*0.5,IF($C267&lt;16,(E267/($D267^0.70558407859294)*'Hintergrund Berechnung'!$I$941)*0.67,E267/($D267^0.70558407859294)*'Hintergrund Berechnung'!$I$942)))</f>
        <v>#DIV/0!</v>
      </c>
      <c r="W267" s="16" t="str">
        <f t="shared" si="37"/>
        <v/>
      </c>
      <c r="X267" s="16" t="e">
        <f>IF($A$3=FALSE,IF($C267&lt;16,G267/($D267^0.70558407859294)*'Hintergrund Berechnung'!$I$941,G267/($D267^0.70558407859294)*'Hintergrund Berechnung'!$I$942),IF($C267&lt;13,(G267/($D267^0.70558407859294)*'Hintergrund Berechnung'!$I$941)*0.5,IF($C267&lt;16,(G267/($D267^0.70558407859294)*'Hintergrund Berechnung'!$I$941)*0.67,G267/($D267^0.70558407859294)*'Hintergrund Berechnung'!$I$942)))</f>
        <v>#DIV/0!</v>
      </c>
      <c r="Y267" s="16" t="str">
        <f t="shared" si="38"/>
        <v/>
      </c>
      <c r="Z267" s="16" t="e">
        <f>IF($A$3=FALSE,IF($C267&lt;16,I267/($D267^0.70558407859294)*'Hintergrund Berechnung'!$I$941,I267/($D267^0.70558407859294)*'Hintergrund Berechnung'!$I$942),IF($C267&lt;13,(I267/($D267^0.70558407859294)*'Hintergrund Berechnung'!$I$941)*0.5,IF($C267&lt;16,(I267/($D267^0.70558407859294)*'Hintergrund Berechnung'!$I$941)*0.67,I267/($D267^0.70558407859294)*'Hintergrund Berechnung'!$I$942)))</f>
        <v>#DIV/0!</v>
      </c>
      <c r="AA267" s="16" t="str">
        <f t="shared" si="39"/>
        <v/>
      </c>
      <c r="AB267" s="16" t="e">
        <f>IF($A$3=FALSE,IF($C267&lt;16,K267/($D267^0.70558407859294)*'Hintergrund Berechnung'!$I$941,K267/($D267^0.70558407859294)*'Hintergrund Berechnung'!$I$942),IF($C267&lt;13,(K267/($D267^0.70558407859294)*'Hintergrund Berechnung'!$I$941)*0.5,IF($C267&lt;16,(K267/($D267^0.70558407859294)*'Hintergrund Berechnung'!$I$941)*0.67,K267/($D267^0.70558407859294)*'Hintergrund Berechnung'!$I$942)))</f>
        <v>#DIV/0!</v>
      </c>
      <c r="AC267" s="16" t="str">
        <f t="shared" si="40"/>
        <v/>
      </c>
      <c r="AD267" s="16" t="e">
        <f>IF($A$3=FALSE,IF($C267&lt;16,M267/($D267^0.70558407859294)*'Hintergrund Berechnung'!$I$941,M267/($D267^0.70558407859294)*'Hintergrund Berechnung'!$I$942),IF($C267&lt;13,(M267/($D267^0.70558407859294)*'Hintergrund Berechnung'!$I$941)*0.5,IF($C267&lt;16,(M267/($D267^0.70558407859294)*'Hintergrund Berechnung'!$I$941)*0.67,M267/($D267^0.70558407859294)*'Hintergrund Berechnung'!$I$942)))</f>
        <v>#DIV/0!</v>
      </c>
      <c r="AE267" s="16" t="str">
        <f t="shared" si="41"/>
        <v/>
      </c>
      <c r="AF267" s="16" t="e">
        <f>IF($A$3=FALSE,IF($C267&lt;16,O267/($D267^0.70558407859294)*'Hintergrund Berechnung'!$I$941,O267/($D267^0.70558407859294)*'Hintergrund Berechnung'!$I$942),IF($C267&lt;13,(O267/($D267^0.70558407859294)*'Hintergrund Berechnung'!$I$941)*0.5,IF($C267&lt;16,(O267/($D267^0.70558407859294)*'Hintergrund Berechnung'!$I$941)*0.67,O267/($D267^0.70558407859294)*'Hintergrund Berechnung'!$I$942)))</f>
        <v>#DIV/0!</v>
      </c>
      <c r="AG267" s="16" t="str">
        <f t="shared" si="42"/>
        <v/>
      </c>
      <c r="AH267" s="16" t="e">
        <f t="shared" si="43"/>
        <v>#DIV/0!</v>
      </c>
      <c r="AI267" s="34" t="e">
        <f>ROUND(IF(C267&lt;16,$Q267/($D267^0.450818786555515)*'Hintergrund Berechnung'!$N$941,$Q267/($D267^0.450818786555515)*'Hintergrund Berechnung'!$N$942),0)</f>
        <v>#DIV/0!</v>
      </c>
      <c r="AJ267" s="34">
        <f>ROUND(IF(C267&lt;16,$R267*'Hintergrund Berechnung'!$O$941,$R267*'Hintergrund Berechnung'!$O$942),0)</f>
        <v>0</v>
      </c>
      <c r="AK267" s="34">
        <f>ROUND(IF(C267&lt;16,IF(S267&gt;0,(25-$S267)*'Hintergrund Berechnung'!$J$941,0),IF(S267&gt;0,(25-$S267)*'Hintergrund Berechnung'!$J$942,0)),0)</f>
        <v>0</v>
      </c>
      <c r="AL267" s="18" t="e">
        <f t="shared" si="44"/>
        <v>#DIV/0!</v>
      </c>
    </row>
    <row r="268" spans="21:38" x14ac:dyDescent="0.5">
      <c r="U268" s="16">
        <f t="shared" si="36"/>
        <v>0</v>
      </c>
      <c r="V268" s="16" t="e">
        <f>IF($A$3=FALSE,IF($C268&lt;16,E268/($D268^0.70558407859294)*'Hintergrund Berechnung'!$I$941,E268/($D268^0.70558407859294)*'Hintergrund Berechnung'!$I$942),IF($C268&lt;13,(E268/($D268^0.70558407859294)*'Hintergrund Berechnung'!$I$941)*0.5,IF($C268&lt;16,(E268/($D268^0.70558407859294)*'Hintergrund Berechnung'!$I$941)*0.67,E268/($D268^0.70558407859294)*'Hintergrund Berechnung'!$I$942)))</f>
        <v>#DIV/0!</v>
      </c>
      <c r="W268" s="16" t="str">
        <f t="shared" si="37"/>
        <v/>
      </c>
      <c r="X268" s="16" t="e">
        <f>IF($A$3=FALSE,IF($C268&lt;16,G268/($D268^0.70558407859294)*'Hintergrund Berechnung'!$I$941,G268/($D268^0.70558407859294)*'Hintergrund Berechnung'!$I$942),IF($C268&lt;13,(G268/($D268^0.70558407859294)*'Hintergrund Berechnung'!$I$941)*0.5,IF($C268&lt;16,(G268/($D268^0.70558407859294)*'Hintergrund Berechnung'!$I$941)*0.67,G268/($D268^0.70558407859294)*'Hintergrund Berechnung'!$I$942)))</f>
        <v>#DIV/0!</v>
      </c>
      <c r="Y268" s="16" t="str">
        <f t="shared" si="38"/>
        <v/>
      </c>
      <c r="Z268" s="16" t="e">
        <f>IF($A$3=FALSE,IF($C268&lt;16,I268/($D268^0.70558407859294)*'Hintergrund Berechnung'!$I$941,I268/($D268^0.70558407859294)*'Hintergrund Berechnung'!$I$942),IF($C268&lt;13,(I268/($D268^0.70558407859294)*'Hintergrund Berechnung'!$I$941)*0.5,IF($C268&lt;16,(I268/($D268^0.70558407859294)*'Hintergrund Berechnung'!$I$941)*0.67,I268/($D268^0.70558407859294)*'Hintergrund Berechnung'!$I$942)))</f>
        <v>#DIV/0!</v>
      </c>
      <c r="AA268" s="16" t="str">
        <f t="shared" si="39"/>
        <v/>
      </c>
      <c r="AB268" s="16" t="e">
        <f>IF($A$3=FALSE,IF($C268&lt;16,K268/($D268^0.70558407859294)*'Hintergrund Berechnung'!$I$941,K268/($D268^0.70558407859294)*'Hintergrund Berechnung'!$I$942),IF($C268&lt;13,(K268/($D268^0.70558407859294)*'Hintergrund Berechnung'!$I$941)*0.5,IF($C268&lt;16,(K268/($D268^0.70558407859294)*'Hintergrund Berechnung'!$I$941)*0.67,K268/($D268^0.70558407859294)*'Hintergrund Berechnung'!$I$942)))</f>
        <v>#DIV/0!</v>
      </c>
      <c r="AC268" s="16" t="str">
        <f t="shared" si="40"/>
        <v/>
      </c>
      <c r="AD268" s="16" t="e">
        <f>IF($A$3=FALSE,IF($C268&lt;16,M268/($D268^0.70558407859294)*'Hintergrund Berechnung'!$I$941,M268/($D268^0.70558407859294)*'Hintergrund Berechnung'!$I$942),IF($C268&lt;13,(M268/($D268^0.70558407859294)*'Hintergrund Berechnung'!$I$941)*0.5,IF($C268&lt;16,(M268/($D268^0.70558407859294)*'Hintergrund Berechnung'!$I$941)*0.67,M268/($D268^0.70558407859294)*'Hintergrund Berechnung'!$I$942)))</f>
        <v>#DIV/0!</v>
      </c>
      <c r="AE268" s="16" t="str">
        <f t="shared" si="41"/>
        <v/>
      </c>
      <c r="AF268" s="16" t="e">
        <f>IF($A$3=FALSE,IF($C268&lt;16,O268/($D268^0.70558407859294)*'Hintergrund Berechnung'!$I$941,O268/($D268^0.70558407859294)*'Hintergrund Berechnung'!$I$942),IF($C268&lt;13,(O268/($D268^0.70558407859294)*'Hintergrund Berechnung'!$I$941)*0.5,IF($C268&lt;16,(O268/($D268^0.70558407859294)*'Hintergrund Berechnung'!$I$941)*0.67,O268/($D268^0.70558407859294)*'Hintergrund Berechnung'!$I$942)))</f>
        <v>#DIV/0!</v>
      </c>
      <c r="AG268" s="16" t="str">
        <f t="shared" si="42"/>
        <v/>
      </c>
      <c r="AH268" s="16" t="e">
        <f t="shared" si="43"/>
        <v>#DIV/0!</v>
      </c>
      <c r="AI268" s="34" t="e">
        <f>ROUND(IF(C268&lt;16,$Q268/($D268^0.450818786555515)*'Hintergrund Berechnung'!$N$941,$Q268/($D268^0.450818786555515)*'Hintergrund Berechnung'!$N$942),0)</f>
        <v>#DIV/0!</v>
      </c>
      <c r="AJ268" s="34">
        <f>ROUND(IF(C268&lt;16,$R268*'Hintergrund Berechnung'!$O$941,$R268*'Hintergrund Berechnung'!$O$942),0)</f>
        <v>0</v>
      </c>
      <c r="AK268" s="34">
        <f>ROUND(IF(C268&lt;16,IF(S268&gt;0,(25-$S268)*'Hintergrund Berechnung'!$J$941,0),IF(S268&gt;0,(25-$S268)*'Hintergrund Berechnung'!$J$942,0)),0)</f>
        <v>0</v>
      </c>
      <c r="AL268" s="18" t="e">
        <f t="shared" si="44"/>
        <v>#DIV/0!</v>
      </c>
    </row>
    <row r="269" spans="21:38" x14ac:dyDescent="0.5">
      <c r="U269" s="16">
        <f t="shared" si="36"/>
        <v>0</v>
      </c>
      <c r="V269" s="16" t="e">
        <f>IF($A$3=FALSE,IF($C269&lt;16,E269/($D269^0.70558407859294)*'Hintergrund Berechnung'!$I$941,E269/($D269^0.70558407859294)*'Hintergrund Berechnung'!$I$942),IF($C269&lt;13,(E269/($D269^0.70558407859294)*'Hintergrund Berechnung'!$I$941)*0.5,IF($C269&lt;16,(E269/($D269^0.70558407859294)*'Hintergrund Berechnung'!$I$941)*0.67,E269/($D269^0.70558407859294)*'Hintergrund Berechnung'!$I$942)))</f>
        <v>#DIV/0!</v>
      </c>
      <c r="W269" s="16" t="str">
        <f t="shared" si="37"/>
        <v/>
      </c>
      <c r="X269" s="16" t="e">
        <f>IF($A$3=FALSE,IF($C269&lt;16,G269/($D269^0.70558407859294)*'Hintergrund Berechnung'!$I$941,G269/($D269^0.70558407859294)*'Hintergrund Berechnung'!$I$942),IF($C269&lt;13,(G269/($D269^0.70558407859294)*'Hintergrund Berechnung'!$I$941)*0.5,IF($C269&lt;16,(G269/($D269^0.70558407859294)*'Hintergrund Berechnung'!$I$941)*0.67,G269/($D269^0.70558407859294)*'Hintergrund Berechnung'!$I$942)))</f>
        <v>#DIV/0!</v>
      </c>
      <c r="Y269" s="16" t="str">
        <f t="shared" si="38"/>
        <v/>
      </c>
      <c r="Z269" s="16" t="e">
        <f>IF($A$3=FALSE,IF($C269&lt;16,I269/($D269^0.70558407859294)*'Hintergrund Berechnung'!$I$941,I269/($D269^0.70558407859294)*'Hintergrund Berechnung'!$I$942),IF($C269&lt;13,(I269/($D269^0.70558407859294)*'Hintergrund Berechnung'!$I$941)*0.5,IF($C269&lt;16,(I269/($D269^0.70558407859294)*'Hintergrund Berechnung'!$I$941)*0.67,I269/($D269^0.70558407859294)*'Hintergrund Berechnung'!$I$942)))</f>
        <v>#DIV/0!</v>
      </c>
      <c r="AA269" s="16" t="str">
        <f t="shared" si="39"/>
        <v/>
      </c>
      <c r="AB269" s="16" t="e">
        <f>IF($A$3=FALSE,IF($C269&lt;16,K269/($D269^0.70558407859294)*'Hintergrund Berechnung'!$I$941,K269/($D269^0.70558407859294)*'Hintergrund Berechnung'!$I$942),IF($C269&lt;13,(K269/($D269^0.70558407859294)*'Hintergrund Berechnung'!$I$941)*0.5,IF($C269&lt;16,(K269/($D269^0.70558407859294)*'Hintergrund Berechnung'!$I$941)*0.67,K269/($D269^0.70558407859294)*'Hintergrund Berechnung'!$I$942)))</f>
        <v>#DIV/0!</v>
      </c>
      <c r="AC269" s="16" t="str">
        <f t="shared" si="40"/>
        <v/>
      </c>
      <c r="AD269" s="16" t="e">
        <f>IF($A$3=FALSE,IF($C269&lt;16,M269/($D269^0.70558407859294)*'Hintergrund Berechnung'!$I$941,M269/($D269^0.70558407859294)*'Hintergrund Berechnung'!$I$942),IF($C269&lt;13,(M269/($D269^0.70558407859294)*'Hintergrund Berechnung'!$I$941)*0.5,IF($C269&lt;16,(M269/($D269^0.70558407859294)*'Hintergrund Berechnung'!$I$941)*0.67,M269/($D269^0.70558407859294)*'Hintergrund Berechnung'!$I$942)))</f>
        <v>#DIV/0!</v>
      </c>
      <c r="AE269" s="16" t="str">
        <f t="shared" si="41"/>
        <v/>
      </c>
      <c r="AF269" s="16" t="e">
        <f>IF($A$3=FALSE,IF($C269&lt;16,O269/($D269^0.70558407859294)*'Hintergrund Berechnung'!$I$941,O269/($D269^0.70558407859294)*'Hintergrund Berechnung'!$I$942),IF($C269&lt;13,(O269/($D269^0.70558407859294)*'Hintergrund Berechnung'!$I$941)*0.5,IF($C269&lt;16,(O269/($D269^0.70558407859294)*'Hintergrund Berechnung'!$I$941)*0.67,O269/($D269^0.70558407859294)*'Hintergrund Berechnung'!$I$942)))</f>
        <v>#DIV/0!</v>
      </c>
      <c r="AG269" s="16" t="str">
        <f t="shared" si="42"/>
        <v/>
      </c>
      <c r="AH269" s="16" t="e">
        <f t="shared" si="43"/>
        <v>#DIV/0!</v>
      </c>
      <c r="AI269" s="34" t="e">
        <f>ROUND(IF(C269&lt;16,$Q269/($D269^0.450818786555515)*'Hintergrund Berechnung'!$N$941,$Q269/($D269^0.450818786555515)*'Hintergrund Berechnung'!$N$942),0)</f>
        <v>#DIV/0!</v>
      </c>
      <c r="AJ269" s="34">
        <f>ROUND(IF(C269&lt;16,$R269*'Hintergrund Berechnung'!$O$941,$R269*'Hintergrund Berechnung'!$O$942),0)</f>
        <v>0</v>
      </c>
      <c r="AK269" s="34">
        <f>ROUND(IF(C269&lt;16,IF(S269&gt;0,(25-$S269)*'Hintergrund Berechnung'!$J$941,0),IF(S269&gt;0,(25-$S269)*'Hintergrund Berechnung'!$J$942,0)),0)</f>
        <v>0</v>
      </c>
      <c r="AL269" s="18" t="e">
        <f t="shared" si="44"/>
        <v>#DIV/0!</v>
      </c>
    </row>
    <row r="270" spans="21:38" x14ac:dyDescent="0.5">
      <c r="U270" s="16">
        <f t="shared" si="36"/>
        <v>0</v>
      </c>
      <c r="V270" s="16" t="e">
        <f>IF($A$3=FALSE,IF($C270&lt;16,E270/($D270^0.70558407859294)*'Hintergrund Berechnung'!$I$941,E270/($D270^0.70558407859294)*'Hintergrund Berechnung'!$I$942),IF($C270&lt;13,(E270/($D270^0.70558407859294)*'Hintergrund Berechnung'!$I$941)*0.5,IF($C270&lt;16,(E270/($D270^0.70558407859294)*'Hintergrund Berechnung'!$I$941)*0.67,E270/($D270^0.70558407859294)*'Hintergrund Berechnung'!$I$942)))</f>
        <v>#DIV/0!</v>
      </c>
      <c r="W270" s="16" t="str">
        <f t="shared" si="37"/>
        <v/>
      </c>
      <c r="X270" s="16" t="e">
        <f>IF($A$3=FALSE,IF($C270&lt;16,G270/($D270^0.70558407859294)*'Hintergrund Berechnung'!$I$941,G270/($D270^0.70558407859294)*'Hintergrund Berechnung'!$I$942),IF($C270&lt;13,(G270/($D270^0.70558407859294)*'Hintergrund Berechnung'!$I$941)*0.5,IF($C270&lt;16,(G270/($D270^0.70558407859294)*'Hintergrund Berechnung'!$I$941)*0.67,G270/($D270^0.70558407859294)*'Hintergrund Berechnung'!$I$942)))</f>
        <v>#DIV/0!</v>
      </c>
      <c r="Y270" s="16" t="str">
        <f t="shared" si="38"/>
        <v/>
      </c>
      <c r="Z270" s="16" t="e">
        <f>IF($A$3=FALSE,IF($C270&lt;16,I270/($D270^0.70558407859294)*'Hintergrund Berechnung'!$I$941,I270/($D270^0.70558407859294)*'Hintergrund Berechnung'!$I$942),IF($C270&lt;13,(I270/($D270^0.70558407859294)*'Hintergrund Berechnung'!$I$941)*0.5,IF($C270&lt;16,(I270/($D270^0.70558407859294)*'Hintergrund Berechnung'!$I$941)*0.67,I270/($D270^0.70558407859294)*'Hintergrund Berechnung'!$I$942)))</f>
        <v>#DIV/0!</v>
      </c>
      <c r="AA270" s="16" t="str">
        <f t="shared" si="39"/>
        <v/>
      </c>
      <c r="AB270" s="16" t="e">
        <f>IF($A$3=FALSE,IF($C270&lt;16,K270/($D270^0.70558407859294)*'Hintergrund Berechnung'!$I$941,K270/($D270^0.70558407859294)*'Hintergrund Berechnung'!$I$942),IF($C270&lt;13,(K270/($D270^0.70558407859294)*'Hintergrund Berechnung'!$I$941)*0.5,IF($C270&lt;16,(K270/($D270^0.70558407859294)*'Hintergrund Berechnung'!$I$941)*0.67,K270/($D270^0.70558407859294)*'Hintergrund Berechnung'!$I$942)))</f>
        <v>#DIV/0!</v>
      </c>
      <c r="AC270" s="16" t="str">
        <f t="shared" si="40"/>
        <v/>
      </c>
      <c r="AD270" s="16" t="e">
        <f>IF($A$3=FALSE,IF($C270&lt;16,M270/($D270^0.70558407859294)*'Hintergrund Berechnung'!$I$941,M270/($D270^0.70558407859294)*'Hintergrund Berechnung'!$I$942),IF($C270&lt;13,(M270/($D270^0.70558407859294)*'Hintergrund Berechnung'!$I$941)*0.5,IF($C270&lt;16,(M270/($D270^0.70558407859294)*'Hintergrund Berechnung'!$I$941)*0.67,M270/($D270^0.70558407859294)*'Hintergrund Berechnung'!$I$942)))</f>
        <v>#DIV/0!</v>
      </c>
      <c r="AE270" s="16" t="str">
        <f t="shared" si="41"/>
        <v/>
      </c>
      <c r="AF270" s="16" t="e">
        <f>IF($A$3=FALSE,IF($C270&lt;16,O270/($D270^0.70558407859294)*'Hintergrund Berechnung'!$I$941,O270/($D270^0.70558407859294)*'Hintergrund Berechnung'!$I$942),IF($C270&lt;13,(O270/($D270^0.70558407859294)*'Hintergrund Berechnung'!$I$941)*0.5,IF($C270&lt;16,(O270/($D270^0.70558407859294)*'Hintergrund Berechnung'!$I$941)*0.67,O270/($D270^0.70558407859294)*'Hintergrund Berechnung'!$I$942)))</f>
        <v>#DIV/0!</v>
      </c>
      <c r="AG270" s="16" t="str">
        <f t="shared" si="42"/>
        <v/>
      </c>
      <c r="AH270" s="16" t="e">
        <f t="shared" si="43"/>
        <v>#DIV/0!</v>
      </c>
      <c r="AI270" s="34" t="e">
        <f>ROUND(IF(C270&lt;16,$Q270/($D270^0.450818786555515)*'Hintergrund Berechnung'!$N$941,$Q270/($D270^0.450818786555515)*'Hintergrund Berechnung'!$N$942),0)</f>
        <v>#DIV/0!</v>
      </c>
      <c r="AJ270" s="34">
        <f>ROUND(IF(C270&lt;16,$R270*'Hintergrund Berechnung'!$O$941,$R270*'Hintergrund Berechnung'!$O$942),0)</f>
        <v>0</v>
      </c>
      <c r="AK270" s="34">
        <f>ROUND(IF(C270&lt;16,IF(S270&gt;0,(25-$S270)*'Hintergrund Berechnung'!$J$941,0),IF(S270&gt;0,(25-$S270)*'Hintergrund Berechnung'!$J$942,0)),0)</f>
        <v>0</v>
      </c>
      <c r="AL270" s="18" t="e">
        <f t="shared" si="44"/>
        <v>#DIV/0!</v>
      </c>
    </row>
    <row r="271" spans="21:38" x14ac:dyDescent="0.5">
      <c r="U271" s="16">
        <f t="shared" si="36"/>
        <v>0</v>
      </c>
      <c r="V271" s="16" t="e">
        <f>IF($A$3=FALSE,IF($C271&lt;16,E271/($D271^0.70558407859294)*'Hintergrund Berechnung'!$I$941,E271/($D271^0.70558407859294)*'Hintergrund Berechnung'!$I$942),IF($C271&lt;13,(E271/($D271^0.70558407859294)*'Hintergrund Berechnung'!$I$941)*0.5,IF($C271&lt;16,(E271/($D271^0.70558407859294)*'Hintergrund Berechnung'!$I$941)*0.67,E271/($D271^0.70558407859294)*'Hintergrund Berechnung'!$I$942)))</f>
        <v>#DIV/0!</v>
      </c>
      <c r="W271" s="16" t="str">
        <f t="shared" si="37"/>
        <v/>
      </c>
      <c r="X271" s="16" t="e">
        <f>IF($A$3=FALSE,IF($C271&lt;16,G271/($D271^0.70558407859294)*'Hintergrund Berechnung'!$I$941,G271/($D271^0.70558407859294)*'Hintergrund Berechnung'!$I$942),IF($C271&lt;13,(G271/($D271^0.70558407859294)*'Hintergrund Berechnung'!$I$941)*0.5,IF($C271&lt;16,(G271/($D271^0.70558407859294)*'Hintergrund Berechnung'!$I$941)*0.67,G271/($D271^0.70558407859294)*'Hintergrund Berechnung'!$I$942)))</f>
        <v>#DIV/0!</v>
      </c>
      <c r="Y271" s="16" t="str">
        <f t="shared" si="38"/>
        <v/>
      </c>
      <c r="Z271" s="16" t="e">
        <f>IF($A$3=FALSE,IF($C271&lt;16,I271/($D271^0.70558407859294)*'Hintergrund Berechnung'!$I$941,I271/($D271^0.70558407859294)*'Hintergrund Berechnung'!$I$942),IF($C271&lt;13,(I271/($D271^0.70558407859294)*'Hintergrund Berechnung'!$I$941)*0.5,IF($C271&lt;16,(I271/($D271^0.70558407859294)*'Hintergrund Berechnung'!$I$941)*0.67,I271/($D271^0.70558407859294)*'Hintergrund Berechnung'!$I$942)))</f>
        <v>#DIV/0!</v>
      </c>
      <c r="AA271" s="16" t="str">
        <f t="shared" si="39"/>
        <v/>
      </c>
      <c r="AB271" s="16" t="e">
        <f>IF($A$3=FALSE,IF($C271&lt;16,K271/($D271^0.70558407859294)*'Hintergrund Berechnung'!$I$941,K271/($D271^0.70558407859294)*'Hintergrund Berechnung'!$I$942),IF($C271&lt;13,(K271/($D271^0.70558407859294)*'Hintergrund Berechnung'!$I$941)*0.5,IF($C271&lt;16,(K271/($D271^0.70558407859294)*'Hintergrund Berechnung'!$I$941)*0.67,K271/($D271^0.70558407859294)*'Hintergrund Berechnung'!$I$942)))</f>
        <v>#DIV/0!</v>
      </c>
      <c r="AC271" s="16" t="str">
        <f t="shared" si="40"/>
        <v/>
      </c>
      <c r="AD271" s="16" t="e">
        <f>IF($A$3=FALSE,IF($C271&lt;16,M271/($D271^0.70558407859294)*'Hintergrund Berechnung'!$I$941,M271/($D271^0.70558407859294)*'Hintergrund Berechnung'!$I$942),IF($C271&lt;13,(M271/($D271^0.70558407859294)*'Hintergrund Berechnung'!$I$941)*0.5,IF($C271&lt;16,(M271/($D271^0.70558407859294)*'Hintergrund Berechnung'!$I$941)*0.67,M271/($D271^0.70558407859294)*'Hintergrund Berechnung'!$I$942)))</f>
        <v>#DIV/0!</v>
      </c>
      <c r="AE271" s="16" t="str">
        <f t="shared" si="41"/>
        <v/>
      </c>
      <c r="AF271" s="16" t="e">
        <f>IF($A$3=FALSE,IF($C271&lt;16,O271/($D271^0.70558407859294)*'Hintergrund Berechnung'!$I$941,O271/($D271^0.70558407859294)*'Hintergrund Berechnung'!$I$942),IF($C271&lt;13,(O271/($D271^0.70558407859294)*'Hintergrund Berechnung'!$I$941)*0.5,IF($C271&lt;16,(O271/($D271^0.70558407859294)*'Hintergrund Berechnung'!$I$941)*0.67,O271/($D271^0.70558407859294)*'Hintergrund Berechnung'!$I$942)))</f>
        <v>#DIV/0!</v>
      </c>
      <c r="AG271" s="16" t="str">
        <f t="shared" si="42"/>
        <v/>
      </c>
      <c r="AH271" s="16" t="e">
        <f t="shared" si="43"/>
        <v>#DIV/0!</v>
      </c>
      <c r="AI271" s="34" t="e">
        <f>ROUND(IF(C271&lt;16,$Q271/($D271^0.450818786555515)*'Hintergrund Berechnung'!$N$941,$Q271/($D271^0.450818786555515)*'Hintergrund Berechnung'!$N$942),0)</f>
        <v>#DIV/0!</v>
      </c>
      <c r="AJ271" s="34">
        <f>ROUND(IF(C271&lt;16,$R271*'Hintergrund Berechnung'!$O$941,$R271*'Hintergrund Berechnung'!$O$942),0)</f>
        <v>0</v>
      </c>
      <c r="AK271" s="34">
        <f>ROUND(IF(C271&lt;16,IF(S271&gt;0,(25-$S271)*'Hintergrund Berechnung'!$J$941,0),IF(S271&gt;0,(25-$S271)*'Hintergrund Berechnung'!$J$942,0)),0)</f>
        <v>0</v>
      </c>
      <c r="AL271" s="18" t="e">
        <f t="shared" si="44"/>
        <v>#DIV/0!</v>
      </c>
    </row>
    <row r="272" spans="21:38" x14ac:dyDescent="0.5">
      <c r="U272" s="16">
        <f t="shared" si="36"/>
        <v>0</v>
      </c>
      <c r="V272" s="16" t="e">
        <f>IF($A$3=FALSE,IF($C272&lt;16,E272/($D272^0.70558407859294)*'Hintergrund Berechnung'!$I$941,E272/($D272^0.70558407859294)*'Hintergrund Berechnung'!$I$942),IF($C272&lt;13,(E272/($D272^0.70558407859294)*'Hintergrund Berechnung'!$I$941)*0.5,IF($C272&lt;16,(E272/($D272^0.70558407859294)*'Hintergrund Berechnung'!$I$941)*0.67,E272/($D272^0.70558407859294)*'Hintergrund Berechnung'!$I$942)))</f>
        <v>#DIV/0!</v>
      </c>
      <c r="W272" s="16" t="str">
        <f t="shared" si="37"/>
        <v/>
      </c>
      <c r="X272" s="16" t="e">
        <f>IF($A$3=FALSE,IF($C272&lt;16,G272/($D272^0.70558407859294)*'Hintergrund Berechnung'!$I$941,G272/($D272^0.70558407859294)*'Hintergrund Berechnung'!$I$942),IF($C272&lt;13,(G272/($D272^0.70558407859294)*'Hintergrund Berechnung'!$I$941)*0.5,IF($C272&lt;16,(G272/($D272^0.70558407859294)*'Hintergrund Berechnung'!$I$941)*0.67,G272/($D272^0.70558407859294)*'Hintergrund Berechnung'!$I$942)))</f>
        <v>#DIV/0!</v>
      </c>
      <c r="Y272" s="16" t="str">
        <f t="shared" si="38"/>
        <v/>
      </c>
      <c r="Z272" s="16" t="e">
        <f>IF($A$3=FALSE,IF($C272&lt;16,I272/($D272^0.70558407859294)*'Hintergrund Berechnung'!$I$941,I272/($D272^0.70558407859294)*'Hintergrund Berechnung'!$I$942),IF($C272&lt;13,(I272/($D272^0.70558407859294)*'Hintergrund Berechnung'!$I$941)*0.5,IF($C272&lt;16,(I272/($D272^0.70558407859294)*'Hintergrund Berechnung'!$I$941)*0.67,I272/($D272^0.70558407859294)*'Hintergrund Berechnung'!$I$942)))</f>
        <v>#DIV/0!</v>
      </c>
      <c r="AA272" s="16" t="str">
        <f t="shared" si="39"/>
        <v/>
      </c>
      <c r="AB272" s="16" t="e">
        <f>IF($A$3=FALSE,IF($C272&lt;16,K272/($D272^0.70558407859294)*'Hintergrund Berechnung'!$I$941,K272/($D272^0.70558407859294)*'Hintergrund Berechnung'!$I$942),IF($C272&lt;13,(K272/($D272^0.70558407859294)*'Hintergrund Berechnung'!$I$941)*0.5,IF($C272&lt;16,(K272/($D272^0.70558407859294)*'Hintergrund Berechnung'!$I$941)*0.67,K272/($D272^0.70558407859294)*'Hintergrund Berechnung'!$I$942)))</f>
        <v>#DIV/0!</v>
      </c>
      <c r="AC272" s="16" t="str">
        <f t="shared" si="40"/>
        <v/>
      </c>
      <c r="AD272" s="16" t="e">
        <f>IF($A$3=FALSE,IF($C272&lt;16,M272/($D272^0.70558407859294)*'Hintergrund Berechnung'!$I$941,M272/($D272^0.70558407859294)*'Hintergrund Berechnung'!$I$942),IF($C272&lt;13,(M272/($D272^0.70558407859294)*'Hintergrund Berechnung'!$I$941)*0.5,IF($C272&lt;16,(M272/($D272^0.70558407859294)*'Hintergrund Berechnung'!$I$941)*0.67,M272/($D272^0.70558407859294)*'Hintergrund Berechnung'!$I$942)))</f>
        <v>#DIV/0!</v>
      </c>
      <c r="AE272" s="16" t="str">
        <f t="shared" si="41"/>
        <v/>
      </c>
      <c r="AF272" s="16" t="e">
        <f>IF($A$3=FALSE,IF($C272&lt;16,O272/($D272^0.70558407859294)*'Hintergrund Berechnung'!$I$941,O272/($D272^0.70558407859294)*'Hintergrund Berechnung'!$I$942),IF($C272&lt;13,(O272/($D272^0.70558407859294)*'Hintergrund Berechnung'!$I$941)*0.5,IF($C272&lt;16,(O272/($D272^0.70558407859294)*'Hintergrund Berechnung'!$I$941)*0.67,O272/($D272^0.70558407859294)*'Hintergrund Berechnung'!$I$942)))</f>
        <v>#DIV/0!</v>
      </c>
      <c r="AG272" s="16" t="str">
        <f t="shared" si="42"/>
        <v/>
      </c>
      <c r="AH272" s="16" t="e">
        <f t="shared" si="43"/>
        <v>#DIV/0!</v>
      </c>
      <c r="AI272" s="34" t="e">
        <f>ROUND(IF(C272&lt;16,$Q272/($D272^0.450818786555515)*'Hintergrund Berechnung'!$N$941,$Q272/($D272^0.450818786555515)*'Hintergrund Berechnung'!$N$942),0)</f>
        <v>#DIV/0!</v>
      </c>
      <c r="AJ272" s="34">
        <f>ROUND(IF(C272&lt;16,$R272*'Hintergrund Berechnung'!$O$941,$R272*'Hintergrund Berechnung'!$O$942),0)</f>
        <v>0</v>
      </c>
      <c r="AK272" s="34">
        <f>ROUND(IF(C272&lt;16,IF(S272&gt;0,(25-$S272)*'Hintergrund Berechnung'!$J$941,0),IF(S272&gt;0,(25-$S272)*'Hintergrund Berechnung'!$J$942,0)),0)</f>
        <v>0</v>
      </c>
      <c r="AL272" s="18" t="e">
        <f t="shared" si="44"/>
        <v>#DIV/0!</v>
      </c>
    </row>
    <row r="273" spans="21:38" x14ac:dyDescent="0.5">
      <c r="U273" s="16">
        <f t="shared" si="36"/>
        <v>0</v>
      </c>
      <c r="V273" s="16" t="e">
        <f>IF($A$3=FALSE,IF($C273&lt;16,E273/($D273^0.70558407859294)*'Hintergrund Berechnung'!$I$941,E273/($D273^0.70558407859294)*'Hintergrund Berechnung'!$I$942),IF($C273&lt;13,(E273/($D273^0.70558407859294)*'Hintergrund Berechnung'!$I$941)*0.5,IF($C273&lt;16,(E273/($D273^0.70558407859294)*'Hintergrund Berechnung'!$I$941)*0.67,E273/($D273^0.70558407859294)*'Hintergrund Berechnung'!$I$942)))</f>
        <v>#DIV/0!</v>
      </c>
      <c r="W273" s="16" t="str">
        <f t="shared" si="37"/>
        <v/>
      </c>
      <c r="X273" s="16" t="e">
        <f>IF($A$3=FALSE,IF($C273&lt;16,G273/($D273^0.70558407859294)*'Hintergrund Berechnung'!$I$941,G273/($D273^0.70558407859294)*'Hintergrund Berechnung'!$I$942),IF($C273&lt;13,(G273/($D273^0.70558407859294)*'Hintergrund Berechnung'!$I$941)*0.5,IF($C273&lt;16,(G273/($D273^0.70558407859294)*'Hintergrund Berechnung'!$I$941)*0.67,G273/($D273^0.70558407859294)*'Hintergrund Berechnung'!$I$942)))</f>
        <v>#DIV/0!</v>
      </c>
      <c r="Y273" s="16" t="str">
        <f t="shared" si="38"/>
        <v/>
      </c>
      <c r="Z273" s="16" t="e">
        <f>IF($A$3=FALSE,IF($C273&lt;16,I273/($D273^0.70558407859294)*'Hintergrund Berechnung'!$I$941,I273/($D273^0.70558407859294)*'Hintergrund Berechnung'!$I$942),IF($C273&lt;13,(I273/($D273^0.70558407859294)*'Hintergrund Berechnung'!$I$941)*0.5,IF($C273&lt;16,(I273/($D273^0.70558407859294)*'Hintergrund Berechnung'!$I$941)*0.67,I273/($D273^0.70558407859294)*'Hintergrund Berechnung'!$I$942)))</f>
        <v>#DIV/0!</v>
      </c>
      <c r="AA273" s="16" t="str">
        <f t="shared" si="39"/>
        <v/>
      </c>
      <c r="AB273" s="16" t="e">
        <f>IF($A$3=FALSE,IF($C273&lt;16,K273/($D273^0.70558407859294)*'Hintergrund Berechnung'!$I$941,K273/($D273^0.70558407859294)*'Hintergrund Berechnung'!$I$942),IF($C273&lt;13,(K273/($D273^0.70558407859294)*'Hintergrund Berechnung'!$I$941)*0.5,IF($C273&lt;16,(K273/($D273^0.70558407859294)*'Hintergrund Berechnung'!$I$941)*0.67,K273/($D273^0.70558407859294)*'Hintergrund Berechnung'!$I$942)))</f>
        <v>#DIV/0!</v>
      </c>
      <c r="AC273" s="16" t="str">
        <f t="shared" si="40"/>
        <v/>
      </c>
      <c r="AD273" s="16" t="e">
        <f>IF($A$3=FALSE,IF($C273&lt;16,M273/($D273^0.70558407859294)*'Hintergrund Berechnung'!$I$941,M273/($D273^0.70558407859294)*'Hintergrund Berechnung'!$I$942),IF($C273&lt;13,(M273/($D273^0.70558407859294)*'Hintergrund Berechnung'!$I$941)*0.5,IF($C273&lt;16,(M273/($D273^0.70558407859294)*'Hintergrund Berechnung'!$I$941)*0.67,M273/($D273^0.70558407859294)*'Hintergrund Berechnung'!$I$942)))</f>
        <v>#DIV/0!</v>
      </c>
      <c r="AE273" s="16" t="str">
        <f t="shared" si="41"/>
        <v/>
      </c>
      <c r="AF273" s="16" t="e">
        <f>IF($A$3=FALSE,IF($C273&lt;16,O273/($D273^0.70558407859294)*'Hintergrund Berechnung'!$I$941,O273/($D273^0.70558407859294)*'Hintergrund Berechnung'!$I$942),IF($C273&lt;13,(O273/($D273^0.70558407859294)*'Hintergrund Berechnung'!$I$941)*0.5,IF($C273&lt;16,(O273/($D273^0.70558407859294)*'Hintergrund Berechnung'!$I$941)*0.67,O273/($D273^0.70558407859294)*'Hintergrund Berechnung'!$I$942)))</f>
        <v>#DIV/0!</v>
      </c>
      <c r="AG273" s="16" t="str">
        <f t="shared" si="42"/>
        <v/>
      </c>
      <c r="AH273" s="16" t="e">
        <f t="shared" si="43"/>
        <v>#DIV/0!</v>
      </c>
      <c r="AI273" s="34" t="e">
        <f>ROUND(IF(C273&lt;16,$Q273/($D273^0.450818786555515)*'Hintergrund Berechnung'!$N$941,$Q273/($D273^0.450818786555515)*'Hintergrund Berechnung'!$N$942),0)</f>
        <v>#DIV/0!</v>
      </c>
      <c r="AJ273" s="34">
        <f>ROUND(IF(C273&lt;16,$R273*'Hintergrund Berechnung'!$O$941,$R273*'Hintergrund Berechnung'!$O$942),0)</f>
        <v>0</v>
      </c>
      <c r="AK273" s="34">
        <f>ROUND(IF(C273&lt;16,IF(S273&gt;0,(25-$S273)*'Hintergrund Berechnung'!$J$941,0),IF(S273&gt;0,(25-$S273)*'Hintergrund Berechnung'!$J$942,0)),0)</f>
        <v>0</v>
      </c>
      <c r="AL273" s="18" t="e">
        <f t="shared" si="44"/>
        <v>#DIV/0!</v>
      </c>
    </row>
    <row r="274" spans="21:38" x14ac:dyDescent="0.5">
      <c r="U274" s="16">
        <f t="shared" si="36"/>
        <v>0</v>
      </c>
      <c r="V274" s="16" t="e">
        <f>IF($A$3=FALSE,IF($C274&lt;16,E274/($D274^0.70558407859294)*'Hintergrund Berechnung'!$I$941,E274/($D274^0.70558407859294)*'Hintergrund Berechnung'!$I$942),IF($C274&lt;13,(E274/($D274^0.70558407859294)*'Hintergrund Berechnung'!$I$941)*0.5,IF($C274&lt;16,(E274/($D274^0.70558407859294)*'Hintergrund Berechnung'!$I$941)*0.67,E274/($D274^0.70558407859294)*'Hintergrund Berechnung'!$I$942)))</f>
        <v>#DIV/0!</v>
      </c>
      <c r="W274" s="16" t="str">
        <f t="shared" si="37"/>
        <v/>
      </c>
      <c r="X274" s="16" t="e">
        <f>IF($A$3=FALSE,IF($C274&lt;16,G274/($D274^0.70558407859294)*'Hintergrund Berechnung'!$I$941,G274/($D274^0.70558407859294)*'Hintergrund Berechnung'!$I$942),IF($C274&lt;13,(G274/($D274^0.70558407859294)*'Hintergrund Berechnung'!$I$941)*0.5,IF($C274&lt;16,(G274/($D274^0.70558407859294)*'Hintergrund Berechnung'!$I$941)*0.67,G274/($D274^0.70558407859294)*'Hintergrund Berechnung'!$I$942)))</f>
        <v>#DIV/0!</v>
      </c>
      <c r="Y274" s="16" t="str">
        <f t="shared" si="38"/>
        <v/>
      </c>
      <c r="Z274" s="16" t="e">
        <f>IF($A$3=FALSE,IF($C274&lt;16,I274/($D274^0.70558407859294)*'Hintergrund Berechnung'!$I$941,I274/($D274^0.70558407859294)*'Hintergrund Berechnung'!$I$942),IF($C274&lt;13,(I274/($D274^0.70558407859294)*'Hintergrund Berechnung'!$I$941)*0.5,IF($C274&lt;16,(I274/($D274^0.70558407859294)*'Hintergrund Berechnung'!$I$941)*0.67,I274/($D274^0.70558407859294)*'Hintergrund Berechnung'!$I$942)))</f>
        <v>#DIV/0!</v>
      </c>
      <c r="AA274" s="16" t="str">
        <f t="shared" si="39"/>
        <v/>
      </c>
      <c r="AB274" s="16" t="e">
        <f>IF($A$3=FALSE,IF($C274&lt;16,K274/($D274^0.70558407859294)*'Hintergrund Berechnung'!$I$941,K274/($D274^0.70558407859294)*'Hintergrund Berechnung'!$I$942),IF($C274&lt;13,(K274/($D274^0.70558407859294)*'Hintergrund Berechnung'!$I$941)*0.5,IF($C274&lt;16,(K274/($D274^0.70558407859294)*'Hintergrund Berechnung'!$I$941)*0.67,K274/($D274^0.70558407859294)*'Hintergrund Berechnung'!$I$942)))</f>
        <v>#DIV/0!</v>
      </c>
      <c r="AC274" s="16" t="str">
        <f t="shared" si="40"/>
        <v/>
      </c>
      <c r="AD274" s="16" t="e">
        <f>IF($A$3=FALSE,IF($C274&lt;16,M274/($D274^0.70558407859294)*'Hintergrund Berechnung'!$I$941,M274/($D274^0.70558407859294)*'Hintergrund Berechnung'!$I$942),IF($C274&lt;13,(M274/($D274^0.70558407859294)*'Hintergrund Berechnung'!$I$941)*0.5,IF($C274&lt;16,(M274/($D274^0.70558407859294)*'Hintergrund Berechnung'!$I$941)*0.67,M274/($D274^0.70558407859294)*'Hintergrund Berechnung'!$I$942)))</f>
        <v>#DIV/0!</v>
      </c>
      <c r="AE274" s="16" t="str">
        <f t="shared" si="41"/>
        <v/>
      </c>
      <c r="AF274" s="16" t="e">
        <f>IF($A$3=FALSE,IF($C274&lt;16,O274/($D274^0.70558407859294)*'Hintergrund Berechnung'!$I$941,O274/($D274^0.70558407859294)*'Hintergrund Berechnung'!$I$942),IF($C274&lt;13,(O274/($D274^0.70558407859294)*'Hintergrund Berechnung'!$I$941)*0.5,IF($C274&lt;16,(O274/($D274^0.70558407859294)*'Hintergrund Berechnung'!$I$941)*0.67,O274/($D274^0.70558407859294)*'Hintergrund Berechnung'!$I$942)))</f>
        <v>#DIV/0!</v>
      </c>
      <c r="AG274" s="16" t="str">
        <f t="shared" si="42"/>
        <v/>
      </c>
      <c r="AH274" s="16" t="e">
        <f t="shared" si="43"/>
        <v>#DIV/0!</v>
      </c>
      <c r="AI274" s="34" t="e">
        <f>ROUND(IF(C274&lt;16,$Q274/($D274^0.450818786555515)*'Hintergrund Berechnung'!$N$941,$Q274/($D274^0.450818786555515)*'Hintergrund Berechnung'!$N$942),0)</f>
        <v>#DIV/0!</v>
      </c>
      <c r="AJ274" s="34">
        <f>ROUND(IF(C274&lt;16,$R274*'Hintergrund Berechnung'!$O$941,$R274*'Hintergrund Berechnung'!$O$942),0)</f>
        <v>0</v>
      </c>
      <c r="AK274" s="34">
        <f>ROUND(IF(C274&lt;16,IF(S274&gt;0,(25-$S274)*'Hintergrund Berechnung'!$J$941,0),IF(S274&gt;0,(25-$S274)*'Hintergrund Berechnung'!$J$942,0)),0)</f>
        <v>0</v>
      </c>
      <c r="AL274" s="18" t="e">
        <f t="shared" si="44"/>
        <v>#DIV/0!</v>
      </c>
    </row>
    <row r="275" spans="21:38" x14ac:dyDescent="0.5">
      <c r="U275" s="16">
        <f t="shared" si="36"/>
        <v>0</v>
      </c>
      <c r="V275" s="16" t="e">
        <f>IF($A$3=FALSE,IF($C275&lt;16,E275/($D275^0.70558407859294)*'Hintergrund Berechnung'!$I$941,E275/($D275^0.70558407859294)*'Hintergrund Berechnung'!$I$942),IF($C275&lt;13,(E275/($D275^0.70558407859294)*'Hintergrund Berechnung'!$I$941)*0.5,IF($C275&lt;16,(E275/($D275^0.70558407859294)*'Hintergrund Berechnung'!$I$941)*0.67,E275/($D275^0.70558407859294)*'Hintergrund Berechnung'!$I$942)))</f>
        <v>#DIV/0!</v>
      </c>
      <c r="W275" s="16" t="str">
        <f t="shared" si="37"/>
        <v/>
      </c>
      <c r="X275" s="16" t="e">
        <f>IF($A$3=FALSE,IF($C275&lt;16,G275/($D275^0.70558407859294)*'Hintergrund Berechnung'!$I$941,G275/($D275^0.70558407859294)*'Hintergrund Berechnung'!$I$942),IF($C275&lt;13,(G275/($D275^0.70558407859294)*'Hintergrund Berechnung'!$I$941)*0.5,IF($C275&lt;16,(G275/($D275^0.70558407859294)*'Hintergrund Berechnung'!$I$941)*0.67,G275/($D275^0.70558407859294)*'Hintergrund Berechnung'!$I$942)))</f>
        <v>#DIV/0!</v>
      </c>
      <c r="Y275" s="16" t="str">
        <f t="shared" si="38"/>
        <v/>
      </c>
      <c r="Z275" s="16" t="e">
        <f>IF($A$3=FALSE,IF($C275&lt;16,I275/($D275^0.70558407859294)*'Hintergrund Berechnung'!$I$941,I275/($D275^0.70558407859294)*'Hintergrund Berechnung'!$I$942),IF($C275&lt;13,(I275/($D275^0.70558407859294)*'Hintergrund Berechnung'!$I$941)*0.5,IF($C275&lt;16,(I275/($D275^0.70558407859294)*'Hintergrund Berechnung'!$I$941)*0.67,I275/($D275^0.70558407859294)*'Hintergrund Berechnung'!$I$942)))</f>
        <v>#DIV/0!</v>
      </c>
      <c r="AA275" s="16" t="str">
        <f t="shared" si="39"/>
        <v/>
      </c>
      <c r="AB275" s="16" t="e">
        <f>IF($A$3=FALSE,IF($C275&lt;16,K275/($D275^0.70558407859294)*'Hintergrund Berechnung'!$I$941,K275/($D275^0.70558407859294)*'Hintergrund Berechnung'!$I$942),IF($C275&lt;13,(K275/($D275^0.70558407859294)*'Hintergrund Berechnung'!$I$941)*0.5,IF($C275&lt;16,(K275/($D275^0.70558407859294)*'Hintergrund Berechnung'!$I$941)*0.67,K275/($D275^0.70558407859294)*'Hintergrund Berechnung'!$I$942)))</f>
        <v>#DIV/0!</v>
      </c>
      <c r="AC275" s="16" t="str">
        <f t="shared" si="40"/>
        <v/>
      </c>
      <c r="AD275" s="16" t="e">
        <f>IF($A$3=FALSE,IF($C275&lt;16,M275/($D275^0.70558407859294)*'Hintergrund Berechnung'!$I$941,M275/($D275^0.70558407859294)*'Hintergrund Berechnung'!$I$942),IF($C275&lt;13,(M275/($D275^0.70558407859294)*'Hintergrund Berechnung'!$I$941)*0.5,IF($C275&lt;16,(M275/($D275^0.70558407859294)*'Hintergrund Berechnung'!$I$941)*0.67,M275/($D275^0.70558407859294)*'Hintergrund Berechnung'!$I$942)))</f>
        <v>#DIV/0!</v>
      </c>
      <c r="AE275" s="16" t="str">
        <f t="shared" si="41"/>
        <v/>
      </c>
      <c r="AF275" s="16" t="e">
        <f>IF($A$3=FALSE,IF($C275&lt;16,O275/($D275^0.70558407859294)*'Hintergrund Berechnung'!$I$941,O275/($D275^0.70558407859294)*'Hintergrund Berechnung'!$I$942),IF($C275&lt;13,(O275/($D275^0.70558407859294)*'Hintergrund Berechnung'!$I$941)*0.5,IF($C275&lt;16,(O275/($D275^0.70558407859294)*'Hintergrund Berechnung'!$I$941)*0.67,O275/($D275^0.70558407859294)*'Hintergrund Berechnung'!$I$942)))</f>
        <v>#DIV/0!</v>
      </c>
      <c r="AG275" s="16" t="str">
        <f t="shared" si="42"/>
        <v/>
      </c>
      <c r="AH275" s="16" t="e">
        <f t="shared" si="43"/>
        <v>#DIV/0!</v>
      </c>
      <c r="AI275" s="34" t="e">
        <f>ROUND(IF(C275&lt;16,$Q275/($D275^0.450818786555515)*'Hintergrund Berechnung'!$N$941,$Q275/($D275^0.450818786555515)*'Hintergrund Berechnung'!$N$942),0)</f>
        <v>#DIV/0!</v>
      </c>
      <c r="AJ275" s="34">
        <f>ROUND(IF(C275&lt;16,$R275*'Hintergrund Berechnung'!$O$941,$R275*'Hintergrund Berechnung'!$O$942),0)</f>
        <v>0</v>
      </c>
      <c r="AK275" s="34">
        <f>ROUND(IF(C275&lt;16,IF(S275&gt;0,(25-$S275)*'Hintergrund Berechnung'!$J$941,0),IF(S275&gt;0,(25-$S275)*'Hintergrund Berechnung'!$J$942,0)),0)</f>
        <v>0</v>
      </c>
      <c r="AL275" s="18" t="e">
        <f t="shared" si="44"/>
        <v>#DIV/0!</v>
      </c>
    </row>
    <row r="276" spans="21:38" x14ac:dyDescent="0.5">
      <c r="U276" s="16">
        <f t="shared" si="36"/>
        <v>0</v>
      </c>
      <c r="V276" s="16" t="e">
        <f>IF($A$3=FALSE,IF($C276&lt;16,E276/($D276^0.70558407859294)*'Hintergrund Berechnung'!$I$941,E276/($D276^0.70558407859294)*'Hintergrund Berechnung'!$I$942),IF($C276&lt;13,(E276/($D276^0.70558407859294)*'Hintergrund Berechnung'!$I$941)*0.5,IF($C276&lt;16,(E276/($D276^0.70558407859294)*'Hintergrund Berechnung'!$I$941)*0.67,E276/($D276^0.70558407859294)*'Hintergrund Berechnung'!$I$942)))</f>
        <v>#DIV/0!</v>
      </c>
      <c r="W276" s="16" t="str">
        <f t="shared" si="37"/>
        <v/>
      </c>
      <c r="X276" s="16" t="e">
        <f>IF($A$3=FALSE,IF($C276&lt;16,G276/($D276^0.70558407859294)*'Hintergrund Berechnung'!$I$941,G276/($D276^0.70558407859294)*'Hintergrund Berechnung'!$I$942),IF($C276&lt;13,(G276/($D276^0.70558407859294)*'Hintergrund Berechnung'!$I$941)*0.5,IF($C276&lt;16,(G276/($D276^0.70558407859294)*'Hintergrund Berechnung'!$I$941)*0.67,G276/($D276^0.70558407859294)*'Hintergrund Berechnung'!$I$942)))</f>
        <v>#DIV/0!</v>
      </c>
      <c r="Y276" s="16" t="str">
        <f t="shared" si="38"/>
        <v/>
      </c>
      <c r="Z276" s="16" t="e">
        <f>IF($A$3=FALSE,IF($C276&lt;16,I276/($D276^0.70558407859294)*'Hintergrund Berechnung'!$I$941,I276/($D276^0.70558407859294)*'Hintergrund Berechnung'!$I$942),IF($C276&lt;13,(I276/($D276^0.70558407859294)*'Hintergrund Berechnung'!$I$941)*0.5,IF($C276&lt;16,(I276/($D276^0.70558407859294)*'Hintergrund Berechnung'!$I$941)*0.67,I276/($D276^0.70558407859294)*'Hintergrund Berechnung'!$I$942)))</f>
        <v>#DIV/0!</v>
      </c>
      <c r="AA276" s="16" t="str">
        <f t="shared" si="39"/>
        <v/>
      </c>
      <c r="AB276" s="16" t="e">
        <f>IF($A$3=FALSE,IF($C276&lt;16,K276/($D276^0.70558407859294)*'Hintergrund Berechnung'!$I$941,K276/($D276^0.70558407859294)*'Hintergrund Berechnung'!$I$942),IF($C276&lt;13,(K276/($D276^0.70558407859294)*'Hintergrund Berechnung'!$I$941)*0.5,IF($C276&lt;16,(K276/($D276^0.70558407859294)*'Hintergrund Berechnung'!$I$941)*0.67,K276/($D276^0.70558407859294)*'Hintergrund Berechnung'!$I$942)))</f>
        <v>#DIV/0!</v>
      </c>
      <c r="AC276" s="16" t="str">
        <f t="shared" si="40"/>
        <v/>
      </c>
      <c r="AD276" s="16" t="e">
        <f>IF($A$3=FALSE,IF($C276&lt;16,M276/($D276^0.70558407859294)*'Hintergrund Berechnung'!$I$941,M276/($D276^0.70558407859294)*'Hintergrund Berechnung'!$I$942),IF($C276&lt;13,(M276/($D276^0.70558407859294)*'Hintergrund Berechnung'!$I$941)*0.5,IF($C276&lt;16,(M276/($D276^0.70558407859294)*'Hintergrund Berechnung'!$I$941)*0.67,M276/($D276^0.70558407859294)*'Hintergrund Berechnung'!$I$942)))</f>
        <v>#DIV/0!</v>
      </c>
      <c r="AE276" s="16" t="str">
        <f t="shared" si="41"/>
        <v/>
      </c>
      <c r="AF276" s="16" t="e">
        <f>IF($A$3=FALSE,IF($C276&lt;16,O276/($D276^0.70558407859294)*'Hintergrund Berechnung'!$I$941,O276/($D276^0.70558407859294)*'Hintergrund Berechnung'!$I$942),IF($C276&lt;13,(O276/($D276^0.70558407859294)*'Hintergrund Berechnung'!$I$941)*0.5,IF($C276&lt;16,(O276/($D276^0.70558407859294)*'Hintergrund Berechnung'!$I$941)*0.67,O276/($D276^0.70558407859294)*'Hintergrund Berechnung'!$I$942)))</f>
        <v>#DIV/0!</v>
      </c>
      <c r="AG276" s="16" t="str">
        <f t="shared" si="42"/>
        <v/>
      </c>
      <c r="AH276" s="16" t="e">
        <f t="shared" si="43"/>
        <v>#DIV/0!</v>
      </c>
      <c r="AI276" s="34" t="e">
        <f>ROUND(IF(C276&lt;16,$Q276/($D276^0.450818786555515)*'Hintergrund Berechnung'!$N$941,$Q276/($D276^0.450818786555515)*'Hintergrund Berechnung'!$N$942),0)</f>
        <v>#DIV/0!</v>
      </c>
      <c r="AJ276" s="34">
        <f>ROUND(IF(C276&lt;16,$R276*'Hintergrund Berechnung'!$O$941,$R276*'Hintergrund Berechnung'!$O$942),0)</f>
        <v>0</v>
      </c>
      <c r="AK276" s="34">
        <f>ROUND(IF(C276&lt;16,IF(S276&gt;0,(25-$S276)*'Hintergrund Berechnung'!$J$941,0),IF(S276&gt;0,(25-$S276)*'Hintergrund Berechnung'!$J$942,0)),0)</f>
        <v>0</v>
      </c>
      <c r="AL276" s="18" t="e">
        <f t="shared" si="44"/>
        <v>#DIV/0!</v>
      </c>
    </row>
    <row r="277" spans="21:38" x14ac:dyDescent="0.5">
      <c r="U277" s="16">
        <f t="shared" si="36"/>
        <v>0</v>
      </c>
      <c r="V277" s="16" t="e">
        <f>IF($A$3=FALSE,IF($C277&lt;16,E277/($D277^0.70558407859294)*'Hintergrund Berechnung'!$I$941,E277/($D277^0.70558407859294)*'Hintergrund Berechnung'!$I$942),IF($C277&lt;13,(E277/($D277^0.70558407859294)*'Hintergrund Berechnung'!$I$941)*0.5,IF($C277&lt;16,(E277/($D277^0.70558407859294)*'Hintergrund Berechnung'!$I$941)*0.67,E277/($D277^0.70558407859294)*'Hintergrund Berechnung'!$I$942)))</f>
        <v>#DIV/0!</v>
      </c>
      <c r="W277" s="16" t="str">
        <f t="shared" si="37"/>
        <v/>
      </c>
      <c r="X277" s="16" t="e">
        <f>IF($A$3=FALSE,IF($C277&lt;16,G277/($D277^0.70558407859294)*'Hintergrund Berechnung'!$I$941,G277/($D277^0.70558407859294)*'Hintergrund Berechnung'!$I$942),IF($C277&lt;13,(G277/($D277^0.70558407859294)*'Hintergrund Berechnung'!$I$941)*0.5,IF($C277&lt;16,(G277/($D277^0.70558407859294)*'Hintergrund Berechnung'!$I$941)*0.67,G277/($D277^0.70558407859294)*'Hintergrund Berechnung'!$I$942)))</f>
        <v>#DIV/0!</v>
      </c>
      <c r="Y277" s="16" t="str">
        <f t="shared" si="38"/>
        <v/>
      </c>
      <c r="Z277" s="16" t="e">
        <f>IF($A$3=FALSE,IF($C277&lt;16,I277/($D277^0.70558407859294)*'Hintergrund Berechnung'!$I$941,I277/($D277^0.70558407859294)*'Hintergrund Berechnung'!$I$942),IF($C277&lt;13,(I277/($D277^0.70558407859294)*'Hintergrund Berechnung'!$I$941)*0.5,IF($C277&lt;16,(I277/($D277^0.70558407859294)*'Hintergrund Berechnung'!$I$941)*0.67,I277/($D277^0.70558407859294)*'Hintergrund Berechnung'!$I$942)))</f>
        <v>#DIV/0!</v>
      </c>
      <c r="AA277" s="16" t="str">
        <f t="shared" si="39"/>
        <v/>
      </c>
      <c r="AB277" s="16" t="e">
        <f>IF($A$3=FALSE,IF($C277&lt;16,K277/($D277^0.70558407859294)*'Hintergrund Berechnung'!$I$941,K277/($D277^0.70558407859294)*'Hintergrund Berechnung'!$I$942),IF($C277&lt;13,(K277/($D277^0.70558407859294)*'Hintergrund Berechnung'!$I$941)*0.5,IF($C277&lt;16,(K277/($D277^0.70558407859294)*'Hintergrund Berechnung'!$I$941)*0.67,K277/($D277^0.70558407859294)*'Hintergrund Berechnung'!$I$942)))</f>
        <v>#DIV/0!</v>
      </c>
      <c r="AC277" s="16" t="str">
        <f t="shared" si="40"/>
        <v/>
      </c>
      <c r="AD277" s="16" t="e">
        <f>IF($A$3=FALSE,IF($C277&lt;16,M277/($D277^0.70558407859294)*'Hintergrund Berechnung'!$I$941,M277/($D277^0.70558407859294)*'Hintergrund Berechnung'!$I$942),IF($C277&lt;13,(M277/($D277^0.70558407859294)*'Hintergrund Berechnung'!$I$941)*0.5,IF($C277&lt;16,(M277/($D277^0.70558407859294)*'Hintergrund Berechnung'!$I$941)*0.67,M277/($D277^0.70558407859294)*'Hintergrund Berechnung'!$I$942)))</f>
        <v>#DIV/0!</v>
      </c>
      <c r="AE277" s="16" t="str">
        <f t="shared" si="41"/>
        <v/>
      </c>
      <c r="AF277" s="16" t="e">
        <f>IF($A$3=FALSE,IF($C277&lt;16,O277/($D277^0.70558407859294)*'Hintergrund Berechnung'!$I$941,O277/($D277^0.70558407859294)*'Hintergrund Berechnung'!$I$942),IF($C277&lt;13,(O277/($D277^0.70558407859294)*'Hintergrund Berechnung'!$I$941)*0.5,IF($C277&lt;16,(O277/($D277^0.70558407859294)*'Hintergrund Berechnung'!$I$941)*0.67,O277/($D277^0.70558407859294)*'Hintergrund Berechnung'!$I$942)))</f>
        <v>#DIV/0!</v>
      </c>
      <c r="AG277" s="16" t="str">
        <f t="shared" si="42"/>
        <v/>
      </c>
      <c r="AH277" s="16" t="e">
        <f t="shared" si="43"/>
        <v>#DIV/0!</v>
      </c>
      <c r="AI277" s="34" t="e">
        <f>ROUND(IF(C277&lt;16,$Q277/($D277^0.450818786555515)*'Hintergrund Berechnung'!$N$941,$Q277/($D277^0.450818786555515)*'Hintergrund Berechnung'!$N$942),0)</f>
        <v>#DIV/0!</v>
      </c>
      <c r="AJ277" s="34">
        <f>ROUND(IF(C277&lt;16,$R277*'Hintergrund Berechnung'!$O$941,$R277*'Hintergrund Berechnung'!$O$942),0)</f>
        <v>0</v>
      </c>
      <c r="AK277" s="34">
        <f>ROUND(IF(C277&lt;16,IF(S277&gt;0,(25-$S277)*'Hintergrund Berechnung'!$J$941,0),IF(S277&gt;0,(25-$S277)*'Hintergrund Berechnung'!$J$942,0)),0)</f>
        <v>0</v>
      </c>
      <c r="AL277" s="18" t="e">
        <f t="shared" si="44"/>
        <v>#DIV/0!</v>
      </c>
    </row>
    <row r="278" spans="21:38" x14ac:dyDescent="0.5">
      <c r="U278" s="16">
        <f t="shared" si="36"/>
        <v>0</v>
      </c>
      <c r="V278" s="16" t="e">
        <f>IF($A$3=FALSE,IF($C278&lt;16,E278/($D278^0.70558407859294)*'Hintergrund Berechnung'!$I$941,E278/($D278^0.70558407859294)*'Hintergrund Berechnung'!$I$942),IF($C278&lt;13,(E278/($D278^0.70558407859294)*'Hintergrund Berechnung'!$I$941)*0.5,IF($C278&lt;16,(E278/($D278^0.70558407859294)*'Hintergrund Berechnung'!$I$941)*0.67,E278/($D278^0.70558407859294)*'Hintergrund Berechnung'!$I$942)))</f>
        <v>#DIV/0!</v>
      </c>
      <c r="W278" s="16" t="str">
        <f t="shared" si="37"/>
        <v/>
      </c>
      <c r="X278" s="16" t="e">
        <f>IF($A$3=FALSE,IF($C278&lt;16,G278/($D278^0.70558407859294)*'Hintergrund Berechnung'!$I$941,G278/($D278^0.70558407859294)*'Hintergrund Berechnung'!$I$942),IF($C278&lt;13,(G278/($D278^0.70558407859294)*'Hintergrund Berechnung'!$I$941)*0.5,IF($C278&lt;16,(G278/($D278^0.70558407859294)*'Hintergrund Berechnung'!$I$941)*0.67,G278/($D278^0.70558407859294)*'Hintergrund Berechnung'!$I$942)))</f>
        <v>#DIV/0!</v>
      </c>
      <c r="Y278" s="16" t="str">
        <f t="shared" si="38"/>
        <v/>
      </c>
      <c r="Z278" s="16" t="e">
        <f>IF($A$3=FALSE,IF($C278&lt;16,I278/($D278^0.70558407859294)*'Hintergrund Berechnung'!$I$941,I278/($D278^0.70558407859294)*'Hintergrund Berechnung'!$I$942),IF($C278&lt;13,(I278/($D278^0.70558407859294)*'Hintergrund Berechnung'!$I$941)*0.5,IF($C278&lt;16,(I278/($D278^0.70558407859294)*'Hintergrund Berechnung'!$I$941)*0.67,I278/($D278^0.70558407859294)*'Hintergrund Berechnung'!$I$942)))</f>
        <v>#DIV/0!</v>
      </c>
      <c r="AA278" s="16" t="str">
        <f t="shared" si="39"/>
        <v/>
      </c>
      <c r="AB278" s="16" t="e">
        <f>IF($A$3=FALSE,IF($C278&lt;16,K278/($D278^0.70558407859294)*'Hintergrund Berechnung'!$I$941,K278/($D278^0.70558407859294)*'Hintergrund Berechnung'!$I$942),IF($C278&lt;13,(K278/($D278^0.70558407859294)*'Hintergrund Berechnung'!$I$941)*0.5,IF($C278&lt;16,(K278/($D278^0.70558407859294)*'Hintergrund Berechnung'!$I$941)*0.67,K278/($D278^0.70558407859294)*'Hintergrund Berechnung'!$I$942)))</f>
        <v>#DIV/0!</v>
      </c>
      <c r="AC278" s="16" t="str">
        <f t="shared" si="40"/>
        <v/>
      </c>
      <c r="AD278" s="16" t="e">
        <f>IF($A$3=FALSE,IF($C278&lt;16,M278/($D278^0.70558407859294)*'Hintergrund Berechnung'!$I$941,M278/($D278^0.70558407859294)*'Hintergrund Berechnung'!$I$942),IF($C278&lt;13,(M278/($D278^0.70558407859294)*'Hintergrund Berechnung'!$I$941)*0.5,IF($C278&lt;16,(M278/($D278^0.70558407859294)*'Hintergrund Berechnung'!$I$941)*0.67,M278/($D278^0.70558407859294)*'Hintergrund Berechnung'!$I$942)))</f>
        <v>#DIV/0!</v>
      </c>
      <c r="AE278" s="16" t="str">
        <f t="shared" si="41"/>
        <v/>
      </c>
      <c r="AF278" s="16" t="e">
        <f>IF($A$3=FALSE,IF($C278&lt;16,O278/($D278^0.70558407859294)*'Hintergrund Berechnung'!$I$941,O278/($D278^0.70558407859294)*'Hintergrund Berechnung'!$I$942),IF($C278&lt;13,(O278/($D278^0.70558407859294)*'Hintergrund Berechnung'!$I$941)*0.5,IF($C278&lt;16,(O278/($D278^0.70558407859294)*'Hintergrund Berechnung'!$I$941)*0.67,O278/($D278^0.70558407859294)*'Hintergrund Berechnung'!$I$942)))</f>
        <v>#DIV/0!</v>
      </c>
      <c r="AG278" s="16" t="str">
        <f t="shared" si="42"/>
        <v/>
      </c>
      <c r="AH278" s="16" t="e">
        <f t="shared" si="43"/>
        <v>#DIV/0!</v>
      </c>
      <c r="AI278" s="34" t="e">
        <f>ROUND(IF(C278&lt;16,$Q278/($D278^0.450818786555515)*'Hintergrund Berechnung'!$N$941,$Q278/($D278^0.450818786555515)*'Hintergrund Berechnung'!$N$942),0)</f>
        <v>#DIV/0!</v>
      </c>
      <c r="AJ278" s="34">
        <f>ROUND(IF(C278&lt;16,$R278*'Hintergrund Berechnung'!$O$941,$R278*'Hintergrund Berechnung'!$O$942),0)</f>
        <v>0</v>
      </c>
      <c r="AK278" s="34">
        <f>ROUND(IF(C278&lt;16,IF(S278&gt;0,(25-$S278)*'Hintergrund Berechnung'!$J$941,0),IF(S278&gt;0,(25-$S278)*'Hintergrund Berechnung'!$J$942,0)),0)</f>
        <v>0</v>
      </c>
      <c r="AL278" s="18" t="e">
        <f t="shared" si="44"/>
        <v>#DIV/0!</v>
      </c>
    </row>
    <row r="279" spans="21:38" x14ac:dyDescent="0.5">
      <c r="U279" s="16">
        <f t="shared" si="36"/>
        <v>0</v>
      </c>
      <c r="V279" s="16" t="e">
        <f>IF($A$3=FALSE,IF($C279&lt;16,E279/($D279^0.70558407859294)*'Hintergrund Berechnung'!$I$941,E279/($D279^0.70558407859294)*'Hintergrund Berechnung'!$I$942),IF($C279&lt;13,(E279/($D279^0.70558407859294)*'Hintergrund Berechnung'!$I$941)*0.5,IF($C279&lt;16,(E279/($D279^0.70558407859294)*'Hintergrund Berechnung'!$I$941)*0.67,E279/($D279^0.70558407859294)*'Hintergrund Berechnung'!$I$942)))</f>
        <v>#DIV/0!</v>
      </c>
      <c r="W279" s="16" t="str">
        <f t="shared" si="37"/>
        <v/>
      </c>
      <c r="X279" s="16" t="e">
        <f>IF($A$3=FALSE,IF($C279&lt;16,G279/($D279^0.70558407859294)*'Hintergrund Berechnung'!$I$941,G279/($D279^0.70558407859294)*'Hintergrund Berechnung'!$I$942),IF($C279&lt;13,(G279/($D279^0.70558407859294)*'Hintergrund Berechnung'!$I$941)*0.5,IF($C279&lt;16,(G279/($D279^0.70558407859294)*'Hintergrund Berechnung'!$I$941)*0.67,G279/($D279^0.70558407859294)*'Hintergrund Berechnung'!$I$942)))</f>
        <v>#DIV/0!</v>
      </c>
      <c r="Y279" s="16" t="str">
        <f t="shared" si="38"/>
        <v/>
      </c>
      <c r="Z279" s="16" t="e">
        <f>IF($A$3=FALSE,IF($C279&lt;16,I279/($D279^0.70558407859294)*'Hintergrund Berechnung'!$I$941,I279/($D279^0.70558407859294)*'Hintergrund Berechnung'!$I$942),IF($C279&lt;13,(I279/($D279^0.70558407859294)*'Hintergrund Berechnung'!$I$941)*0.5,IF($C279&lt;16,(I279/($D279^0.70558407859294)*'Hintergrund Berechnung'!$I$941)*0.67,I279/($D279^0.70558407859294)*'Hintergrund Berechnung'!$I$942)))</f>
        <v>#DIV/0!</v>
      </c>
      <c r="AA279" s="16" t="str">
        <f t="shared" si="39"/>
        <v/>
      </c>
      <c r="AB279" s="16" t="e">
        <f>IF($A$3=FALSE,IF($C279&lt;16,K279/($D279^0.70558407859294)*'Hintergrund Berechnung'!$I$941,K279/($D279^0.70558407859294)*'Hintergrund Berechnung'!$I$942),IF($C279&lt;13,(K279/($D279^0.70558407859294)*'Hintergrund Berechnung'!$I$941)*0.5,IF($C279&lt;16,(K279/($D279^0.70558407859294)*'Hintergrund Berechnung'!$I$941)*0.67,K279/($D279^0.70558407859294)*'Hintergrund Berechnung'!$I$942)))</f>
        <v>#DIV/0!</v>
      </c>
      <c r="AC279" s="16" t="str">
        <f t="shared" si="40"/>
        <v/>
      </c>
      <c r="AD279" s="16" t="e">
        <f>IF($A$3=FALSE,IF($C279&lt;16,M279/($D279^0.70558407859294)*'Hintergrund Berechnung'!$I$941,M279/($D279^0.70558407859294)*'Hintergrund Berechnung'!$I$942),IF($C279&lt;13,(M279/($D279^0.70558407859294)*'Hintergrund Berechnung'!$I$941)*0.5,IF($C279&lt;16,(M279/($D279^0.70558407859294)*'Hintergrund Berechnung'!$I$941)*0.67,M279/($D279^0.70558407859294)*'Hintergrund Berechnung'!$I$942)))</f>
        <v>#DIV/0!</v>
      </c>
      <c r="AE279" s="16" t="str">
        <f t="shared" si="41"/>
        <v/>
      </c>
      <c r="AF279" s="16" t="e">
        <f>IF($A$3=FALSE,IF($C279&lt;16,O279/($D279^0.70558407859294)*'Hintergrund Berechnung'!$I$941,O279/($D279^0.70558407859294)*'Hintergrund Berechnung'!$I$942),IF($C279&lt;13,(O279/($D279^0.70558407859294)*'Hintergrund Berechnung'!$I$941)*0.5,IF($C279&lt;16,(O279/($D279^0.70558407859294)*'Hintergrund Berechnung'!$I$941)*0.67,O279/($D279^0.70558407859294)*'Hintergrund Berechnung'!$I$942)))</f>
        <v>#DIV/0!</v>
      </c>
      <c r="AG279" s="16" t="str">
        <f t="shared" si="42"/>
        <v/>
      </c>
      <c r="AH279" s="16" t="e">
        <f t="shared" si="43"/>
        <v>#DIV/0!</v>
      </c>
      <c r="AI279" s="34" t="e">
        <f>ROUND(IF(C279&lt;16,$Q279/($D279^0.450818786555515)*'Hintergrund Berechnung'!$N$941,$Q279/($D279^0.450818786555515)*'Hintergrund Berechnung'!$N$942),0)</f>
        <v>#DIV/0!</v>
      </c>
      <c r="AJ279" s="34">
        <f>ROUND(IF(C279&lt;16,$R279*'Hintergrund Berechnung'!$O$941,$R279*'Hintergrund Berechnung'!$O$942),0)</f>
        <v>0</v>
      </c>
      <c r="AK279" s="34">
        <f>ROUND(IF(C279&lt;16,IF(S279&gt;0,(25-$S279)*'Hintergrund Berechnung'!$J$941,0),IF(S279&gt;0,(25-$S279)*'Hintergrund Berechnung'!$J$942,0)),0)</f>
        <v>0</v>
      </c>
      <c r="AL279" s="18" t="e">
        <f t="shared" si="44"/>
        <v>#DIV/0!</v>
      </c>
    </row>
    <row r="280" spans="21:38" x14ac:dyDescent="0.5">
      <c r="U280" s="16">
        <f t="shared" si="36"/>
        <v>0</v>
      </c>
      <c r="V280" s="16" t="e">
        <f>IF($A$3=FALSE,IF($C280&lt;16,E280/($D280^0.70558407859294)*'Hintergrund Berechnung'!$I$941,E280/($D280^0.70558407859294)*'Hintergrund Berechnung'!$I$942),IF($C280&lt;13,(E280/($D280^0.70558407859294)*'Hintergrund Berechnung'!$I$941)*0.5,IF($C280&lt;16,(E280/($D280^0.70558407859294)*'Hintergrund Berechnung'!$I$941)*0.67,E280/($D280^0.70558407859294)*'Hintergrund Berechnung'!$I$942)))</f>
        <v>#DIV/0!</v>
      </c>
      <c r="W280" s="16" t="str">
        <f t="shared" si="37"/>
        <v/>
      </c>
      <c r="X280" s="16" t="e">
        <f>IF($A$3=FALSE,IF($C280&lt;16,G280/($D280^0.70558407859294)*'Hintergrund Berechnung'!$I$941,G280/($D280^0.70558407859294)*'Hintergrund Berechnung'!$I$942),IF($C280&lt;13,(G280/($D280^0.70558407859294)*'Hintergrund Berechnung'!$I$941)*0.5,IF($C280&lt;16,(G280/($D280^0.70558407859294)*'Hintergrund Berechnung'!$I$941)*0.67,G280/($D280^0.70558407859294)*'Hintergrund Berechnung'!$I$942)))</f>
        <v>#DIV/0!</v>
      </c>
      <c r="Y280" s="16" t="str">
        <f t="shared" si="38"/>
        <v/>
      </c>
      <c r="Z280" s="16" t="e">
        <f>IF($A$3=FALSE,IF($C280&lt;16,I280/($D280^0.70558407859294)*'Hintergrund Berechnung'!$I$941,I280/($D280^0.70558407859294)*'Hintergrund Berechnung'!$I$942),IF($C280&lt;13,(I280/($D280^0.70558407859294)*'Hintergrund Berechnung'!$I$941)*0.5,IF($C280&lt;16,(I280/($D280^0.70558407859294)*'Hintergrund Berechnung'!$I$941)*0.67,I280/($D280^0.70558407859294)*'Hintergrund Berechnung'!$I$942)))</f>
        <v>#DIV/0!</v>
      </c>
      <c r="AA280" s="16" t="str">
        <f t="shared" si="39"/>
        <v/>
      </c>
      <c r="AB280" s="16" t="e">
        <f>IF($A$3=FALSE,IF($C280&lt;16,K280/($D280^0.70558407859294)*'Hintergrund Berechnung'!$I$941,K280/($D280^0.70558407859294)*'Hintergrund Berechnung'!$I$942),IF($C280&lt;13,(K280/($D280^0.70558407859294)*'Hintergrund Berechnung'!$I$941)*0.5,IF($C280&lt;16,(K280/($D280^0.70558407859294)*'Hintergrund Berechnung'!$I$941)*0.67,K280/($D280^0.70558407859294)*'Hintergrund Berechnung'!$I$942)))</f>
        <v>#DIV/0!</v>
      </c>
      <c r="AC280" s="16" t="str">
        <f t="shared" si="40"/>
        <v/>
      </c>
      <c r="AD280" s="16" t="e">
        <f>IF($A$3=FALSE,IF($C280&lt;16,M280/($D280^0.70558407859294)*'Hintergrund Berechnung'!$I$941,M280/($D280^0.70558407859294)*'Hintergrund Berechnung'!$I$942),IF($C280&lt;13,(M280/($D280^0.70558407859294)*'Hintergrund Berechnung'!$I$941)*0.5,IF($C280&lt;16,(M280/($D280^0.70558407859294)*'Hintergrund Berechnung'!$I$941)*0.67,M280/($D280^0.70558407859294)*'Hintergrund Berechnung'!$I$942)))</f>
        <v>#DIV/0!</v>
      </c>
      <c r="AE280" s="16" t="str">
        <f t="shared" si="41"/>
        <v/>
      </c>
      <c r="AF280" s="16" t="e">
        <f>IF($A$3=FALSE,IF($C280&lt;16,O280/($D280^0.70558407859294)*'Hintergrund Berechnung'!$I$941,O280/($D280^0.70558407859294)*'Hintergrund Berechnung'!$I$942),IF($C280&lt;13,(O280/($D280^0.70558407859294)*'Hintergrund Berechnung'!$I$941)*0.5,IF($C280&lt;16,(O280/($D280^0.70558407859294)*'Hintergrund Berechnung'!$I$941)*0.67,O280/($D280^0.70558407859294)*'Hintergrund Berechnung'!$I$942)))</f>
        <v>#DIV/0!</v>
      </c>
      <c r="AG280" s="16" t="str">
        <f t="shared" si="42"/>
        <v/>
      </c>
      <c r="AH280" s="16" t="e">
        <f t="shared" si="43"/>
        <v>#DIV/0!</v>
      </c>
      <c r="AI280" s="34" t="e">
        <f>ROUND(IF(C280&lt;16,$Q280/($D280^0.450818786555515)*'Hintergrund Berechnung'!$N$941,$Q280/($D280^0.450818786555515)*'Hintergrund Berechnung'!$N$942),0)</f>
        <v>#DIV/0!</v>
      </c>
      <c r="AJ280" s="34">
        <f>ROUND(IF(C280&lt;16,$R280*'Hintergrund Berechnung'!$O$941,$R280*'Hintergrund Berechnung'!$O$942),0)</f>
        <v>0</v>
      </c>
      <c r="AK280" s="34">
        <f>ROUND(IF(C280&lt;16,IF(S280&gt;0,(25-$S280)*'Hintergrund Berechnung'!$J$941,0),IF(S280&gt;0,(25-$S280)*'Hintergrund Berechnung'!$J$942,0)),0)</f>
        <v>0</v>
      </c>
      <c r="AL280" s="18" t="e">
        <f t="shared" si="44"/>
        <v>#DIV/0!</v>
      </c>
    </row>
    <row r="281" spans="21:38" x14ac:dyDescent="0.5">
      <c r="U281" s="16">
        <f t="shared" si="36"/>
        <v>0</v>
      </c>
      <c r="V281" s="16" t="e">
        <f>IF($A$3=FALSE,IF($C281&lt;16,E281/($D281^0.70558407859294)*'Hintergrund Berechnung'!$I$941,E281/($D281^0.70558407859294)*'Hintergrund Berechnung'!$I$942),IF($C281&lt;13,(E281/($D281^0.70558407859294)*'Hintergrund Berechnung'!$I$941)*0.5,IF($C281&lt;16,(E281/($D281^0.70558407859294)*'Hintergrund Berechnung'!$I$941)*0.67,E281/($D281^0.70558407859294)*'Hintergrund Berechnung'!$I$942)))</f>
        <v>#DIV/0!</v>
      </c>
      <c r="W281" s="16" t="str">
        <f t="shared" si="37"/>
        <v/>
      </c>
      <c r="X281" s="16" t="e">
        <f>IF($A$3=FALSE,IF($C281&lt;16,G281/($D281^0.70558407859294)*'Hintergrund Berechnung'!$I$941,G281/($D281^0.70558407859294)*'Hintergrund Berechnung'!$I$942),IF($C281&lt;13,(G281/($D281^0.70558407859294)*'Hintergrund Berechnung'!$I$941)*0.5,IF($C281&lt;16,(G281/($D281^0.70558407859294)*'Hintergrund Berechnung'!$I$941)*0.67,G281/($D281^0.70558407859294)*'Hintergrund Berechnung'!$I$942)))</f>
        <v>#DIV/0!</v>
      </c>
      <c r="Y281" s="16" t="str">
        <f t="shared" si="38"/>
        <v/>
      </c>
      <c r="Z281" s="16" t="e">
        <f>IF($A$3=FALSE,IF($C281&lt;16,I281/($D281^0.70558407859294)*'Hintergrund Berechnung'!$I$941,I281/($D281^0.70558407859294)*'Hintergrund Berechnung'!$I$942),IF($C281&lt;13,(I281/($D281^0.70558407859294)*'Hintergrund Berechnung'!$I$941)*0.5,IF($C281&lt;16,(I281/($D281^0.70558407859294)*'Hintergrund Berechnung'!$I$941)*0.67,I281/($D281^0.70558407859294)*'Hintergrund Berechnung'!$I$942)))</f>
        <v>#DIV/0!</v>
      </c>
      <c r="AA281" s="16" t="str">
        <f t="shared" si="39"/>
        <v/>
      </c>
      <c r="AB281" s="16" t="e">
        <f>IF($A$3=FALSE,IF($C281&lt;16,K281/($D281^0.70558407859294)*'Hintergrund Berechnung'!$I$941,K281/($D281^0.70558407859294)*'Hintergrund Berechnung'!$I$942),IF($C281&lt;13,(K281/($D281^0.70558407859294)*'Hintergrund Berechnung'!$I$941)*0.5,IF($C281&lt;16,(K281/($D281^0.70558407859294)*'Hintergrund Berechnung'!$I$941)*0.67,K281/($D281^0.70558407859294)*'Hintergrund Berechnung'!$I$942)))</f>
        <v>#DIV/0!</v>
      </c>
      <c r="AC281" s="16" t="str">
        <f t="shared" si="40"/>
        <v/>
      </c>
      <c r="AD281" s="16" t="e">
        <f>IF($A$3=FALSE,IF($C281&lt;16,M281/($D281^0.70558407859294)*'Hintergrund Berechnung'!$I$941,M281/($D281^0.70558407859294)*'Hintergrund Berechnung'!$I$942),IF($C281&lt;13,(M281/($D281^0.70558407859294)*'Hintergrund Berechnung'!$I$941)*0.5,IF($C281&lt;16,(M281/($D281^0.70558407859294)*'Hintergrund Berechnung'!$I$941)*0.67,M281/($D281^0.70558407859294)*'Hintergrund Berechnung'!$I$942)))</f>
        <v>#DIV/0!</v>
      </c>
      <c r="AE281" s="16" t="str">
        <f t="shared" si="41"/>
        <v/>
      </c>
      <c r="AF281" s="16" t="e">
        <f>IF($A$3=FALSE,IF($C281&lt;16,O281/($D281^0.70558407859294)*'Hintergrund Berechnung'!$I$941,O281/($D281^0.70558407859294)*'Hintergrund Berechnung'!$I$942),IF($C281&lt;13,(O281/($D281^0.70558407859294)*'Hintergrund Berechnung'!$I$941)*0.5,IF($C281&lt;16,(O281/($D281^0.70558407859294)*'Hintergrund Berechnung'!$I$941)*0.67,O281/($D281^0.70558407859294)*'Hintergrund Berechnung'!$I$942)))</f>
        <v>#DIV/0!</v>
      </c>
      <c r="AG281" s="16" t="str">
        <f t="shared" si="42"/>
        <v/>
      </c>
      <c r="AH281" s="16" t="e">
        <f t="shared" si="43"/>
        <v>#DIV/0!</v>
      </c>
      <c r="AI281" s="34" t="e">
        <f>ROUND(IF(C281&lt;16,$Q281/($D281^0.450818786555515)*'Hintergrund Berechnung'!$N$941,$Q281/($D281^0.450818786555515)*'Hintergrund Berechnung'!$N$942),0)</f>
        <v>#DIV/0!</v>
      </c>
      <c r="AJ281" s="34">
        <f>ROUND(IF(C281&lt;16,$R281*'Hintergrund Berechnung'!$O$941,$R281*'Hintergrund Berechnung'!$O$942),0)</f>
        <v>0</v>
      </c>
      <c r="AK281" s="34">
        <f>ROUND(IF(C281&lt;16,IF(S281&gt;0,(25-$S281)*'Hintergrund Berechnung'!$J$941,0),IF(S281&gt;0,(25-$S281)*'Hintergrund Berechnung'!$J$942,0)),0)</f>
        <v>0</v>
      </c>
      <c r="AL281" s="18" t="e">
        <f t="shared" si="44"/>
        <v>#DIV/0!</v>
      </c>
    </row>
    <row r="282" spans="21:38" x14ac:dyDescent="0.5">
      <c r="U282" s="16">
        <f t="shared" si="36"/>
        <v>0</v>
      </c>
      <c r="V282" s="16" t="e">
        <f>IF($A$3=FALSE,IF($C282&lt;16,E282/($D282^0.70558407859294)*'Hintergrund Berechnung'!$I$941,E282/($D282^0.70558407859294)*'Hintergrund Berechnung'!$I$942),IF($C282&lt;13,(E282/($D282^0.70558407859294)*'Hintergrund Berechnung'!$I$941)*0.5,IF($C282&lt;16,(E282/($D282^0.70558407859294)*'Hintergrund Berechnung'!$I$941)*0.67,E282/($D282^0.70558407859294)*'Hintergrund Berechnung'!$I$942)))</f>
        <v>#DIV/0!</v>
      </c>
      <c r="W282" s="16" t="str">
        <f t="shared" si="37"/>
        <v/>
      </c>
      <c r="X282" s="16" t="e">
        <f>IF($A$3=FALSE,IF($C282&lt;16,G282/($D282^0.70558407859294)*'Hintergrund Berechnung'!$I$941,G282/($D282^0.70558407859294)*'Hintergrund Berechnung'!$I$942),IF($C282&lt;13,(G282/($D282^0.70558407859294)*'Hintergrund Berechnung'!$I$941)*0.5,IF($C282&lt;16,(G282/($D282^0.70558407859294)*'Hintergrund Berechnung'!$I$941)*0.67,G282/($D282^0.70558407859294)*'Hintergrund Berechnung'!$I$942)))</f>
        <v>#DIV/0!</v>
      </c>
      <c r="Y282" s="16" t="str">
        <f t="shared" si="38"/>
        <v/>
      </c>
      <c r="Z282" s="16" t="e">
        <f>IF($A$3=FALSE,IF($C282&lt;16,I282/($D282^0.70558407859294)*'Hintergrund Berechnung'!$I$941,I282/($D282^0.70558407859294)*'Hintergrund Berechnung'!$I$942),IF($C282&lt;13,(I282/($D282^0.70558407859294)*'Hintergrund Berechnung'!$I$941)*0.5,IF($C282&lt;16,(I282/($D282^0.70558407859294)*'Hintergrund Berechnung'!$I$941)*0.67,I282/($D282^0.70558407859294)*'Hintergrund Berechnung'!$I$942)))</f>
        <v>#DIV/0!</v>
      </c>
      <c r="AA282" s="16" t="str">
        <f t="shared" si="39"/>
        <v/>
      </c>
      <c r="AB282" s="16" t="e">
        <f>IF($A$3=FALSE,IF($C282&lt;16,K282/($D282^0.70558407859294)*'Hintergrund Berechnung'!$I$941,K282/($D282^0.70558407859294)*'Hintergrund Berechnung'!$I$942),IF($C282&lt;13,(K282/($D282^0.70558407859294)*'Hintergrund Berechnung'!$I$941)*0.5,IF($C282&lt;16,(K282/($D282^0.70558407859294)*'Hintergrund Berechnung'!$I$941)*0.67,K282/($D282^0.70558407859294)*'Hintergrund Berechnung'!$I$942)))</f>
        <v>#DIV/0!</v>
      </c>
      <c r="AC282" s="16" t="str">
        <f t="shared" si="40"/>
        <v/>
      </c>
      <c r="AD282" s="16" t="e">
        <f>IF($A$3=FALSE,IF($C282&lt;16,M282/($D282^0.70558407859294)*'Hintergrund Berechnung'!$I$941,M282/($D282^0.70558407859294)*'Hintergrund Berechnung'!$I$942),IF($C282&lt;13,(M282/($D282^0.70558407859294)*'Hintergrund Berechnung'!$I$941)*0.5,IF($C282&lt;16,(M282/($D282^0.70558407859294)*'Hintergrund Berechnung'!$I$941)*0.67,M282/($D282^0.70558407859294)*'Hintergrund Berechnung'!$I$942)))</f>
        <v>#DIV/0!</v>
      </c>
      <c r="AE282" s="16" t="str">
        <f t="shared" si="41"/>
        <v/>
      </c>
      <c r="AF282" s="16" t="e">
        <f>IF($A$3=FALSE,IF($C282&lt;16,O282/($D282^0.70558407859294)*'Hintergrund Berechnung'!$I$941,O282/($D282^0.70558407859294)*'Hintergrund Berechnung'!$I$942),IF($C282&lt;13,(O282/($D282^0.70558407859294)*'Hintergrund Berechnung'!$I$941)*0.5,IF($C282&lt;16,(O282/($D282^0.70558407859294)*'Hintergrund Berechnung'!$I$941)*0.67,O282/($D282^0.70558407859294)*'Hintergrund Berechnung'!$I$942)))</f>
        <v>#DIV/0!</v>
      </c>
      <c r="AG282" s="16" t="str">
        <f t="shared" si="42"/>
        <v/>
      </c>
      <c r="AH282" s="16" t="e">
        <f t="shared" si="43"/>
        <v>#DIV/0!</v>
      </c>
      <c r="AI282" s="34" t="e">
        <f>ROUND(IF(C282&lt;16,$Q282/($D282^0.450818786555515)*'Hintergrund Berechnung'!$N$941,$Q282/($D282^0.450818786555515)*'Hintergrund Berechnung'!$N$942),0)</f>
        <v>#DIV/0!</v>
      </c>
      <c r="AJ282" s="34">
        <f>ROUND(IF(C282&lt;16,$R282*'Hintergrund Berechnung'!$O$941,$R282*'Hintergrund Berechnung'!$O$942),0)</f>
        <v>0</v>
      </c>
      <c r="AK282" s="34">
        <f>ROUND(IF(C282&lt;16,IF(S282&gt;0,(25-$S282)*'Hintergrund Berechnung'!$J$941,0),IF(S282&gt;0,(25-$S282)*'Hintergrund Berechnung'!$J$942,0)),0)</f>
        <v>0</v>
      </c>
      <c r="AL282" s="18" t="e">
        <f t="shared" si="44"/>
        <v>#DIV/0!</v>
      </c>
    </row>
    <row r="283" spans="21:38" x14ac:dyDescent="0.5">
      <c r="U283" s="16">
        <f t="shared" si="36"/>
        <v>0</v>
      </c>
      <c r="V283" s="16" t="e">
        <f>IF($A$3=FALSE,IF($C283&lt;16,E283/($D283^0.70558407859294)*'Hintergrund Berechnung'!$I$941,E283/($D283^0.70558407859294)*'Hintergrund Berechnung'!$I$942),IF($C283&lt;13,(E283/($D283^0.70558407859294)*'Hintergrund Berechnung'!$I$941)*0.5,IF($C283&lt;16,(E283/($D283^0.70558407859294)*'Hintergrund Berechnung'!$I$941)*0.67,E283/($D283^0.70558407859294)*'Hintergrund Berechnung'!$I$942)))</f>
        <v>#DIV/0!</v>
      </c>
      <c r="W283" s="16" t="str">
        <f t="shared" si="37"/>
        <v/>
      </c>
      <c r="X283" s="16" t="e">
        <f>IF($A$3=FALSE,IF($C283&lt;16,G283/($D283^0.70558407859294)*'Hintergrund Berechnung'!$I$941,G283/($D283^0.70558407859294)*'Hintergrund Berechnung'!$I$942),IF($C283&lt;13,(G283/($D283^0.70558407859294)*'Hintergrund Berechnung'!$I$941)*0.5,IF($C283&lt;16,(G283/($D283^0.70558407859294)*'Hintergrund Berechnung'!$I$941)*0.67,G283/($D283^0.70558407859294)*'Hintergrund Berechnung'!$I$942)))</f>
        <v>#DIV/0!</v>
      </c>
      <c r="Y283" s="16" t="str">
        <f t="shared" si="38"/>
        <v/>
      </c>
      <c r="Z283" s="16" t="e">
        <f>IF($A$3=FALSE,IF($C283&lt;16,I283/($D283^0.70558407859294)*'Hintergrund Berechnung'!$I$941,I283/($D283^0.70558407859294)*'Hintergrund Berechnung'!$I$942),IF($C283&lt;13,(I283/($D283^0.70558407859294)*'Hintergrund Berechnung'!$I$941)*0.5,IF($C283&lt;16,(I283/($D283^0.70558407859294)*'Hintergrund Berechnung'!$I$941)*0.67,I283/($D283^0.70558407859294)*'Hintergrund Berechnung'!$I$942)))</f>
        <v>#DIV/0!</v>
      </c>
      <c r="AA283" s="16" t="str">
        <f t="shared" si="39"/>
        <v/>
      </c>
      <c r="AB283" s="16" t="e">
        <f>IF($A$3=FALSE,IF($C283&lt;16,K283/($D283^0.70558407859294)*'Hintergrund Berechnung'!$I$941,K283/($D283^0.70558407859294)*'Hintergrund Berechnung'!$I$942),IF($C283&lt;13,(K283/($D283^0.70558407859294)*'Hintergrund Berechnung'!$I$941)*0.5,IF($C283&lt;16,(K283/($D283^0.70558407859294)*'Hintergrund Berechnung'!$I$941)*0.67,K283/($D283^0.70558407859294)*'Hintergrund Berechnung'!$I$942)))</f>
        <v>#DIV/0!</v>
      </c>
      <c r="AC283" s="16" t="str">
        <f t="shared" si="40"/>
        <v/>
      </c>
      <c r="AD283" s="16" t="e">
        <f>IF($A$3=FALSE,IF($C283&lt;16,M283/($D283^0.70558407859294)*'Hintergrund Berechnung'!$I$941,M283/($D283^0.70558407859294)*'Hintergrund Berechnung'!$I$942),IF($C283&lt;13,(M283/($D283^0.70558407859294)*'Hintergrund Berechnung'!$I$941)*0.5,IF($C283&lt;16,(M283/($D283^0.70558407859294)*'Hintergrund Berechnung'!$I$941)*0.67,M283/($D283^0.70558407859294)*'Hintergrund Berechnung'!$I$942)))</f>
        <v>#DIV/0!</v>
      </c>
      <c r="AE283" s="16" t="str">
        <f t="shared" si="41"/>
        <v/>
      </c>
      <c r="AF283" s="16" t="e">
        <f>IF($A$3=FALSE,IF($C283&lt;16,O283/($D283^0.70558407859294)*'Hintergrund Berechnung'!$I$941,O283/($D283^0.70558407859294)*'Hintergrund Berechnung'!$I$942),IF($C283&lt;13,(O283/($D283^0.70558407859294)*'Hintergrund Berechnung'!$I$941)*0.5,IF($C283&lt;16,(O283/($D283^0.70558407859294)*'Hintergrund Berechnung'!$I$941)*0.67,O283/($D283^0.70558407859294)*'Hintergrund Berechnung'!$I$942)))</f>
        <v>#DIV/0!</v>
      </c>
      <c r="AG283" s="16" t="str">
        <f t="shared" si="42"/>
        <v/>
      </c>
      <c r="AH283" s="16" t="e">
        <f t="shared" si="43"/>
        <v>#DIV/0!</v>
      </c>
      <c r="AI283" s="34" t="e">
        <f>ROUND(IF(C283&lt;16,$Q283/($D283^0.450818786555515)*'Hintergrund Berechnung'!$N$941,$Q283/($D283^0.450818786555515)*'Hintergrund Berechnung'!$N$942),0)</f>
        <v>#DIV/0!</v>
      </c>
      <c r="AJ283" s="34">
        <f>ROUND(IF(C283&lt;16,$R283*'Hintergrund Berechnung'!$O$941,$R283*'Hintergrund Berechnung'!$O$942),0)</f>
        <v>0</v>
      </c>
      <c r="AK283" s="34">
        <f>ROUND(IF(C283&lt;16,IF(S283&gt;0,(25-$S283)*'Hintergrund Berechnung'!$J$941,0),IF(S283&gt;0,(25-$S283)*'Hintergrund Berechnung'!$J$942,0)),0)</f>
        <v>0</v>
      </c>
      <c r="AL283" s="18" t="e">
        <f t="shared" si="44"/>
        <v>#DIV/0!</v>
      </c>
    </row>
    <row r="284" spans="21:38" x14ac:dyDescent="0.5">
      <c r="U284" s="16">
        <f t="shared" si="36"/>
        <v>0</v>
      </c>
      <c r="V284" s="16" t="e">
        <f>IF($A$3=FALSE,IF($C284&lt;16,E284/($D284^0.70558407859294)*'Hintergrund Berechnung'!$I$941,E284/($D284^0.70558407859294)*'Hintergrund Berechnung'!$I$942),IF($C284&lt;13,(E284/($D284^0.70558407859294)*'Hintergrund Berechnung'!$I$941)*0.5,IF($C284&lt;16,(E284/($D284^0.70558407859294)*'Hintergrund Berechnung'!$I$941)*0.67,E284/($D284^0.70558407859294)*'Hintergrund Berechnung'!$I$942)))</f>
        <v>#DIV/0!</v>
      </c>
      <c r="W284" s="16" t="str">
        <f t="shared" si="37"/>
        <v/>
      </c>
      <c r="X284" s="16" t="e">
        <f>IF($A$3=FALSE,IF($C284&lt;16,G284/($D284^0.70558407859294)*'Hintergrund Berechnung'!$I$941,G284/($D284^0.70558407859294)*'Hintergrund Berechnung'!$I$942),IF($C284&lt;13,(G284/($D284^0.70558407859294)*'Hintergrund Berechnung'!$I$941)*0.5,IF($C284&lt;16,(G284/($D284^0.70558407859294)*'Hintergrund Berechnung'!$I$941)*0.67,G284/($D284^0.70558407859294)*'Hintergrund Berechnung'!$I$942)))</f>
        <v>#DIV/0!</v>
      </c>
      <c r="Y284" s="16" t="str">
        <f t="shared" si="38"/>
        <v/>
      </c>
      <c r="Z284" s="16" t="e">
        <f>IF($A$3=FALSE,IF($C284&lt;16,I284/($D284^0.70558407859294)*'Hintergrund Berechnung'!$I$941,I284/($D284^0.70558407859294)*'Hintergrund Berechnung'!$I$942),IF($C284&lt;13,(I284/($D284^0.70558407859294)*'Hintergrund Berechnung'!$I$941)*0.5,IF($C284&lt;16,(I284/($D284^0.70558407859294)*'Hintergrund Berechnung'!$I$941)*0.67,I284/($D284^0.70558407859294)*'Hintergrund Berechnung'!$I$942)))</f>
        <v>#DIV/0!</v>
      </c>
      <c r="AA284" s="16" t="str">
        <f t="shared" si="39"/>
        <v/>
      </c>
      <c r="AB284" s="16" t="e">
        <f>IF($A$3=FALSE,IF($C284&lt;16,K284/($D284^0.70558407859294)*'Hintergrund Berechnung'!$I$941,K284/($D284^0.70558407859294)*'Hintergrund Berechnung'!$I$942),IF($C284&lt;13,(K284/($D284^0.70558407859294)*'Hintergrund Berechnung'!$I$941)*0.5,IF($C284&lt;16,(K284/($D284^0.70558407859294)*'Hintergrund Berechnung'!$I$941)*0.67,K284/($D284^0.70558407859294)*'Hintergrund Berechnung'!$I$942)))</f>
        <v>#DIV/0!</v>
      </c>
      <c r="AC284" s="16" t="str">
        <f t="shared" si="40"/>
        <v/>
      </c>
      <c r="AD284" s="16" t="e">
        <f>IF($A$3=FALSE,IF($C284&lt;16,M284/($D284^0.70558407859294)*'Hintergrund Berechnung'!$I$941,M284/($D284^0.70558407859294)*'Hintergrund Berechnung'!$I$942),IF($C284&lt;13,(M284/($D284^0.70558407859294)*'Hintergrund Berechnung'!$I$941)*0.5,IF($C284&lt;16,(M284/($D284^0.70558407859294)*'Hintergrund Berechnung'!$I$941)*0.67,M284/($D284^0.70558407859294)*'Hintergrund Berechnung'!$I$942)))</f>
        <v>#DIV/0!</v>
      </c>
      <c r="AE284" s="16" t="str">
        <f t="shared" si="41"/>
        <v/>
      </c>
      <c r="AF284" s="16" t="e">
        <f>IF($A$3=FALSE,IF($C284&lt;16,O284/($D284^0.70558407859294)*'Hintergrund Berechnung'!$I$941,O284/($D284^0.70558407859294)*'Hintergrund Berechnung'!$I$942),IF($C284&lt;13,(O284/($D284^0.70558407859294)*'Hintergrund Berechnung'!$I$941)*0.5,IF($C284&lt;16,(O284/($D284^0.70558407859294)*'Hintergrund Berechnung'!$I$941)*0.67,O284/($D284^0.70558407859294)*'Hintergrund Berechnung'!$I$942)))</f>
        <v>#DIV/0!</v>
      </c>
      <c r="AG284" s="16" t="str">
        <f t="shared" si="42"/>
        <v/>
      </c>
      <c r="AH284" s="16" t="e">
        <f t="shared" si="43"/>
        <v>#DIV/0!</v>
      </c>
      <c r="AI284" s="34" t="e">
        <f>ROUND(IF(C284&lt;16,$Q284/($D284^0.450818786555515)*'Hintergrund Berechnung'!$N$941,$Q284/($D284^0.450818786555515)*'Hintergrund Berechnung'!$N$942),0)</f>
        <v>#DIV/0!</v>
      </c>
      <c r="AJ284" s="34">
        <f>ROUND(IF(C284&lt;16,$R284*'Hintergrund Berechnung'!$O$941,$R284*'Hintergrund Berechnung'!$O$942),0)</f>
        <v>0</v>
      </c>
      <c r="AK284" s="34">
        <f>ROUND(IF(C284&lt;16,IF(S284&gt;0,(25-$S284)*'Hintergrund Berechnung'!$J$941,0),IF(S284&gt;0,(25-$S284)*'Hintergrund Berechnung'!$J$942,0)),0)</f>
        <v>0</v>
      </c>
      <c r="AL284" s="18" t="e">
        <f t="shared" si="44"/>
        <v>#DIV/0!</v>
      </c>
    </row>
    <row r="285" spans="21:38" x14ac:dyDescent="0.5">
      <c r="U285" s="16">
        <f t="shared" si="36"/>
        <v>0</v>
      </c>
      <c r="V285" s="16" t="e">
        <f>IF($A$3=FALSE,IF($C285&lt;16,E285/($D285^0.70558407859294)*'Hintergrund Berechnung'!$I$941,E285/($D285^0.70558407859294)*'Hintergrund Berechnung'!$I$942),IF($C285&lt;13,(E285/($D285^0.70558407859294)*'Hintergrund Berechnung'!$I$941)*0.5,IF($C285&lt;16,(E285/($D285^0.70558407859294)*'Hintergrund Berechnung'!$I$941)*0.67,E285/($D285^0.70558407859294)*'Hintergrund Berechnung'!$I$942)))</f>
        <v>#DIV/0!</v>
      </c>
      <c r="W285" s="16" t="str">
        <f t="shared" si="37"/>
        <v/>
      </c>
      <c r="X285" s="16" t="e">
        <f>IF($A$3=FALSE,IF($C285&lt;16,G285/($D285^0.70558407859294)*'Hintergrund Berechnung'!$I$941,G285/($D285^0.70558407859294)*'Hintergrund Berechnung'!$I$942),IF($C285&lt;13,(G285/($D285^0.70558407859294)*'Hintergrund Berechnung'!$I$941)*0.5,IF($C285&lt;16,(G285/($D285^0.70558407859294)*'Hintergrund Berechnung'!$I$941)*0.67,G285/($D285^0.70558407859294)*'Hintergrund Berechnung'!$I$942)))</f>
        <v>#DIV/0!</v>
      </c>
      <c r="Y285" s="16" t="str">
        <f t="shared" si="38"/>
        <v/>
      </c>
      <c r="Z285" s="16" t="e">
        <f>IF($A$3=FALSE,IF($C285&lt;16,I285/($D285^0.70558407859294)*'Hintergrund Berechnung'!$I$941,I285/($D285^0.70558407859294)*'Hintergrund Berechnung'!$I$942),IF($C285&lt;13,(I285/($D285^0.70558407859294)*'Hintergrund Berechnung'!$I$941)*0.5,IF($C285&lt;16,(I285/($D285^0.70558407859294)*'Hintergrund Berechnung'!$I$941)*0.67,I285/($D285^0.70558407859294)*'Hintergrund Berechnung'!$I$942)))</f>
        <v>#DIV/0!</v>
      </c>
      <c r="AA285" s="16" t="str">
        <f t="shared" si="39"/>
        <v/>
      </c>
      <c r="AB285" s="16" t="e">
        <f>IF($A$3=FALSE,IF($C285&lt;16,K285/($D285^0.70558407859294)*'Hintergrund Berechnung'!$I$941,K285/($D285^0.70558407859294)*'Hintergrund Berechnung'!$I$942),IF($C285&lt;13,(K285/($D285^0.70558407859294)*'Hintergrund Berechnung'!$I$941)*0.5,IF($C285&lt;16,(K285/($D285^0.70558407859294)*'Hintergrund Berechnung'!$I$941)*0.67,K285/($D285^0.70558407859294)*'Hintergrund Berechnung'!$I$942)))</f>
        <v>#DIV/0!</v>
      </c>
      <c r="AC285" s="16" t="str">
        <f t="shared" si="40"/>
        <v/>
      </c>
      <c r="AD285" s="16" t="e">
        <f>IF($A$3=FALSE,IF($C285&lt;16,M285/($D285^0.70558407859294)*'Hintergrund Berechnung'!$I$941,M285/($D285^0.70558407859294)*'Hintergrund Berechnung'!$I$942),IF($C285&lt;13,(M285/($D285^0.70558407859294)*'Hintergrund Berechnung'!$I$941)*0.5,IF($C285&lt;16,(M285/($D285^0.70558407859294)*'Hintergrund Berechnung'!$I$941)*0.67,M285/($D285^0.70558407859294)*'Hintergrund Berechnung'!$I$942)))</f>
        <v>#DIV/0!</v>
      </c>
      <c r="AE285" s="16" t="str">
        <f t="shared" si="41"/>
        <v/>
      </c>
      <c r="AF285" s="16" t="e">
        <f>IF($A$3=FALSE,IF($C285&lt;16,O285/($D285^0.70558407859294)*'Hintergrund Berechnung'!$I$941,O285/($D285^0.70558407859294)*'Hintergrund Berechnung'!$I$942),IF($C285&lt;13,(O285/($D285^0.70558407859294)*'Hintergrund Berechnung'!$I$941)*0.5,IF($C285&lt;16,(O285/($D285^0.70558407859294)*'Hintergrund Berechnung'!$I$941)*0.67,O285/($D285^0.70558407859294)*'Hintergrund Berechnung'!$I$942)))</f>
        <v>#DIV/0!</v>
      </c>
      <c r="AG285" s="16" t="str">
        <f t="shared" si="42"/>
        <v/>
      </c>
      <c r="AH285" s="16" t="e">
        <f t="shared" si="43"/>
        <v>#DIV/0!</v>
      </c>
      <c r="AI285" s="34" t="e">
        <f>ROUND(IF(C285&lt;16,$Q285/($D285^0.450818786555515)*'Hintergrund Berechnung'!$N$941,$Q285/($D285^0.450818786555515)*'Hintergrund Berechnung'!$N$942),0)</f>
        <v>#DIV/0!</v>
      </c>
      <c r="AJ285" s="34">
        <f>ROUND(IF(C285&lt;16,$R285*'Hintergrund Berechnung'!$O$941,$R285*'Hintergrund Berechnung'!$O$942),0)</f>
        <v>0</v>
      </c>
      <c r="AK285" s="34">
        <f>ROUND(IF(C285&lt;16,IF(S285&gt;0,(25-$S285)*'Hintergrund Berechnung'!$J$941,0),IF(S285&gt;0,(25-$S285)*'Hintergrund Berechnung'!$J$942,0)),0)</f>
        <v>0</v>
      </c>
      <c r="AL285" s="18" t="e">
        <f t="shared" si="44"/>
        <v>#DIV/0!</v>
      </c>
    </row>
    <row r="286" spans="21:38" x14ac:dyDescent="0.5">
      <c r="U286" s="16">
        <f t="shared" si="36"/>
        <v>0</v>
      </c>
      <c r="V286" s="16" t="e">
        <f>IF($A$3=FALSE,IF($C286&lt;16,E286/($D286^0.70558407859294)*'Hintergrund Berechnung'!$I$941,E286/($D286^0.70558407859294)*'Hintergrund Berechnung'!$I$942),IF($C286&lt;13,(E286/($D286^0.70558407859294)*'Hintergrund Berechnung'!$I$941)*0.5,IF($C286&lt;16,(E286/($D286^0.70558407859294)*'Hintergrund Berechnung'!$I$941)*0.67,E286/($D286^0.70558407859294)*'Hintergrund Berechnung'!$I$942)))</f>
        <v>#DIV/0!</v>
      </c>
      <c r="W286" s="16" t="str">
        <f t="shared" si="37"/>
        <v/>
      </c>
      <c r="X286" s="16" t="e">
        <f>IF($A$3=FALSE,IF($C286&lt;16,G286/($D286^0.70558407859294)*'Hintergrund Berechnung'!$I$941,G286/($D286^0.70558407859294)*'Hintergrund Berechnung'!$I$942),IF($C286&lt;13,(G286/($D286^0.70558407859294)*'Hintergrund Berechnung'!$I$941)*0.5,IF($C286&lt;16,(G286/($D286^0.70558407859294)*'Hintergrund Berechnung'!$I$941)*0.67,G286/($D286^0.70558407859294)*'Hintergrund Berechnung'!$I$942)))</f>
        <v>#DIV/0!</v>
      </c>
      <c r="Y286" s="16" t="str">
        <f t="shared" si="38"/>
        <v/>
      </c>
      <c r="Z286" s="16" t="e">
        <f>IF($A$3=FALSE,IF($C286&lt;16,I286/($D286^0.70558407859294)*'Hintergrund Berechnung'!$I$941,I286/($D286^0.70558407859294)*'Hintergrund Berechnung'!$I$942),IF($C286&lt;13,(I286/($D286^0.70558407859294)*'Hintergrund Berechnung'!$I$941)*0.5,IF($C286&lt;16,(I286/($D286^0.70558407859294)*'Hintergrund Berechnung'!$I$941)*0.67,I286/($D286^0.70558407859294)*'Hintergrund Berechnung'!$I$942)))</f>
        <v>#DIV/0!</v>
      </c>
      <c r="AA286" s="16" t="str">
        <f t="shared" si="39"/>
        <v/>
      </c>
      <c r="AB286" s="16" t="e">
        <f>IF($A$3=FALSE,IF($C286&lt;16,K286/($D286^0.70558407859294)*'Hintergrund Berechnung'!$I$941,K286/($D286^0.70558407859294)*'Hintergrund Berechnung'!$I$942),IF($C286&lt;13,(K286/($D286^0.70558407859294)*'Hintergrund Berechnung'!$I$941)*0.5,IF($C286&lt;16,(K286/($D286^0.70558407859294)*'Hintergrund Berechnung'!$I$941)*0.67,K286/($D286^0.70558407859294)*'Hintergrund Berechnung'!$I$942)))</f>
        <v>#DIV/0!</v>
      </c>
      <c r="AC286" s="16" t="str">
        <f t="shared" si="40"/>
        <v/>
      </c>
      <c r="AD286" s="16" t="e">
        <f>IF($A$3=FALSE,IF($C286&lt;16,M286/($D286^0.70558407859294)*'Hintergrund Berechnung'!$I$941,M286/($D286^0.70558407859294)*'Hintergrund Berechnung'!$I$942),IF($C286&lt;13,(M286/($D286^0.70558407859294)*'Hintergrund Berechnung'!$I$941)*0.5,IF($C286&lt;16,(M286/($D286^0.70558407859294)*'Hintergrund Berechnung'!$I$941)*0.67,M286/($D286^0.70558407859294)*'Hintergrund Berechnung'!$I$942)))</f>
        <v>#DIV/0!</v>
      </c>
      <c r="AE286" s="16" t="str">
        <f t="shared" si="41"/>
        <v/>
      </c>
      <c r="AF286" s="16" t="e">
        <f>IF($A$3=FALSE,IF($C286&lt;16,O286/($D286^0.70558407859294)*'Hintergrund Berechnung'!$I$941,O286/($D286^0.70558407859294)*'Hintergrund Berechnung'!$I$942),IF($C286&lt;13,(O286/($D286^0.70558407859294)*'Hintergrund Berechnung'!$I$941)*0.5,IF($C286&lt;16,(O286/($D286^0.70558407859294)*'Hintergrund Berechnung'!$I$941)*0.67,O286/($D286^0.70558407859294)*'Hintergrund Berechnung'!$I$942)))</f>
        <v>#DIV/0!</v>
      </c>
      <c r="AG286" s="16" t="str">
        <f t="shared" si="42"/>
        <v/>
      </c>
      <c r="AH286" s="16" t="e">
        <f t="shared" si="43"/>
        <v>#DIV/0!</v>
      </c>
      <c r="AI286" s="34" t="e">
        <f>ROUND(IF(C286&lt;16,$Q286/($D286^0.450818786555515)*'Hintergrund Berechnung'!$N$941,$Q286/($D286^0.450818786555515)*'Hintergrund Berechnung'!$N$942),0)</f>
        <v>#DIV/0!</v>
      </c>
      <c r="AJ286" s="34">
        <f>ROUND(IF(C286&lt;16,$R286*'Hintergrund Berechnung'!$O$941,$R286*'Hintergrund Berechnung'!$O$942),0)</f>
        <v>0</v>
      </c>
      <c r="AK286" s="34">
        <f>ROUND(IF(C286&lt;16,IF(S286&gt;0,(25-$S286)*'Hintergrund Berechnung'!$J$941,0),IF(S286&gt;0,(25-$S286)*'Hintergrund Berechnung'!$J$942,0)),0)</f>
        <v>0</v>
      </c>
      <c r="AL286" s="18" t="e">
        <f t="shared" si="44"/>
        <v>#DIV/0!</v>
      </c>
    </row>
    <row r="287" spans="21:38" x14ac:dyDescent="0.5">
      <c r="U287" s="16">
        <f t="shared" si="36"/>
        <v>0</v>
      </c>
      <c r="V287" s="16" t="e">
        <f>IF($A$3=FALSE,IF($C287&lt;16,E287/($D287^0.70558407859294)*'Hintergrund Berechnung'!$I$941,E287/($D287^0.70558407859294)*'Hintergrund Berechnung'!$I$942),IF($C287&lt;13,(E287/($D287^0.70558407859294)*'Hintergrund Berechnung'!$I$941)*0.5,IF($C287&lt;16,(E287/($D287^0.70558407859294)*'Hintergrund Berechnung'!$I$941)*0.67,E287/($D287^0.70558407859294)*'Hintergrund Berechnung'!$I$942)))</f>
        <v>#DIV/0!</v>
      </c>
      <c r="W287" s="16" t="str">
        <f t="shared" si="37"/>
        <v/>
      </c>
      <c r="X287" s="16" t="e">
        <f>IF($A$3=FALSE,IF($C287&lt;16,G287/($D287^0.70558407859294)*'Hintergrund Berechnung'!$I$941,G287/($D287^0.70558407859294)*'Hintergrund Berechnung'!$I$942),IF($C287&lt;13,(G287/($D287^0.70558407859294)*'Hintergrund Berechnung'!$I$941)*0.5,IF($C287&lt;16,(G287/($D287^0.70558407859294)*'Hintergrund Berechnung'!$I$941)*0.67,G287/($D287^0.70558407859294)*'Hintergrund Berechnung'!$I$942)))</f>
        <v>#DIV/0!</v>
      </c>
      <c r="Y287" s="16" t="str">
        <f t="shared" si="38"/>
        <v/>
      </c>
      <c r="Z287" s="16" t="e">
        <f>IF($A$3=FALSE,IF($C287&lt;16,I287/($D287^0.70558407859294)*'Hintergrund Berechnung'!$I$941,I287/($D287^0.70558407859294)*'Hintergrund Berechnung'!$I$942),IF($C287&lt;13,(I287/($D287^0.70558407859294)*'Hintergrund Berechnung'!$I$941)*0.5,IF($C287&lt;16,(I287/($D287^0.70558407859294)*'Hintergrund Berechnung'!$I$941)*0.67,I287/($D287^0.70558407859294)*'Hintergrund Berechnung'!$I$942)))</f>
        <v>#DIV/0!</v>
      </c>
      <c r="AA287" s="16" t="str">
        <f t="shared" si="39"/>
        <v/>
      </c>
      <c r="AB287" s="16" t="e">
        <f>IF($A$3=FALSE,IF($C287&lt;16,K287/($D287^0.70558407859294)*'Hintergrund Berechnung'!$I$941,K287/($D287^0.70558407859294)*'Hintergrund Berechnung'!$I$942),IF($C287&lt;13,(K287/($D287^0.70558407859294)*'Hintergrund Berechnung'!$I$941)*0.5,IF($C287&lt;16,(K287/($D287^0.70558407859294)*'Hintergrund Berechnung'!$I$941)*0.67,K287/($D287^0.70558407859294)*'Hintergrund Berechnung'!$I$942)))</f>
        <v>#DIV/0!</v>
      </c>
      <c r="AC287" s="16" t="str">
        <f t="shared" si="40"/>
        <v/>
      </c>
      <c r="AD287" s="16" t="e">
        <f>IF($A$3=FALSE,IF($C287&lt;16,M287/($D287^0.70558407859294)*'Hintergrund Berechnung'!$I$941,M287/($D287^0.70558407859294)*'Hintergrund Berechnung'!$I$942),IF($C287&lt;13,(M287/($D287^0.70558407859294)*'Hintergrund Berechnung'!$I$941)*0.5,IF($C287&lt;16,(M287/($D287^0.70558407859294)*'Hintergrund Berechnung'!$I$941)*0.67,M287/($D287^0.70558407859294)*'Hintergrund Berechnung'!$I$942)))</f>
        <v>#DIV/0!</v>
      </c>
      <c r="AE287" s="16" t="str">
        <f t="shared" si="41"/>
        <v/>
      </c>
      <c r="AF287" s="16" t="e">
        <f>IF($A$3=FALSE,IF($C287&lt;16,O287/($D287^0.70558407859294)*'Hintergrund Berechnung'!$I$941,O287/($D287^0.70558407859294)*'Hintergrund Berechnung'!$I$942),IF($C287&lt;13,(O287/($D287^0.70558407859294)*'Hintergrund Berechnung'!$I$941)*0.5,IF($C287&lt;16,(O287/($D287^0.70558407859294)*'Hintergrund Berechnung'!$I$941)*0.67,O287/($D287^0.70558407859294)*'Hintergrund Berechnung'!$I$942)))</f>
        <v>#DIV/0!</v>
      </c>
      <c r="AG287" s="16" t="str">
        <f t="shared" si="42"/>
        <v/>
      </c>
      <c r="AH287" s="16" t="e">
        <f t="shared" si="43"/>
        <v>#DIV/0!</v>
      </c>
      <c r="AI287" s="34" t="e">
        <f>ROUND(IF(C287&lt;16,$Q287/($D287^0.450818786555515)*'Hintergrund Berechnung'!$N$941,$Q287/($D287^0.450818786555515)*'Hintergrund Berechnung'!$N$942),0)</f>
        <v>#DIV/0!</v>
      </c>
      <c r="AJ287" s="34">
        <f>ROUND(IF(C287&lt;16,$R287*'Hintergrund Berechnung'!$O$941,$R287*'Hintergrund Berechnung'!$O$942),0)</f>
        <v>0</v>
      </c>
      <c r="AK287" s="34">
        <f>ROUND(IF(C287&lt;16,IF(S287&gt;0,(25-$S287)*'Hintergrund Berechnung'!$J$941,0),IF(S287&gt;0,(25-$S287)*'Hintergrund Berechnung'!$J$942,0)),0)</f>
        <v>0</v>
      </c>
      <c r="AL287" s="18" t="e">
        <f t="shared" si="44"/>
        <v>#DIV/0!</v>
      </c>
    </row>
    <row r="288" spans="21:38" x14ac:dyDescent="0.5">
      <c r="U288" s="16">
        <f t="shared" si="36"/>
        <v>0</v>
      </c>
      <c r="V288" s="16" t="e">
        <f>IF($A$3=FALSE,IF($C288&lt;16,E288/($D288^0.70558407859294)*'Hintergrund Berechnung'!$I$941,E288/($D288^0.70558407859294)*'Hintergrund Berechnung'!$I$942),IF($C288&lt;13,(E288/($D288^0.70558407859294)*'Hintergrund Berechnung'!$I$941)*0.5,IF($C288&lt;16,(E288/($D288^0.70558407859294)*'Hintergrund Berechnung'!$I$941)*0.67,E288/($D288^0.70558407859294)*'Hintergrund Berechnung'!$I$942)))</f>
        <v>#DIV/0!</v>
      </c>
      <c r="W288" s="16" t="str">
        <f t="shared" si="37"/>
        <v/>
      </c>
      <c r="X288" s="16" t="e">
        <f>IF($A$3=FALSE,IF($C288&lt;16,G288/($D288^0.70558407859294)*'Hintergrund Berechnung'!$I$941,G288/($D288^0.70558407859294)*'Hintergrund Berechnung'!$I$942),IF($C288&lt;13,(G288/($D288^0.70558407859294)*'Hintergrund Berechnung'!$I$941)*0.5,IF($C288&lt;16,(G288/($D288^0.70558407859294)*'Hintergrund Berechnung'!$I$941)*0.67,G288/($D288^0.70558407859294)*'Hintergrund Berechnung'!$I$942)))</f>
        <v>#DIV/0!</v>
      </c>
      <c r="Y288" s="16" t="str">
        <f t="shared" si="38"/>
        <v/>
      </c>
      <c r="Z288" s="16" t="e">
        <f>IF($A$3=FALSE,IF($C288&lt;16,I288/($D288^0.70558407859294)*'Hintergrund Berechnung'!$I$941,I288/($D288^0.70558407859294)*'Hintergrund Berechnung'!$I$942),IF($C288&lt;13,(I288/($D288^0.70558407859294)*'Hintergrund Berechnung'!$I$941)*0.5,IF($C288&lt;16,(I288/($D288^0.70558407859294)*'Hintergrund Berechnung'!$I$941)*0.67,I288/($D288^0.70558407859294)*'Hintergrund Berechnung'!$I$942)))</f>
        <v>#DIV/0!</v>
      </c>
      <c r="AA288" s="16" t="str">
        <f t="shared" si="39"/>
        <v/>
      </c>
      <c r="AB288" s="16" t="e">
        <f>IF($A$3=FALSE,IF($C288&lt;16,K288/($D288^0.70558407859294)*'Hintergrund Berechnung'!$I$941,K288/($D288^0.70558407859294)*'Hintergrund Berechnung'!$I$942),IF($C288&lt;13,(K288/($D288^0.70558407859294)*'Hintergrund Berechnung'!$I$941)*0.5,IF($C288&lt;16,(K288/($D288^0.70558407859294)*'Hintergrund Berechnung'!$I$941)*0.67,K288/($D288^0.70558407859294)*'Hintergrund Berechnung'!$I$942)))</f>
        <v>#DIV/0!</v>
      </c>
      <c r="AC288" s="16" t="str">
        <f t="shared" si="40"/>
        <v/>
      </c>
      <c r="AD288" s="16" t="e">
        <f>IF($A$3=FALSE,IF($C288&lt;16,M288/($D288^0.70558407859294)*'Hintergrund Berechnung'!$I$941,M288/($D288^0.70558407859294)*'Hintergrund Berechnung'!$I$942),IF($C288&lt;13,(M288/($D288^0.70558407859294)*'Hintergrund Berechnung'!$I$941)*0.5,IF($C288&lt;16,(M288/($D288^0.70558407859294)*'Hintergrund Berechnung'!$I$941)*0.67,M288/($D288^0.70558407859294)*'Hintergrund Berechnung'!$I$942)))</f>
        <v>#DIV/0!</v>
      </c>
      <c r="AE288" s="16" t="str">
        <f t="shared" si="41"/>
        <v/>
      </c>
      <c r="AF288" s="16" t="e">
        <f>IF($A$3=FALSE,IF($C288&lt;16,O288/($D288^0.70558407859294)*'Hintergrund Berechnung'!$I$941,O288/($D288^0.70558407859294)*'Hintergrund Berechnung'!$I$942),IF($C288&lt;13,(O288/($D288^0.70558407859294)*'Hintergrund Berechnung'!$I$941)*0.5,IF($C288&lt;16,(O288/($D288^0.70558407859294)*'Hintergrund Berechnung'!$I$941)*0.67,O288/($D288^0.70558407859294)*'Hintergrund Berechnung'!$I$942)))</f>
        <v>#DIV/0!</v>
      </c>
      <c r="AG288" s="16" t="str">
        <f t="shared" si="42"/>
        <v/>
      </c>
      <c r="AH288" s="16" t="e">
        <f t="shared" si="43"/>
        <v>#DIV/0!</v>
      </c>
      <c r="AI288" s="34" t="e">
        <f>ROUND(IF(C288&lt;16,$Q288/($D288^0.450818786555515)*'Hintergrund Berechnung'!$N$941,$Q288/($D288^0.450818786555515)*'Hintergrund Berechnung'!$N$942),0)</f>
        <v>#DIV/0!</v>
      </c>
      <c r="AJ288" s="34">
        <f>ROUND(IF(C288&lt;16,$R288*'Hintergrund Berechnung'!$O$941,$R288*'Hintergrund Berechnung'!$O$942),0)</f>
        <v>0</v>
      </c>
      <c r="AK288" s="34">
        <f>ROUND(IF(C288&lt;16,IF(S288&gt;0,(25-$S288)*'Hintergrund Berechnung'!$J$941,0),IF(S288&gt;0,(25-$S288)*'Hintergrund Berechnung'!$J$942,0)),0)</f>
        <v>0</v>
      </c>
      <c r="AL288" s="18" t="e">
        <f t="shared" si="44"/>
        <v>#DIV/0!</v>
      </c>
    </row>
    <row r="289" spans="21:38" x14ac:dyDescent="0.5">
      <c r="U289" s="16">
        <f t="shared" si="36"/>
        <v>0</v>
      </c>
      <c r="V289" s="16" t="e">
        <f>IF($A$3=FALSE,IF($C289&lt;16,E289/($D289^0.70558407859294)*'Hintergrund Berechnung'!$I$941,E289/($D289^0.70558407859294)*'Hintergrund Berechnung'!$I$942),IF($C289&lt;13,(E289/($D289^0.70558407859294)*'Hintergrund Berechnung'!$I$941)*0.5,IF($C289&lt;16,(E289/($D289^0.70558407859294)*'Hintergrund Berechnung'!$I$941)*0.67,E289/($D289^0.70558407859294)*'Hintergrund Berechnung'!$I$942)))</f>
        <v>#DIV/0!</v>
      </c>
      <c r="W289" s="16" t="str">
        <f t="shared" si="37"/>
        <v/>
      </c>
      <c r="X289" s="16" t="e">
        <f>IF($A$3=FALSE,IF($C289&lt;16,G289/($D289^0.70558407859294)*'Hintergrund Berechnung'!$I$941,G289/($D289^0.70558407859294)*'Hintergrund Berechnung'!$I$942),IF($C289&lt;13,(G289/($D289^0.70558407859294)*'Hintergrund Berechnung'!$I$941)*0.5,IF($C289&lt;16,(G289/($D289^0.70558407859294)*'Hintergrund Berechnung'!$I$941)*0.67,G289/($D289^0.70558407859294)*'Hintergrund Berechnung'!$I$942)))</f>
        <v>#DIV/0!</v>
      </c>
      <c r="Y289" s="16" t="str">
        <f t="shared" si="38"/>
        <v/>
      </c>
      <c r="Z289" s="16" t="e">
        <f>IF($A$3=FALSE,IF($C289&lt;16,I289/($D289^0.70558407859294)*'Hintergrund Berechnung'!$I$941,I289/($D289^0.70558407859294)*'Hintergrund Berechnung'!$I$942),IF($C289&lt;13,(I289/($D289^0.70558407859294)*'Hintergrund Berechnung'!$I$941)*0.5,IF($C289&lt;16,(I289/($D289^0.70558407859294)*'Hintergrund Berechnung'!$I$941)*0.67,I289/($D289^0.70558407859294)*'Hintergrund Berechnung'!$I$942)))</f>
        <v>#DIV/0!</v>
      </c>
      <c r="AA289" s="16" t="str">
        <f t="shared" si="39"/>
        <v/>
      </c>
      <c r="AB289" s="16" t="e">
        <f>IF($A$3=FALSE,IF($C289&lt;16,K289/($D289^0.70558407859294)*'Hintergrund Berechnung'!$I$941,K289/($D289^0.70558407859294)*'Hintergrund Berechnung'!$I$942),IF($C289&lt;13,(K289/($D289^0.70558407859294)*'Hintergrund Berechnung'!$I$941)*0.5,IF($C289&lt;16,(K289/($D289^0.70558407859294)*'Hintergrund Berechnung'!$I$941)*0.67,K289/($D289^0.70558407859294)*'Hintergrund Berechnung'!$I$942)))</f>
        <v>#DIV/0!</v>
      </c>
      <c r="AC289" s="16" t="str">
        <f t="shared" si="40"/>
        <v/>
      </c>
      <c r="AD289" s="16" t="e">
        <f>IF($A$3=FALSE,IF($C289&lt;16,M289/($D289^0.70558407859294)*'Hintergrund Berechnung'!$I$941,M289/($D289^0.70558407859294)*'Hintergrund Berechnung'!$I$942),IF($C289&lt;13,(M289/($D289^0.70558407859294)*'Hintergrund Berechnung'!$I$941)*0.5,IF($C289&lt;16,(M289/($D289^0.70558407859294)*'Hintergrund Berechnung'!$I$941)*0.67,M289/($D289^0.70558407859294)*'Hintergrund Berechnung'!$I$942)))</f>
        <v>#DIV/0!</v>
      </c>
      <c r="AE289" s="16" t="str">
        <f t="shared" si="41"/>
        <v/>
      </c>
      <c r="AF289" s="16" t="e">
        <f>IF($A$3=FALSE,IF($C289&lt;16,O289/($D289^0.70558407859294)*'Hintergrund Berechnung'!$I$941,O289/($D289^0.70558407859294)*'Hintergrund Berechnung'!$I$942),IF($C289&lt;13,(O289/($D289^0.70558407859294)*'Hintergrund Berechnung'!$I$941)*0.5,IF($C289&lt;16,(O289/($D289^0.70558407859294)*'Hintergrund Berechnung'!$I$941)*0.67,O289/($D289^0.70558407859294)*'Hintergrund Berechnung'!$I$942)))</f>
        <v>#DIV/0!</v>
      </c>
      <c r="AG289" s="16" t="str">
        <f t="shared" si="42"/>
        <v/>
      </c>
      <c r="AH289" s="16" t="e">
        <f t="shared" si="43"/>
        <v>#DIV/0!</v>
      </c>
      <c r="AI289" s="34" t="e">
        <f>ROUND(IF(C289&lt;16,$Q289/($D289^0.450818786555515)*'Hintergrund Berechnung'!$N$941,$Q289/($D289^0.450818786555515)*'Hintergrund Berechnung'!$N$942),0)</f>
        <v>#DIV/0!</v>
      </c>
      <c r="AJ289" s="34">
        <f>ROUND(IF(C289&lt;16,$R289*'Hintergrund Berechnung'!$O$941,$R289*'Hintergrund Berechnung'!$O$942),0)</f>
        <v>0</v>
      </c>
      <c r="AK289" s="34">
        <f>ROUND(IF(C289&lt;16,IF(S289&gt;0,(25-$S289)*'Hintergrund Berechnung'!$J$941,0),IF(S289&gt;0,(25-$S289)*'Hintergrund Berechnung'!$J$942,0)),0)</f>
        <v>0</v>
      </c>
      <c r="AL289" s="18" t="e">
        <f t="shared" si="44"/>
        <v>#DIV/0!</v>
      </c>
    </row>
    <row r="290" spans="21:38" x14ac:dyDescent="0.5">
      <c r="U290" s="16">
        <f t="shared" si="36"/>
        <v>0</v>
      </c>
      <c r="V290" s="16" t="e">
        <f>IF($A$3=FALSE,IF($C290&lt;16,E290/($D290^0.70558407859294)*'Hintergrund Berechnung'!$I$941,E290/($D290^0.70558407859294)*'Hintergrund Berechnung'!$I$942),IF($C290&lt;13,(E290/($D290^0.70558407859294)*'Hintergrund Berechnung'!$I$941)*0.5,IF($C290&lt;16,(E290/($D290^0.70558407859294)*'Hintergrund Berechnung'!$I$941)*0.67,E290/($D290^0.70558407859294)*'Hintergrund Berechnung'!$I$942)))</f>
        <v>#DIV/0!</v>
      </c>
      <c r="W290" s="16" t="str">
        <f t="shared" si="37"/>
        <v/>
      </c>
      <c r="X290" s="16" t="e">
        <f>IF($A$3=FALSE,IF($C290&lt;16,G290/($D290^0.70558407859294)*'Hintergrund Berechnung'!$I$941,G290/($D290^0.70558407859294)*'Hintergrund Berechnung'!$I$942),IF($C290&lt;13,(G290/($D290^0.70558407859294)*'Hintergrund Berechnung'!$I$941)*0.5,IF($C290&lt;16,(G290/($D290^0.70558407859294)*'Hintergrund Berechnung'!$I$941)*0.67,G290/($D290^0.70558407859294)*'Hintergrund Berechnung'!$I$942)))</f>
        <v>#DIV/0!</v>
      </c>
      <c r="Y290" s="16" t="str">
        <f t="shared" si="38"/>
        <v/>
      </c>
      <c r="Z290" s="16" t="e">
        <f>IF($A$3=FALSE,IF($C290&lt;16,I290/($D290^0.70558407859294)*'Hintergrund Berechnung'!$I$941,I290/($D290^0.70558407859294)*'Hintergrund Berechnung'!$I$942),IF($C290&lt;13,(I290/($D290^0.70558407859294)*'Hintergrund Berechnung'!$I$941)*0.5,IF($C290&lt;16,(I290/($D290^0.70558407859294)*'Hintergrund Berechnung'!$I$941)*0.67,I290/($D290^0.70558407859294)*'Hintergrund Berechnung'!$I$942)))</f>
        <v>#DIV/0!</v>
      </c>
      <c r="AA290" s="16" t="str">
        <f t="shared" si="39"/>
        <v/>
      </c>
      <c r="AB290" s="16" t="e">
        <f>IF($A$3=FALSE,IF($C290&lt;16,K290/($D290^0.70558407859294)*'Hintergrund Berechnung'!$I$941,K290/($D290^0.70558407859294)*'Hintergrund Berechnung'!$I$942),IF($C290&lt;13,(K290/($D290^0.70558407859294)*'Hintergrund Berechnung'!$I$941)*0.5,IF($C290&lt;16,(K290/($D290^0.70558407859294)*'Hintergrund Berechnung'!$I$941)*0.67,K290/($D290^0.70558407859294)*'Hintergrund Berechnung'!$I$942)))</f>
        <v>#DIV/0!</v>
      </c>
      <c r="AC290" s="16" t="str">
        <f t="shared" si="40"/>
        <v/>
      </c>
      <c r="AD290" s="16" t="e">
        <f>IF($A$3=FALSE,IF($C290&lt;16,M290/($D290^0.70558407859294)*'Hintergrund Berechnung'!$I$941,M290/($D290^0.70558407859294)*'Hintergrund Berechnung'!$I$942),IF($C290&lt;13,(M290/($D290^0.70558407859294)*'Hintergrund Berechnung'!$I$941)*0.5,IF($C290&lt;16,(M290/($D290^0.70558407859294)*'Hintergrund Berechnung'!$I$941)*0.67,M290/($D290^0.70558407859294)*'Hintergrund Berechnung'!$I$942)))</f>
        <v>#DIV/0!</v>
      </c>
      <c r="AE290" s="16" t="str">
        <f t="shared" si="41"/>
        <v/>
      </c>
      <c r="AF290" s="16" t="e">
        <f>IF($A$3=FALSE,IF($C290&lt;16,O290/($D290^0.70558407859294)*'Hintergrund Berechnung'!$I$941,O290/($D290^0.70558407859294)*'Hintergrund Berechnung'!$I$942),IF($C290&lt;13,(O290/($D290^0.70558407859294)*'Hintergrund Berechnung'!$I$941)*0.5,IF($C290&lt;16,(O290/($D290^0.70558407859294)*'Hintergrund Berechnung'!$I$941)*0.67,O290/($D290^0.70558407859294)*'Hintergrund Berechnung'!$I$942)))</f>
        <v>#DIV/0!</v>
      </c>
      <c r="AG290" s="16" t="str">
        <f t="shared" si="42"/>
        <v/>
      </c>
      <c r="AH290" s="16" t="e">
        <f t="shared" si="43"/>
        <v>#DIV/0!</v>
      </c>
      <c r="AI290" s="34" t="e">
        <f>ROUND(IF(C290&lt;16,$Q290/($D290^0.450818786555515)*'Hintergrund Berechnung'!$N$941,$Q290/($D290^0.450818786555515)*'Hintergrund Berechnung'!$N$942),0)</f>
        <v>#DIV/0!</v>
      </c>
      <c r="AJ290" s="34">
        <f>ROUND(IF(C290&lt;16,$R290*'Hintergrund Berechnung'!$O$941,$R290*'Hintergrund Berechnung'!$O$942),0)</f>
        <v>0</v>
      </c>
      <c r="AK290" s="34">
        <f>ROUND(IF(C290&lt;16,IF(S290&gt;0,(25-$S290)*'Hintergrund Berechnung'!$J$941,0),IF(S290&gt;0,(25-$S290)*'Hintergrund Berechnung'!$J$942,0)),0)</f>
        <v>0</v>
      </c>
      <c r="AL290" s="18" t="e">
        <f t="shared" si="44"/>
        <v>#DIV/0!</v>
      </c>
    </row>
    <row r="291" spans="21:38" x14ac:dyDescent="0.5">
      <c r="U291" s="16">
        <f t="shared" si="36"/>
        <v>0</v>
      </c>
      <c r="V291" s="16" t="e">
        <f>IF($A$3=FALSE,IF($C291&lt;16,E291/($D291^0.70558407859294)*'Hintergrund Berechnung'!$I$941,E291/($D291^0.70558407859294)*'Hintergrund Berechnung'!$I$942),IF($C291&lt;13,(E291/($D291^0.70558407859294)*'Hintergrund Berechnung'!$I$941)*0.5,IF($C291&lt;16,(E291/($D291^0.70558407859294)*'Hintergrund Berechnung'!$I$941)*0.67,E291/($D291^0.70558407859294)*'Hintergrund Berechnung'!$I$942)))</f>
        <v>#DIV/0!</v>
      </c>
      <c r="W291" s="16" t="str">
        <f t="shared" si="37"/>
        <v/>
      </c>
      <c r="X291" s="16" t="e">
        <f>IF($A$3=FALSE,IF($C291&lt;16,G291/($D291^0.70558407859294)*'Hintergrund Berechnung'!$I$941,G291/($D291^0.70558407859294)*'Hintergrund Berechnung'!$I$942),IF($C291&lt;13,(G291/($D291^0.70558407859294)*'Hintergrund Berechnung'!$I$941)*0.5,IF($C291&lt;16,(G291/($D291^0.70558407859294)*'Hintergrund Berechnung'!$I$941)*0.67,G291/($D291^0.70558407859294)*'Hintergrund Berechnung'!$I$942)))</f>
        <v>#DIV/0!</v>
      </c>
      <c r="Y291" s="16" t="str">
        <f t="shared" si="38"/>
        <v/>
      </c>
      <c r="Z291" s="16" t="e">
        <f>IF($A$3=FALSE,IF($C291&lt;16,I291/($D291^0.70558407859294)*'Hintergrund Berechnung'!$I$941,I291/($D291^0.70558407859294)*'Hintergrund Berechnung'!$I$942),IF($C291&lt;13,(I291/($D291^0.70558407859294)*'Hintergrund Berechnung'!$I$941)*0.5,IF($C291&lt;16,(I291/($D291^0.70558407859294)*'Hintergrund Berechnung'!$I$941)*0.67,I291/($D291^0.70558407859294)*'Hintergrund Berechnung'!$I$942)))</f>
        <v>#DIV/0!</v>
      </c>
      <c r="AA291" s="16" t="str">
        <f t="shared" si="39"/>
        <v/>
      </c>
      <c r="AB291" s="16" t="e">
        <f>IF($A$3=FALSE,IF($C291&lt;16,K291/($D291^0.70558407859294)*'Hintergrund Berechnung'!$I$941,K291/($D291^0.70558407859294)*'Hintergrund Berechnung'!$I$942),IF($C291&lt;13,(K291/($D291^0.70558407859294)*'Hintergrund Berechnung'!$I$941)*0.5,IF($C291&lt;16,(K291/($D291^0.70558407859294)*'Hintergrund Berechnung'!$I$941)*0.67,K291/($D291^0.70558407859294)*'Hintergrund Berechnung'!$I$942)))</f>
        <v>#DIV/0!</v>
      </c>
      <c r="AC291" s="16" t="str">
        <f t="shared" si="40"/>
        <v/>
      </c>
      <c r="AD291" s="16" t="e">
        <f>IF($A$3=FALSE,IF($C291&lt;16,M291/($D291^0.70558407859294)*'Hintergrund Berechnung'!$I$941,M291/($D291^0.70558407859294)*'Hintergrund Berechnung'!$I$942),IF($C291&lt;13,(M291/($D291^0.70558407859294)*'Hintergrund Berechnung'!$I$941)*0.5,IF($C291&lt;16,(M291/($D291^0.70558407859294)*'Hintergrund Berechnung'!$I$941)*0.67,M291/($D291^0.70558407859294)*'Hintergrund Berechnung'!$I$942)))</f>
        <v>#DIV/0!</v>
      </c>
      <c r="AE291" s="16" t="str">
        <f t="shared" si="41"/>
        <v/>
      </c>
      <c r="AF291" s="16" t="e">
        <f>IF($A$3=FALSE,IF($C291&lt;16,O291/($D291^0.70558407859294)*'Hintergrund Berechnung'!$I$941,O291/($D291^0.70558407859294)*'Hintergrund Berechnung'!$I$942),IF($C291&lt;13,(O291/($D291^0.70558407859294)*'Hintergrund Berechnung'!$I$941)*0.5,IF($C291&lt;16,(O291/($D291^0.70558407859294)*'Hintergrund Berechnung'!$I$941)*0.67,O291/($D291^0.70558407859294)*'Hintergrund Berechnung'!$I$942)))</f>
        <v>#DIV/0!</v>
      </c>
      <c r="AG291" s="16" t="str">
        <f t="shared" si="42"/>
        <v/>
      </c>
      <c r="AH291" s="16" t="e">
        <f t="shared" si="43"/>
        <v>#DIV/0!</v>
      </c>
      <c r="AI291" s="34" t="e">
        <f>ROUND(IF(C291&lt;16,$Q291/($D291^0.450818786555515)*'Hintergrund Berechnung'!$N$941,$Q291/($D291^0.450818786555515)*'Hintergrund Berechnung'!$N$942),0)</f>
        <v>#DIV/0!</v>
      </c>
      <c r="AJ291" s="34">
        <f>ROUND(IF(C291&lt;16,$R291*'Hintergrund Berechnung'!$O$941,$R291*'Hintergrund Berechnung'!$O$942),0)</f>
        <v>0</v>
      </c>
      <c r="AK291" s="34">
        <f>ROUND(IF(C291&lt;16,IF(S291&gt;0,(25-$S291)*'Hintergrund Berechnung'!$J$941,0),IF(S291&gt;0,(25-$S291)*'Hintergrund Berechnung'!$J$942,0)),0)</f>
        <v>0</v>
      </c>
      <c r="AL291" s="18" t="e">
        <f t="shared" si="44"/>
        <v>#DIV/0!</v>
      </c>
    </row>
    <row r="292" spans="21:38" x14ac:dyDescent="0.5">
      <c r="U292" s="16">
        <f t="shared" si="36"/>
        <v>0</v>
      </c>
      <c r="V292" s="16" t="e">
        <f>IF($A$3=FALSE,IF($C292&lt;16,E292/($D292^0.70558407859294)*'Hintergrund Berechnung'!$I$941,E292/($D292^0.70558407859294)*'Hintergrund Berechnung'!$I$942),IF($C292&lt;13,(E292/($D292^0.70558407859294)*'Hintergrund Berechnung'!$I$941)*0.5,IF($C292&lt;16,(E292/($D292^0.70558407859294)*'Hintergrund Berechnung'!$I$941)*0.67,E292/($D292^0.70558407859294)*'Hintergrund Berechnung'!$I$942)))</f>
        <v>#DIV/0!</v>
      </c>
      <c r="W292" s="16" t="str">
        <f t="shared" si="37"/>
        <v/>
      </c>
      <c r="X292" s="16" t="e">
        <f>IF($A$3=FALSE,IF($C292&lt;16,G292/($D292^0.70558407859294)*'Hintergrund Berechnung'!$I$941,G292/($D292^0.70558407859294)*'Hintergrund Berechnung'!$I$942),IF($C292&lt;13,(G292/($D292^0.70558407859294)*'Hintergrund Berechnung'!$I$941)*0.5,IF($C292&lt;16,(G292/($D292^0.70558407859294)*'Hintergrund Berechnung'!$I$941)*0.67,G292/($D292^0.70558407859294)*'Hintergrund Berechnung'!$I$942)))</f>
        <v>#DIV/0!</v>
      </c>
      <c r="Y292" s="16" t="str">
        <f t="shared" si="38"/>
        <v/>
      </c>
      <c r="Z292" s="16" t="e">
        <f>IF($A$3=FALSE,IF($C292&lt;16,I292/($D292^0.70558407859294)*'Hintergrund Berechnung'!$I$941,I292/($D292^0.70558407859294)*'Hintergrund Berechnung'!$I$942),IF($C292&lt;13,(I292/($D292^0.70558407859294)*'Hintergrund Berechnung'!$I$941)*0.5,IF($C292&lt;16,(I292/($D292^0.70558407859294)*'Hintergrund Berechnung'!$I$941)*0.67,I292/($D292^0.70558407859294)*'Hintergrund Berechnung'!$I$942)))</f>
        <v>#DIV/0!</v>
      </c>
      <c r="AA292" s="16" t="str">
        <f t="shared" si="39"/>
        <v/>
      </c>
      <c r="AB292" s="16" t="e">
        <f>IF($A$3=FALSE,IF($C292&lt;16,K292/($D292^0.70558407859294)*'Hintergrund Berechnung'!$I$941,K292/($D292^0.70558407859294)*'Hintergrund Berechnung'!$I$942),IF($C292&lt;13,(K292/($D292^0.70558407859294)*'Hintergrund Berechnung'!$I$941)*0.5,IF($C292&lt;16,(K292/($D292^0.70558407859294)*'Hintergrund Berechnung'!$I$941)*0.67,K292/($D292^0.70558407859294)*'Hintergrund Berechnung'!$I$942)))</f>
        <v>#DIV/0!</v>
      </c>
      <c r="AC292" s="16" t="str">
        <f t="shared" si="40"/>
        <v/>
      </c>
      <c r="AD292" s="16" t="e">
        <f>IF($A$3=FALSE,IF($C292&lt;16,M292/($D292^0.70558407859294)*'Hintergrund Berechnung'!$I$941,M292/($D292^0.70558407859294)*'Hintergrund Berechnung'!$I$942),IF($C292&lt;13,(M292/($D292^0.70558407859294)*'Hintergrund Berechnung'!$I$941)*0.5,IF($C292&lt;16,(M292/($D292^0.70558407859294)*'Hintergrund Berechnung'!$I$941)*0.67,M292/($D292^0.70558407859294)*'Hintergrund Berechnung'!$I$942)))</f>
        <v>#DIV/0!</v>
      </c>
      <c r="AE292" s="16" t="str">
        <f t="shared" si="41"/>
        <v/>
      </c>
      <c r="AF292" s="16" t="e">
        <f>IF($A$3=FALSE,IF($C292&lt;16,O292/($D292^0.70558407859294)*'Hintergrund Berechnung'!$I$941,O292/($D292^0.70558407859294)*'Hintergrund Berechnung'!$I$942),IF($C292&lt;13,(O292/($D292^0.70558407859294)*'Hintergrund Berechnung'!$I$941)*0.5,IF($C292&lt;16,(O292/($D292^0.70558407859294)*'Hintergrund Berechnung'!$I$941)*0.67,O292/($D292^0.70558407859294)*'Hintergrund Berechnung'!$I$942)))</f>
        <v>#DIV/0!</v>
      </c>
      <c r="AG292" s="16" t="str">
        <f t="shared" si="42"/>
        <v/>
      </c>
      <c r="AH292" s="16" t="e">
        <f t="shared" si="43"/>
        <v>#DIV/0!</v>
      </c>
      <c r="AI292" s="34" t="e">
        <f>ROUND(IF(C292&lt;16,$Q292/($D292^0.450818786555515)*'Hintergrund Berechnung'!$N$941,$Q292/($D292^0.450818786555515)*'Hintergrund Berechnung'!$N$942),0)</f>
        <v>#DIV/0!</v>
      </c>
      <c r="AJ292" s="34">
        <f>ROUND(IF(C292&lt;16,$R292*'Hintergrund Berechnung'!$O$941,$R292*'Hintergrund Berechnung'!$O$942),0)</f>
        <v>0</v>
      </c>
      <c r="AK292" s="34">
        <f>ROUND(IF(C292&lt;16,IF(S292&gt;0,(25-$S292)*'Hintergrund Berechnung'!$J$941,0),IF(S292&gt;0,(25-$S292)*'Hintergrund Berechnung'!$J$942,0)),0)</f>
        <v>0</v>
      </c>
      <c r="AL292" s="18" t="e">
        <f t="shared" si="44"/>
        <v>#DIV/0!</v>
      </c>
    </row>
    <row r="293" spans="21:38" x14ac:dyDescent="0.5">
      <c r="U293" s="16">
        <f t="shared" si="36"/>
        <v>0</v>
      </c>
      <c r="V293" s="16" t="e">
        <f>IF($A$3=FALSE,IF($C293&lt;16,E293/($D293^0.70558407859294)*'Hintergrund Berechnung'!$I$941,E293/($D293^0.70558407859294)*'Hintergrund Berechnung'!$I$942),IF($C293&lt;13,(E293/($D293^0.70558407859294)*'Hintergrund Berechnung'!$I$941)*0.5,IF($C293&lt;16,(E293/($D293^0.70558407859294)*'Hintergrund Berechnung'!$I$941)*0.67,E293/($D293^0.70558407859294)*'Hintergrund Berechnung'!$I$942)))</f>
        <v>#DIV/0!</v>
      </c>
      <c r="W293" s="16" t="str">
        <f t="shared" si="37"/>
        <v/>
      </c>
      <c r="X293" s="16" t="e">
        <f>IF($A$3=FALSE,IF($C293&lt;16,G293/($D293^0.70558407859294)*'Hintergrund Berechnung'!$I$941,G293/($D293^0.70558407859294)*'Hintergrund Berechnung'!$I$942),IF($C293&lt;13,(G293/($D293^0.70558407859294)*'Hintergrund Berechnung'!$I$941)*0.5,IF($C293&lt;16,(G293/($D293^0.70558407859294)*'Hintergrund Berechnung'!$I$941)*0.67,G293/($D293^0.70558407859294)*'Hintergrund Berechnung'!$I$942)))</f>
        <v>#DIV/0!</v>
      </c>
      <c r="Y293" s="16" t="str">
        <f t="shared" si="38"/>
        <v/>
      </c>
      <c r="Z293" s="16" t="e">
        <f>IF($A$3=FALSE,IF($C293&lt;16,I293/($D293^0.70558407859294)*'Hintergrund Berechnung'!$I$941,I293/($D293^0.70558407859294)*'Hintergrund Berechnung'!$I$942),IF($C293&lt;13,(I293/($D293^0.70558407859294)*'Hintergrund Berechnung'!$I$941)*0.5,IF($C293&lt;16,(I293/($D293^0.70558407859294)*'Hintergrund Berechnung'!$I$941)*0.67,I293/($D293^0.70558407859294)*'Hintergrund Berechnung'!$I$942)))</f>
        <v>#DIV/0!</v>
      </c>
      <c r="AA293" s="16" t="str">
        <f t="shared" si="39"/>
        <v/>
      </c>
      <c r="AB293" s="16" t="e">
        <f>IF($A$3=FALSE,IF($C293&lt;16,K293/($D293^0.70558407859294)*'Hintergrund Berechnung'!$I$941,K293/($D293^0.70558407859294)*'Hintergrund Berechnung'!$I$942),IF($C293&lt;13,(K293/($D293^0.70558407859294)*'Hintergrund Berechnung'!$I$941)*0.5,IF($C293&lt;16,(K293/($D293^0.70558407859294)*'Hintergrund Berechnung'!$I$941)*0.67,K293/($D293^0.70558407859294)*'Hintergrund Berechnung'!$I$942)))</f>
        <v>#DIV/0!</v>
      </c>
      <c r="AC293" s="16" t="str">
        <f t="shared" si="40"/>
        <v/>
      </c>
      <c r="AD293" s="16" t="e">
        <f>IF($A$3=FALSE,IF($C293&lt;16,M293/($D293^0.70558407859294)*'Hintergrund Berechnung'!$I$941,M293/($D293^0.70558407859294)*'Hintergrund Berechnung'!$I$942),IF($C293&lt;13,(M293/($D293^0.70558407859294)*'Hintergrund Berechnung'!$I$941)*0.5,IF($C293&lt;16,(M293/($D293^0.70558407859294)*'Hintergrund Berechnung'!$I$941)*0.67,M293/($D293^0.70558407859294)*'Hintergrund Berechnung'!$I$942)))</f>
        <v>#DIV/0!</v>
      </c>
      <c r="AE293" s="16" t="str">
        <f t="shared" si="41"/>
        <v/>
      </c>
      <c r="AF293" s="16" t="e">
        <f>IF($A$3=FALSE,IF($C293&lt;16,O293/($D293^0.70558407859294)*'Hintergrund Berechnung'!$I$941,O293/($D293^0.70558407859294)*'Hintergrund Berechnung'!$I$942),IF($C293&lt;13,(O293/($D293^0.70558407859294)*'Hintergrund Berechnung'!$I$941)*0.5,IF($C293&lt;16,(O293/($D293^0.70558407859294)*'Hintergrund Berechnung'!$I$941)*0.67,O293/($D293^0.70558407859294)*'Hintergrund Berechnung'!$I$942)))</f>
        <v>#DIV/0!</v>
      </c>
      <c r="AG293" s="16" t="str">
        <f t="shared" si="42"/>
        <v/>
      </c>
      <c r="AH293" s="16" t="e">
        <f t="shared" si="43"/>
        <v>#DIV/0!</v>
      </c>
      <c r="AI293" s="34" t="e">
        <f>ROUND(IF(C293&lt;16,$Q293/($D293^0.450818786555515)*'Hintergrund Berechnung'!$N$941,$Q293/($D293^0.450818786555515)*'Hintergrund Berechnung'!$N$942),0)</f>
        <v>#DIV/0!</v>
      </c>
      <c r="AJ293" s="34">
        <f>ROUND(IF(C293&lt;16,$R293*'Hintergrund Berechnung'!$O$941,$R293*'Hintergrund Berechnung'!$O$942),0)</f>
        <v>0</v>
      </c>
      <c r="AK293" s="34">
        <f>ROUND(IF(C293&lt;16,IF(S293&gt;0,(25-$S293)*'Hintergrund Berechnung'!$J$941,0),IF(S293&gt;0,(25-$S293)*'Hintergrund Berechnung'!$J$942,0)),0)</f>
        <v>0</v>
      </c>
      <c r="AL293" s="18" t="e">
        <f t="shared" si="44"/>
        <v>#DIV/0!</v>
      </c>
    </row>
    <row r="294" spans="21:38" x14ac:dyDescent="0.5">
      <c r="U294" s="16">
        <f t="shared" si="36"/>
        <v>0</v>
      </c>
      <c r="V294" s="16" t="e">
        <f>IF($A$3=FALSE,IF($C294&lt;16,E294/($D294^0.70558407859294)*'Hintergrund Berechnung'!$I$941,E294/($D294^0.70558407859294)*'Hintergrund Berechnung'!$I$942),IF($C294&lt;13,(E294/($D294^0.70558407859294)*'Hintergrund Berechnung'!$I$941)*0.5,IF($C294&lt;16,(E294/($D294^0.70558407859294)*'Hintergrund Berechnung'!$I$941)*0.67,E294/($D294^0.70558407859294)*'Hintergrund Berechnung'!$I$942)))</f>
        <v>#DIV/0!</v>
      </c>
      <c r="W294" s="16" t="str">
        <f t="shared" si="37"/>
        <v/>
      </c>
      <c r="X294" s="16" t="e">
        <f>IF($A$3=FALSE,IF($C294&lt;16,G294/($D294^0.70558407859294)*'Hintergrund Berechnung'!$I$941,G294/($D294^0.70558407859294)*'Hintergrund Berechnung'!$I$942),IF($C294&lt;13,(G294/($D294^0.70558407859294)*'Hintergrund Berechnung'!$I$941)*0.5,IF($C294&lt;16,(G294/($D294^0.70558407859294)*'Hintergrund Berechnung'!$I$941)*0.67,G294/($D294^0.70558407859294)*'Hintergrund Berechnung'!$I$942)))</f>
        <v>#DIV/0!</v>
      </c>
      <c r="Y294" s="16" t="str">
        <f t="shared" si="38"/>
        <v/>
      </c>
      <c r="Z294" s="16" t="e">
        <f>IF($A$3=FALSE,IF($C294&lt;16,I294/($D294^0.70558407859294)*'Hintergrund Berechnung'!$I$941,I294/($D294^0.70558407859294)*'Hintergrund Berechnung'!$I$942),IF($C294&lt;13,(I294/($D294^0.70558407859294)*'Hintergrund Berechnung'!$I$941)*0.5,IF($C294&lt;16,(I294/($D294^0.70558407859294)*'Hintergrund Berechnung'!$I$941)*0.67,I294/($D294^0.70558407859294)*'Hintergrund Berechnung'!$I$942)))</f>
        <v>#DIV/0!</v>
      </c>
      <c r="AA294" s="16" t="str">
        <f t="shared" si="39"/>
        <v/>
      </c>
      <c r="AB294" s="16" t="e">
        <f>IF($A$3=FALSE,IF($C294&lt;16,K294/($D294^0.70558407859294)*'Hintergrund Berechnung'!$I$941,K294/($D294^0.70558407859294)*'Hintergrund Berechnung'!$I$942),IF($C294&lt;13,(K294/($D294^0.70558407859294)*'Hintergrund Berechnung'!$I$941)*0.5,IF($C294&lt;16,(K294/($D294^0.70558407859294)*'Hintergrund Berechnung'!$I$941)*0.67,K294/($D294^0.70558407859294)*'Hintergrund Berechnung'!$I$942)))</f>
        <v>#DIV/0!</v>
      </c>
      <c r="AC294" s="16" t="str">
        <f t="shared" si="40"/>
        <v/>
      </c>
      <c r="AD294" s="16" t="e">
        <f>IF($A$3=FALSE,IF($C294&lt;16,M294/($D294^0.70558407859294)*'Hintergrund Berechnung'!$I$941,M294/($D294^0.70558407859294)*'Hintergrund Berechnung'!$I$942),IF($C294&lt;13,(M294/($D294^0.70558407859294)*'Hintergrund Berechnung'!$I$941)*0.5,IF($C294&lt;16,(M294/($D294^0.70558407859294)*'Hintergrund Berechnung'!$I$941)*0.67,M294/($D294^0.70558407859294)*'Hintergrund Berechnung'!$I$942)))</f>
        <v>#DIV/0!</v>
      </c>
      <c r="AE294" s="16" t="str">
        <f t="shared" si="41"/>
        <v/>
      </c>
      <c r="AF294" s="16" t="e">
        <f>IF($A$3=FALSE,IF($C294&lt;16,O294/($D294^0.70558407859294)*'Hintergrund Berechnung'!$I$941,O294/($D294^0.70558407859294)*'Hintergrund Berechnung'!$I$942),IF($C294&lt;13,(O294/($D294^0.70558407859294)*'Hintergrund Berechnung'!$I$941)*0.5,IF($C294&lt;16,(O294/($D294^0.70558407859294)*'Hintergrund Berechnung'!$I$941)*0.67,O294/($D294^0.70558407859294)*'Hintergrund Berechnung'!$I$942)))</f>
        <v>#DIV/0!</v>
      </c>
      <c r="AG294" s="16" t="str">
        <f t="shared" si="42"/>
        <v/>
      </c>
      <c r="AH294" s="16" t="e">
        <f t="shared" si="43"/>
        <v>#DIV/0!</v>
      </c>
      <c r="AI294" s="34" t="e">
        <f>ROUND(IF(C294&lt;16,$Q294/($D294^0.450818786555515)*'Hintergrund Berechnung'!$N$941,$Q294/($D294^0.450818786555515)*'Hintergrund Berechnung'!$N$942),0)</f>
        <v>#DIV/0!</v>
      </c>
      <c r="AJ294" s="34">
        <f>ROUND(IF(C294&lt;16,$R294*'Hintergrund Berechnung'!$O$941,$R294*'Hintergrund Berechnung'!$O$942),0)</f>
        <v>0</v>
      </c>
      <c r="AK294" s="34">
        <f>ROUND(IF(C294&lt;16,IF(S294&gt;0,(25-$S294)*'Hintergrund Berechnung'!$J$941,0),IF(S294&gt;0,(25-$S294)*'Hintergrund Berechnung'!$J$942,0)),0)</f>
        <v>0</v>
      </c>
      <c r="AL294" s="18" t="e">
        <f t="shared" si="44"/>
        <v>#DIV/0!</v>
      </c>
    </row>
    <row r="295" spans="21:38" x14ac:dyDescent="0.5">
      <c r="U295" s="16">
        <f t="shared" si="36"/>
        <v>0</v>
      </c>
      <c r="V295" s="16" t="e">
        <f>IF($A$3=FALSE,IF($C295&lt;16,E295/($D295^0.70558407859294)*'Hintergrund Berechnung'!$I$941,E295/($D295^0.70558407859294)*'Hintergrund Berechnung'!$I$942),IF($C295&lt;13,(E295/($D295^0.70558407859294)*'Hintergrund Berechnung'!$I$941)*0.5,IF($C295&lt;16,(E295/($D295^0.70558407859294)*'Hintergrund Berechnung'!$I$941)*0.67,E295/($D295^0.70558407859294)*'Hintergrund Berechnung'!$I$942)))</f>
        <v>#DIV/0!</v>
      </c>
      <c r="W295" s="16" t="str">
        <f t="shared" si="37"/>
        <v/>
      </c>
      <c r="X295" s="16" t="e">
        <f>IF($A$3=FALSE,IF($C295&lt;16,G295/($D295^0.70558407859294)*'Hintergrund Berechnung'!$I$941,G295/($D295^0.70558407859294)*'Hintergrund Berechnung'!$I$942),IF($C295&lt;13,(G295/($D295^0.70558407859294)*'Hintergrund Berechnung'!$I$941)*0.5,IF($C295&lt;16,(G295/($D295^0.70558407859294)*'Hintergrund Berechnung'!$I$941)*0.67,G295/($D295^0.70558407859294)*'Hintergrund Berechnung'!$I$942)))</f>
        <v>#DIV/0!</v>
      </c>
      <c r="Y295" s="16" t="str">
        <f t="shared" si="38"/>
        <v/>
      </c>
      <c r="Z295" s="16" t="e">
        <f>IF($A$3=FALSE,IF($C295&lt;16,I295/($D295^0.70558407859294)*'Hintergrund Berechnung'!$I$941,I295/($D295^0.70558407859294)*'Hintergrund Berechnung'!$I$942),IF($C295&lt;13,(I295/($D295^0.70558407859294)*'Hintergrund Berechnung'!$I$941)*0.5,IF($C295&lt;16,(I295/($D295^0.70558407859294)*'Hintergrund Berechnung'!$I$941)*0.67,I295/($D295^0.70558407859294)*'Hintergrund Berechnung'!$I$942)))</f>
        <v>#DIV/0!</v>
      </c>
      <c r="AA295" s="16" t="str">
        <f t="shared" si="39"/>
        <v/>
      </c>
      <c r="AB295" s="16" t="e">
        <f>IF($A$3=FALSE,IF($C295&lt;16,K295/($D295^0.70558407859294)*'Hintergrund Berechnung'!$I$941,K295/($D295^0.70558407859294)*'Hintergrund Berechnung'!$I$942),IF($C295&lt;13,(K295/($D295^0.70558407859294)*'Hintergrund Berechnung'!$I$941)*0.5,IF($C295&lt;16,(K295/($D295^0.70558407859294)*'Hintergrund Berechnung'!$I$941)*0.67,K295/($D295^0.70558407859294)*'Hintergrund Berechnung'!$I$942)))</f>
        <v>#DIV/0!</v>
      </c>
      <c r="AC295" s="16" t="str">
        <f t="shared" si="40"/>
        <v/>
      </c>
      <c r="AD295" s="16" t="e">
        <f>IF($A$3=FALSE,IF($C295&lt;16,M295/($D295^0.70558407859294)*'Hintergrund Berechnung'!$I$941,M295/($D295^0.70558407859294)*'Hintergrund Berechnung'!$I$942),IF($C295&lt;13,(M295/($D295^0.70558407859294)*'Hintergrund Berechnung'!$I$941)*0.5,IF($C295&lt;16,(M295/($D295^0.70558407859294)*'Hintergrund Berechnung'!$I$941)*0.67,M295/($D295^0.70558407859294)*'Hintergrund Berechnung'!$I$942)))</f>
        <v>#DIV/0!</v>
      </c>
      <c r="AE295" s="16" t="str">
        <f t="shared" si="41"/>
        <v/>
      </c>
      <c r="AF295" s="16" t="e">
        <f>IF($A$3=FALSE,IF($C295&lt;16,O295/($D295^0.70558407859294)*'Hintergrund Berechnung'!$I$941,O295/($D295^0.70558407859294)*'Hintergrund Berechnung'!$I$942),IF($C295&lt;13,(O295/($D295^0.70558407859294)*'Hintergrund Berechnung'!$I$941)*0.5,IF($C295&lt;16,(O295/($D295^0.70558407859294)*'Hintergrund Berechnung'!$I$941)*0.67,O295/($D295^0.70558407859294)*'Hintergrund Berechnung'!$I$942)))</f>
        <v>#DIV/0!</v>
      </c>
      <c r="AG295" s="16" t="str">
        <f t="shared" si="42"/>
        <v/>
      </c>
      <c r="AH295" s="16" t="e">
        <f t="shared" si="43"/>
        <v>#DIV/0!</v>
      </c>
      <c r="AI295" s="34" t="e">
        <f>ROUND(IF(C295&lt;16,$Q295/($D295^0.450818786555515)*'Hintergrund Berechnung'!$N$941,$Q295/($D295^0.450818786555515)*'Hintergrund Berechnung'!$N$942),0)</f>
        <v>#DIV/0!</v>
      </c>
      <c r="AJ295" s="34">
        <f>ROUND(IF(C295&lt;16,$R295*'Hintergrund Berechnung'!$O$941,$R295*'Hintergrund Berechnung'!$O$942),0)</f>
        <v>0</v>
      </c>
      <c r="AK295" s="34">
        <f>ROUND(IF(C295&lt;16,IF(S295&gt;0,(25-$S295)*'Hintergrund Berechnung'!$J$941,0),IF(S295&gt;0,(25-$S295)*'Hintergrund Berechnung'!$J$942,0)),0)</f>
        <v>0</v>
      </c>
      <c r="AL295" s="18" t="e">
        <f t="shared" si="44"/>
        <v>#DIV/0!</v>
      </c>
    </row>
    <row r="296" spans="21:38" x14ac:dyDescent="0.5">
      <c r="U296" s="16">
        <f t="shared" si="36"/>
        <v>0</v>
      </c>
      <c r="V296" s="16" t="e">
        <f>IF($A$3=FALSE,IF($C296&lt;16,E296/($D296^0.70558407859294)*'Hintergrund Berechnung'!$I$941,E296/($D296^0.70558407859294)*'Hintergrund Berechnung'!$I$942),IF($C296&lt;13,(E296/($D296^0.70558407859294)*'Hintergrund Berechnung'!$I$941)*0.5,IF($C296&lt;16,(E296/($D296^0.70558407859294)*'Hintergrund Berechnung'!$I$941)*0.67,E296/($D296^0.70558407859294)*'Hintergrund Berechnung'!$I$942)))</f>
        <v>#DIV/0!</v>
      </c>
      <c r="W296" s="16" t="str">
        <f t="shared" si="37"/>
        <v/>
      </c>
      <c r="X296" s="16" t="e">
        <f>IF($A$3=FALSE,IF($C296&lt;16,G296/($D296^0.70558407859294)*'Hintergrund Berechnung'!$I$941,G296/($D296^0.70558407859294)*'Hintergrund Berechnung'!$I$942),IF($C296&lt;13,(G296/($D296^0.70558407859294)*'Hintergrund Berechnung'!$I$941)*0.5,IF($C296&lt;16,(G296/($D296^0.70558407859294)*'Hintergrund Berechnung'!$I$941)*0.67,G296/($D296^0.70558407859294)*'Hintergrund Berechnung'!$I$942)))</f>
        <v>#DIV/0!</v>
      </c>
      <c r="Y296" s="16" t="str">
        <f t="shared" si="38"/>
        <v/>
      </c>
      <c r="Z296" s="16" t="e">
        <f>IF($A$3=FALSE,IF($C296&lt;16,I296/($D296^0.70558407859294)*'Hintergrund Berechnung'!$I$941,I296/($D296^0.70558407859294)*'Hintergrund Berechnung'!$I$942),IF($C296&lt;13,(I296/($D296^0.70558407859294)*'Hintergrund Berechnung'!$I$941)*0.5,IF($C296&lt;16,(I296/($D296^0.70558407859294)*'Hintergrund Berechnung'!$I$941)*0.67,I296/($D296^0.70558407859294)*'Hintergrund Berechnung'!$I$942)))</f>
        <v>#DIV/0!</v>
      </c>
      <c r="AA296" s="16" t="str">
        <f t="shared" si="39"/>
        <v/>
      </c>
      <c r="AB296" s="16" t="e">
        <f>IF($A$3=FALSE,IF($C296&lt;16,K296/($D296^0.70558407859294)*'Hintergrund Berechnung'!$I$941,K296/($D296^0.70558407859294)*'Hintergrund Berechnung'!$I$942),IF($C296&lt;13,(K296/($D296^0.70558407859294)*'Hintergrund Berechnung'!$I$941)*0.5,IF($C296&lt;16,(K296/($D296^0.70558407859294)*'Hintergrund Berechnung'!$I$941)*0.67,K296/($D296^0.70558407859294)*'Hintergrund Berechnung'!$I$942)))</f>
        <v>#DIV/0!</v>
      </c>
      <c r="AC296" s="16" t="str">
        <f t="shared" si="40"/>
        <v/>
      </c>
      <c r="AD296" s="16" t="e">
        <f>IF($A$3=FALSE,IF($C296&lt;16,M296/($D296^0.70558407859294)*'Hintergrund Berechnung'!$I$941,M296/($D296^0.70558407859294)*'Hintergrund Berechnung'!$I$942),IF($C296&lt;13,(M296/($D296^0.70558407859294)*'Hintergrund Berechnung'!$I$941)*0.5,IF($C296&lt;16,(M296/($D296^0.70558407859294)*'Hintergrund Berechnung'!$I$941)*0.67,M296/($D296^0.70558407859294)*'Hintergrund Berechnung'!$I$942)))</f>
        <v>#DIV/0!</v>
      </c>
      <c r="AE296" s="16" t="str">
        <f t="shared" si="41"/>
        <v/>
      </c>
      <c r="AF296" s="16" t="e">
        <f>IF($A$3=FALSE,IF($C296&lt;16,O296/($D296^0.70558407859294)*'Hintergrund Berechnung'!$I$941,O296/($D296^0.70558407859294)*'Hintergrund Berechnung'!$I$942),IF($C296&lt;13,(O296/($D296^0.70558407859294)*'Hintergrund Berechnung'!$I$941)*0.5,IF($C296&lt;16,(O296/($D296^0.70558407859294)*'Hintergrund Berechnung'!$I$941)*0.67,O296/($D296^0.70558407859294)*'Hintergrund Berechnung'!$I$942)))</f>
        <v>#DIV/0!</v>
      </c>
      <c r="AG296" s="16" t="str">
        <f t="shared" si="42"/>
        <v/>
      </c>
      <c r="AH296" s="16" t="e">
        <f t="shared" si="43"/>
        <v>#DIV/0!</v>
      </c>
      <c r="AI296" s="34" t="e">
        <f>ROUND(IF(C296&lt;16,$Q296/($D296^0.450818786555515)*'Hintergrund Berechnung'!$N$941,$Q296/($D296^0.450818786555515)*'Hintergrund Berechnung'!$N$942),0)</f>
        <v>#DIV/0!</v>
      </c>
      <c r="AJ296" s="34">
        <f>ROUND(IF(C296&lt;16,$R296*'Hintergrund Berechnung'!$O$941,$R296*'Hintergrund Berechnung'!$O$942),0)</f>
        <v>0</v>
      </c>
      <c r="AK296" s="34">
        <f>ROUND(IF(C296&lt;16,IF(S296&gt;0,(25-$S296)*'Hintergrund Berechnung'!$J$941,0),IF(S296&gt;0,(25-$S296)*'Hintergrund Berechnung'!$J$942,0)),0)</f>
        <v>0</v>
      </c>
      <c r="AL296" s="18" t="e">
        <f t="shared" si="44"/>
        <v>#DIV/0!</v>
      </c>
    </row>
    <row r="297" spans="21:38" x14ac:dyDescent="0.5">
      <c r="U297" s="16">
        <f t="shared" si="36"/>
        <v>0</v>
      </c>
      <c r="V297" s="16" t="e">
        <f>IF($A$3=FALSE,IF($C297&lt;16,E297/($D297^0.70558407859294)*'Hintergrund Berechnung'!$I$941,E297/($D297^0.70558407859294)*'Hintergrund Berechnung'!$I$942),IF($C297&lt;13,(E297/($D297^0.70558407859294)*'Hintergrund Berechnung'!$I$941)*0.5,IF($C297&lt;16,(E297/($D297^0.70558407859294)*'Hintergrund Berechnung'!$I$941)*0.67,E297/($D297^0.70558407859294)*'Hintergrund Berechnung'!$I$942)))</f>
        <v>#DIV/0!</v>
      </c>
      <c r="W297" s="16" t="str">
        <f t="shared" si="37"/>
        <v/>
      </c>
      <c r="X297" s="16" t="e">
        <f>IF($A$3=FALSE,IF($C297&lt;16,G297/($D297^0.70558407859294)*'Hintergrund Berechnung'!$I$941,G297/($D297^0.70558407859294)*'Hintergrund Berechnung'!$I$942),IF($C297&lt;13,(G297/($D297^0.70558407859294)*'Hintergrund Berechnung'!$I$941)*0.5,IF($C297&lt;16,(G297/($D297^0.70558407859294)*'Hintergrund Berechnung'!$I$941)*0.67,G297/($D297^0.70558407859294)*'Hintergrund Berechnung'!$I$942)))</f>
        <v>#DIV/0!</v>
      </c>
      <c r="Y297" s="16" t="str">
        <f t="shared" si="38"/>
        <v/>
      </c>
      <c r="Z297" s="16" t="e">
        <f>IF($A$3=FALSE,IF($C297&lt;16,I297/($D297^0.70558407859294)*'Hintergrund Berechnung'!$I$941,I297/($D297^0.70558407859294)*'Hintergrund Berechnung'!$I$942),IF($C297&lt;13,(I297/($D297^0.70558407859294)*'Hintergrund Berechnung'!$I$941)*0.5,IF($C297&lt;16,(I297/($D297^0.70558407859294)*'Hintergrund Berechnung'!$I$941)*0.67,I297/($D297^0.70558407859294)*'Hintergrund Berechnung'!$I$942)))</f>
        <v>#DIV/0!</v>
      </c>
      <c r="AA297" s="16" t="str">
        <f t="shared" si="39"/>
        <v/>
      </c>
      <c r="AB297" s="16" t="e">
        <f>IF($A$3=FALSE,IF($C297&lt;16,K297/($D297^0.70558407859294)*'Hintergrund Berechnung'!$I$941,K297/($D297^0.70558407859294)*'Hintergrund Berechnung'!$I$942),IF($C297&lt;13,(K297/($D297^0.70558407859294)*'Hintergrund Berechnung'!$I$941)*0.5,IF($C297&lt;16,(K297/($D297^0.70558407859294)*'Hintergrund Berechnung'!$I$941)*0.67,K297/($D297^0.70558407859294)*'Hintergrund Berechnung'!$I$942)))</f>
        <v>#DIV/0!</v>
      </c>
      <c r="AC297" s="16" t="str">
        <f t="shared" si="40"/>
        <v/>
      </c>
      <c r="AD297" s="16" t="e">
        <f>IF($A$3=FALSE,IF($C297&lt;16,M297/($D297^0.70558407859294)*'Hintergrund Berechnung'!$I$941,M297/($D297^0.70558407859294)*'Hintergrund Berechnung'!$I$942),IF($C297&lt;13,(M297/($D297^0.70558407859294)*'Hintergrund Berechnung'!$I$941)*0.5,IF($C297&lt;16,(M297/($D297^0.70558407859294)*'Hintergrund Berechnung'!$I$941)*0.67,M297/($D297^0.70558407859294)*'Hintergrund Berechnung'!$I$942)))</f>
        <v>#DIV/0!</v>
      </c>
      <c r="AE297" s="16" t="str">
        <f t="shared" si="41"/>
        <v/>
      </c>
      <c r="AF297" s="16" t="e">
        <f>IF($A$3=FALSE,IF($C297&lt;16,O297/($D297^0.70558407859294)*'Hintergrund Berechnung'!$I$941,O297/($D297^0.70558407859294)*'Hintergrund Berechnung'!$I$942),IF($C297&lt;13,(O297/($D297^0.70558407859294)*'Hintergrund Berechnung'!$I$941)*0.5,IF($C297&lt;16,(O297/($D297^0.70558407859294)*'Hintergrund Berechnung'!$I$941)*0.67,O297/($D297^0.70558407859294)*'Hintergrund Berechnung'!$I$942)))</f>
        <v>#DIV/0!</v>
      </c>
      <c r="AG297" s="16" t="str">
        <f t="shared" si="42"/>
        <v/>
      </c>
      <c r="AH297" s="16" t="e">
        <f t="shared" si="43"/>
        <v>#DIV/0!</v>
      </c>
      <c r="AI297" s="34" t="e">
        <f>ROUND(IF(C297&lt;16,$Q297/($D297^0.450818786555515)*'Hintergrund Berechnung'!$N$941,$Q297/($D297^0.450818786555515)*'Hintergrund Berechnung'!$N$942),0)</f>
        <v>#DIV/0!</v>
      </c>
      <c r="AJ297" s="34">
        <f>ROUND(IF(C297&lt;16,$R297*'Hintergrund Berechnung'!$O$941,$R297*'Hintergrund Berechnung'!$O$942),0)</f>
        <v>0</v>
      </c>
      <c r="AK297" s="34">
        <f>ROUND(IF(C297&lt;16,IF(S297&gt;0,(25-$S297)*'Hintergrund Berechnung'!$J$941,0),IF(S297&gt;0,(25-$S297)*'Hintergrund Berechnung'!$J$942,0)),0)</f>
        <v>0</v>
      </c>
      <c r="AL297" s="18" t="e">
        <f t="shared" si="44"/>
        <v>#DIV/0!</v>
      </c>
    </row>
    <row r="298" spans="21:38" x14ac:dyDescent="0.5">
      <c r="U298" s="16">
        <f t="shared" si="36"/>
        <v>0</v>
      </c>
      <c r="V298" s="16" t="e">
        <f>IF($A$3=FALSE,IF($C298&lt;16,E298/($D298^0.70558407859294)*'Hintergrund Berechnung'!$I$941,E298/($D298^0.70558407859294)*'Hintergrund Berechnung'!$I$942),IF($C298&lt;13,(E298/($D298^0.70558407859294)*'Hintergrund Berechnung'!$I$941)*0.5,IF($C298&lt;16,(E298/($D298^0.70558407859294)*'Hintergrund Berechnung'!$I$941)*0.67,E298/($D298^0.70558407859294)*'Hintergrund Berechnung'!$I$942)))</f>
        <v>#DIV/0!</v>
      </c>
      <c r="W298" s="16" t="str">
        <f t="shared" si="37"/>
        <v/>
      </c>
      <c r="X298" s="16" t="e">
        <f>IF($A$3=FALSE,IF($C298&lt;16,G298/($D298^0.70558407859294)*'Hintergrund Berechnung'!$I$941,G298/($D298^0.70558407859294)*'Hintergrund Berechnung'!$I$942),IF($C298&lt;13,(G298/($D298^0.70558407859294)*'Hintergrund Berechnung'!$I$941)*0.5,IF($C298&lt;16,(G298/($D298^0.70558407859294)*'Hintergrund Berechnung'!$I$941)*0.67,G298/($D298^0.70558407859294)*'Hintergrund Berechnung'!$I$942)))</f>
        <v>#DIV/0!</v>
      </c>
      <c r="Y298" s="16" t="str">
        <f t="shared" si="38"/>
        <v/>
      </c>
      <c r="Z298" s="16" t="e">
        <f>IF($A$3=FALSE,IF($C298&lt;16,I298/($D298^0.70558407859294)*'Hintergrund Berechnung'!$I$941,I298/($D298^0.70558407859294)*'Hintergrund Berechnung'!$I$942),IF($C298&lt;13,(I298/($D298^0.70558407859294)*'Hintergrund Berechnung'!$I$941)*0.5,IF($C298&lt;16,(I298/($D298^0.70558407859294)*'Hintergrund Berechnung'!$I$941)*0.67,I298/($D298^0.70558407859294)*'Hintergrund Berechnung'!$I$942)))</f>
        <v>#DIV/0!</v>
      </c>
      <c r="AA298" s="16" t="str">
        <f t="shared" si="39"/>
        <v/>
      </c>
      <c r="AB298" s="16" t="e">
        <f>IF($A$3=FALSE,IF($C298&lt;16,K298/($D298^0.70558407859294)*'Hintergrund Berechnung'!$I$941,K298/($D298^0.70558407859294)*'Hintergrund Berechnung'!$I$942),IF($C298&lt;13,(K298/($D298^0.70558407859294)*'Hintergrund Berechnung'!$I$941)*0.5,IF($C298&lt;16,(K298/($D298^0.70558407859294)*'Hintergrund Berechnung'!$I$941)*0.67,K298/($D298^0.70558407859294)*'Hintergrund Berechnung'!$I$942)))</f>
        <v>#DIV/0!</v>
      </c>
      <c r="AC298" s="16" t="str">
        <f t="shared" si="40"/>
        <v/>
      </c>
      <c r="AD298" s="16" t="e">
        <f>IF($A$3=FALSE,IF($C298&lt;16,M298/($D298^0.70558407859294)*'Hintergrund Berechnung'!$I$941,M298/($D298^0.70558407859294)*'Hintergrund Berechnung'!$I$942),IF($C298&lt;13,(M298/($D298^0.70558407859294)*'Hintergrund Berechnung'!$I$941)*0.5,IF($C298&lt;16,(M298/($D298^0.70558407859294)*'Hintergrund Berechnung'!$I$941)*0.67,M298/($D298^0.70558407859294)*'Hintergrund Berechnung'!$I$942)))</f>
        <v>#DIV/0!</v>
      </c>
      <c r="AE298" s="16" t="str">
        <f t="shared" si="41"/>
        <v/>
      </c>
      <c r="AF298" s="16" t="e">
        <f>IF($A$3=FALSE,IF($C298&lt;16,O298/($D298^0.70558407859294)*'Hintergrund Berechnung'!$I$941,O298/($D298^0.70558407859294)*'Hintergrund Berechnung'!$I$942),IF($C298&lt;13,(O298/($D298^0.70558407859294)*'Hintergrund Berechnung'!$I$941)*0.5,IF($C298&lt;16,(O298/($D298^0.70558407859294)*'Hintergrund Berechnung'!$I$941)*0.67,O298/($D298^0.70558407859294)*'Hintergrund Berechnung'!$I$942)))</f>
        <v>#DIV/0!</v>
      </c>
      <c r="AG298" s="16" t="str">
        <f t="shared" si="42"/>
        <v/>
      </c>
      <c r="AH298" s="16" t="e">
        <f t="shared" si="43"/>
        <v>#DIV/0!</v>
      </c>
      <c r="AI298" s="34" t="e">
        <f>ROUND(IF(C298&lt;16,$Q298/($D298^0.450818786555515)*'Hintergrund Berechnung'!$N$941,$Q298/($D298^0.450818786555515)*'Hintergrund Berechnung'!$N$942),0)</f>
        <v>#DIV/0!</v>
      </c>
      <c r="AJ298" s="34">
        <f>ROUND(IF(C298&lt;16,$R298*'Hintergrund Berechnung'!$O$941,$R298*'Hintergrund Berechnung'!$O$942),0)</f>
        <v>0</v>
      </c>
      <c r="AK298" s="34">
        <f>ROUND(IF(C298&lt;16,IF(S298&gt;0,(25-$S298)*'Hintergrund Berechnung'!$J$941,0),IF(S298&gt;0,(25-$S298)*'Hintergrund Berechnung'!$J$942,0)),0)</f>
        <v>0</v>
      </c>
      <c r="AL298" s="18" t="e">
        <f t="shared" si="44"/>
        <v>#DIV/0!</v>
      </c>
    </row>
    <row r="299" spans="21:38" x14ac:dyDescent="0.5">
      <c r="U299" s="16">
        <f t="shared" si="36"/>
        <v>0</v>
      </c>
      <c r="V299" s="16" t="e">
        <f>IF($A$3=FALSE,IF($C299&lt;16,E299/($D299^0.70558407859294)*'Hintergrund Berechnung'!$I$941,E299/($D299^0.70558407859294)*'Hintergrund Berechnung'!$I$942),IF($C299&lt;13,(E299/($D299^0.70558407859294)*'Hintergrund Berechnung'!$I$941)*0.5,IF($C299&lt;16,(E299/($D299^0.70558407859294)*'Hintergrund Berechnung'!$I$941)*0.67,E299/($D299^0.70558407859294)*'Hintergrund Berechnung'!$I$942)))</f>
        <v>#DIV/0!</v>
      </c>
      <c r="W299" s="16" t="str">
        <f t="shared" si="37"/>
        <v/>
      </c>
      <c r="X299" s="16" t="e">
        <f>IF($A$3=FALSE,IF($C299&lt;16,G299/($D299^0.70558407859294)*'Hintergrund Berechnung'!$I$941,G299/($D299^0.70558407859294)*'Hintergrund Berechnung'!$I$942),IF($C299&lt;13,(G299/($D299^0.70558407859294)*'Hintergrund Berechnung'!$I$941)*0.5,IF($C299&lt;16,(G299/($D299^0.70558407859294)*'Hintergrund Berechnung'!$I$941)*0.67,G299/($D299^0.70558407859294)*'Hintergrund Berechnung'!$I$942)))</f>
        <v>#DIV/0!</v>
      </c>
      <c r="Y299" s="16" t="str">
        <f t="shared" si="38"/>
        <v/>
      </c>
      <c r="Z299" s="16" t="e">
        <f>IF($A$3=FALSE,IF($C299&lt;16,I299/($D299^0.70558407859294)*'Hintergrund Berechnung'!$I$941,I299/($D299^0.70558407859294)*'Hintergrund Berechnung'!$I$942),IF($C299&lt;13,(I299/($D299^0.70558407859294)*'Hintergrund Berechnung'!$I$941)*0.5,IF($C299&lt;16,(I299/($D299^0.70558407859294)*'Hintergrund Berechnung'!$I$941)*0.67,I299/($D299^0.70558407859294)*'Hintergrund Berechnung'!$I$942)))</f>
        <v>#DIV/0!</v>
      </c>
      <c r="AA299" s="16" t="str">
        <f t="shared" si="39"/>
        <v/>
      </c>
      <c r="AB299" s="16" t="e">
        <f>IF($A$3=FALSE,IF($C299&lt;16,K299/($D299^0.70558407859294)*'Hintergrund Berechnung'!$I$941,K299/($D299^0.70558407859294)*'Hintergrund Berechnung'!$I$942),IF($C299&lt;13,(K299/($D299^0.70558407859294)*'Hintergrund Berechnung'!$I$941)*0.5,IF($C299&lt;16,(K299/($D299^0.70558407859294)*'Hintergrund Berechnung'!$I$941)*0.67,K299/($D299^0.70558407859294)*'Hintergrund Berechnung'!$I$942)))</f>
        <v>#DIV/0!</v>
      </c>
      <c r="AC299" s="16" t="str">
        <f t="shared" si="40"/>
        <v/>
      </c>
      <c r="AD299" s="16" t="e">
        <f>IF($A$3=FALSE,IF($C299&lt;16,M299/($D299^0.70558407859294)*'Hintergrund Berechnung'!$I$941,M299/($D299^0.70558407859294)*'Hintergrund Berechnung'!$I$942),IF($C299&lt;13,(M299/($D299^0.70558407859294)*'Hintergrund Berechnung'!$I$941)*0.5,IF($C299&lt;16,(M299/($D299^0.70558407859294)*'Hintergrund Berechnung'!$I$941)*0.67,M299/($D299^0.70558407859294)*'Hintergrund Berechnung'!$I$942)))</f>
        <v>#DIV/0!</v>
      </c>
      <c r="AE299" s="16" t="str">
        <f t="shared" si="41"/>
        <v/>
      </c>
      <c r="AF299" s="16" t="e">
        <f>IF($A$3=FALSE,IF($C299&lt;16,O299/($D299^0.70558407859294)*'Hintergrund Berechnung'!$I$941,O299/($D299^0.70558407859294)*'Hintergrund Berechnung'!$I$942),IF($C299&lt;13,(O299/($D299^0.70558407859294)*'Hintergrund Berechnung'!$I$941)*0.5,IF($C299&lt;16,(O299/($D299^0.70558407859294)*'Hintergrund Berechnung'!$I$941)*0.67,O299/($D299^0.70558407859294)*'Hintergrund Berechnung'!$I$942)))</f>
        <v>#DIV/0!</v>
      </c>
      <c r="AG299" s="16" t="str">
        <f t="shared" si="42"/>
        <v/>
      </c>
      <c r="AH299" s="16" t="e">
        <f t="shared" si="43"/>
        <v>#DIV/0!</v>
      </c>
      <c r="AI299" s="34" t="e">
        <f>ROUND(IF(C299&lt;16,$Q299/($D299^0.450818786555515)*'Hintergrund Berechnung'!$N$941,$Q299/($D299^0.450818786555515)*'Hintergrund Berechnung'!$N$942),0)</f>
        <v>#DIV/0!</v>
      </c>
      <c r="AJ299" s="34">
        <f>ROUND(IF(C299&lt;16,$R299*'Hintergrund Berechnung'!$O$941,$R299*'Hintergrund Berechnung'!$O$942),0)</f>
        <v>0</v>
      </c>
      <c r="AK299" s="34">
        <f>ROUND(IF(C299&lt;16,IF(S299&gt;0,(25-$S299)*'Hintergrund Berechnung'!$J$941,0),IF(S299&gt;0,(25-$S299)*'Hintergrund Berechnung'!$J$942,0)),0)</f>
        <v>0</v>
      </c>
      <c r="AL299" s="18" t="e">
        <f t="shared" si="44"/>
        <v>#DIV/0!</v>
      </c>
    </row>
    <row r="300" spans="21:38" x14ac:dyDescent="0.5">
      <c r="U300" s="16">
        <f t="shared" si="36"/>
        <v>0</v>
      </c>
      <c r="V300" s="16" t="e">
        <f>IF($A$3=FALSE,IF($C300&lt;16,E300/($D300^0.70558407859294)*'Hintergrund Berechnung'!$I$941,E300/($D300^0.70558407859294)*'Hintergrund Berechnung'!$I$942),IF($C300&lt;13,(E300/($D300^0.70558407859294)*'Hintergrund Berechnung'!$I$941)*0.5,IF($C300&lt;16,(E300/($D300^0.70558407859294)*'Hintergrund Berechnung'!$I$941)*0.67,E300/($D300^0.70558407859294)*'Hintergrund Berechnung'!$I$942)))</f>
        <v>#DIV/0!</v>
      </c>
      <c r="W300" s="16" t="str">
        <f t="shared" si="37"/>
        <v/>
      </c>
      <c r="X300" s="16" t="e">
        <f>IF($A$3=FALSE,IF($C300&lt;16,G300/($D300^0.70558407859294)*'Hintergrund Berechnung'!$I$941,G300/($D300^0.70558407859294)*'Hintergrund Berechnung'!$I$942),IF($C300&lt;13,(G300/($D300^0.70558407859294)*'Hintergrund Berechnung'!$I$941)*0.5,IF($C300&lt;16,(G300/($D300^0.70558407859294)*'Hintergrund Berechnung'!$I$941)*0.67,G300/($D300^0.70558407859294)*'Hintergrund Berechnung'!$I$942)))</f>
        <v>#DIV/0!</v>
      </c>
      <c r="Y300" s="16" t="str">
        <f t="shared" si="38"/>
        <v/>
      </c>
      <c r="Z300" s="16" t="e">
        <f>IF($A$3=FALSE,IF($C300&lt;16,I300/($D300^0.70558407859294)*'Hintergrund Berechnung'!$I$941,I300/($D300^0.70558407859294)*'Hintergrund Berechnung'!$I$942),IF($C300&lt;13,(I300/($D300^0.70558407859294)*'Hintergrund Berechnung'!$I$941)*0.5,IF($C300&lt;16,(I300/($D300^0.70558407859294)*'Hintergrund Berechnung'!$I$941)*0.67,I300/($D300^0.70558407859294)*'Hintergrund Berechnung'!$I$942)))</f>
        <v>#DIV/0!</v>
      </c>
      <c r="AA300" s="16" t="str">
        <f t="shared" si="39"/>
        <v/>
      </c>
      <c r="AB300" s="16" t="e">
        <f>IF($A$3=FALSE,IF($C300&lt;16,K300/($D300^0.70558407859294)*'Hintergrund Berechnung'!$I$941,K300/($D300^0.70558407859294)*'Hintergrund Berechnung'!$I$942),IF($C300&lt;13,(K300/($D300^0.70558407859294)*'Hintergrund Berechnung'!$I$941)*0.5,IF($C300&lt;16,(K300/($D300^0.70558407859294)*'Hintergrund Berechnung'!$I$941)*0.67,K300/($D300^0.70558407859294)*'Hintergrund Berechnung'!$I$942)))</f>
        <v>#DIV/0!</v>
      </c>
      <c r="AC300" s="16" t="str">
        <f t="shared" si="40"/>
        <v/>
      </c>
      <c r="AD300" s="16" t="e">
        <f>IF($A$3=FALSE,IF($C300&lt;16,M300/($D300^0.70558407859294)*'Hintergrund Berechnung'!$I$941,M300/($D300^0.70558407859294)*'Hintergrund Berechnung'!$I$942),IF($C300&lt;13,(M300/($D300^0.70558407859294)*'Hintergrund Berechnung'!$I$941)*0.5,IF($C300&lt;16,(M300/($D300^0.70558407859294)*'Hintergrund Berechnung'!$I$941)*0.67,M300/($D300^0.70558407859294)*'Hintergrund Berechnung'!$I$942)))</f>
        <v>#DIV/0!</v>
      </c>
      <c r="AE300" s="16" t="str">
        <f t="shared" si="41"/>
        <v/>
      </c>
      <c r="AF300" s="16" t="e">
        <f>IF($A$3=FALSE,IF($C300&lt;16,O300/($D300^0.70558407859294)*'Hintergrund Berechnung'!$I$941,O300/($D300^0.70558407859294)*'Hintergrund Berechnung'!$I$942),IF($C300&lt;13,(O300/($D300^0.70558407859294)*'Hintergrund Berechnung'!$I$941)*0.5,IF($C300&lt;16,(O300/($D300^0.70558407859294)*'Hintergrund Berechnung'!$I$941)*0.67,O300/($D300^0.70558407859294)*'Hintergrund Berechnung'!$I$942)))</f>
        <v>#DIV/0!</v>
      </c>
      <c r="AG300" s="16" t="str">
        <f t="shared" si="42"/>
        <v/>
      </c>
      <c r="AH300" s="16" t="e">
        <f t="shared" si="43"/>
        <v>#DIV/0!</v>
      </c>
      <c r="AI300" s="34" t="e">
        <f>ROUND(IF(C300&lt;16,$Q300/($D300^0.450818786555515)*'Hintergrund Berechnung'!$N$941,$Q300/($D300^0.450818786555515)*'Hintergrund Berechnung'!$N$942),0)</f>
        <v>#DIV/0!</v>
      </c>
      <c r="AJ300" s="34">
        <f>ROUND(IF(C300&lt;16,$R300*'Hintergrund Berechnung'!$O$941,$R300*'Hintergrund Berechnung'!$O$942),0)</f>
        <v>0</v>
      </c>
      <c r="AK300" s="34">
        <f>ROUND(IF(C300&lt;16,IF(S300&gt;0,(25-$S300)*'Hintergrund Berechnung'!$J$941,0),IF(S300&gt;0,(25-$S300)*'Hintergrund Berechnung'!$J$942,0)),0)</f>
        <v>0</v>
      </c>
      <c r="AL300" s="18" t="e">
        <f t="shared" si="44"/>
        <v>#DIV/0!</v>
      </c>
    </row>
    <row r="301" spans="21:38" x14ac:dyDescent="0.5">
      <c r="U301" s="16">
        <f t="shared" si="36"/>
        <v>0</v>
      </c>
      <c r="V301" s="16" t="e">
        <f>IF($A$3=FALSE,IF($C301&lt;16,E301/($D301^0.70558407859294)*'Hintergrund Berechnung'!$I$941,E301/($D301^0.70558407859294)*'Hintergrund Berechnung'!$I$942),IF($C301&lt;13,(E301/($D301^0.70558407859294)*'Hintergrund Berechnung'!$I$941)*0.5,IF($C301&lt;16,(E301/($D301^0.70558407859294)*'Hintergrund Berechnung'!$I$941)*0.67,E301/($D301^0.70558407859294)*'Hintergrund Berechnung'!$I$942)))</f>
        <v>#DIV/0!</v>
      </c>
      <c r="W301" s="16" t="str">
        <f t="shared" si="37"/>
        <v/>
      </c>
      <c r="X301" s="16" t="e">
        <f>IF($A$3=FALSE,IF($C301&lt;16,G301/($D301^0.70558407859294)*'Hintergrund Berechnung'!$I$941,G301/($D301^0.70558407859294)*'Hintergrund Berechnung'!$I$942),IF($C301&lt;13,(G301/($D301^0.70558407859294)*'Hintergrund Berechnung'!$I$941)*0.5,IF($C301&lt;16,(G301/($D301^0.70558407859294)*'Hintergrund Berechnung'!$I$941)*0.67,G301/($D301^0.70558407859294)*'Hintergrund Berechnung'!$I$942)))</f>
        <v>#DIV/0!</v>
      </c>
      <c r="Y301" s="16" t="str">
        <f t="shared" si="38"/>
        <v/>
      </c>
      <c r="Z301" s="16" t="e">
        <f>IF($A$3=FALSE,IF($C301&lt;16,I301/($D301^0.70558407859294)*'Hintergrund Berechnung'!$I$941,I301/($D301^0.70558407859294)*'Hintergrund Berechnung'!$I$942),IF($C301&lt;13,(I301/($D301^0.70558407859294)*'Hintergrund Berechnung'!$I$941)*0.5,IF($C301&lt;16,(I301/($D301^0.70558407859294)*'Hintergrund Berechnung'!$I$941)*0.67,I301/($D301^0.70558407859294)*'Hintergrund Berechnung'!$I$942)))</f>
        <v>#DIV/0!</v>
      </c>
      <c r="AA301" s="16" t="str">
        <f t="shared" si="39"/>
        <v/>
      </c>
      <c r="AB301" s="16" t="e">
        <f>IF($A$3=FALSE,IF($C301&lt;16,K301/($D301^0.70558407859294)*'Hintergrund Berechnung'!$I$941,K301/($D301^0.70558407859294)*'Hintergrund Berechnung'!$I$942),IF($C301&lt;13,(K301/($D301^0.70558407859294)*'Hintergrund Berechnung'!$I$941)*0.5,IF($C301&lt;16,(K301/($D301^0.70558407859294)*'Hintergrund Berechnung'!$I$941)*0.67,K301/($D301^0.70558407859294)*'Hintergrund Berechnung'!$I$942)))</f>
        <v>#DIV/0!</v>
      </c>
      <c r="AC301" s="16" t="str">
        <f t="shared" si="40"/>
        <v/>
      </c>
      <c r="AD301" s="16" t="e">
        <f>IF($A$3=FALSE,IF($C301&lt;16,M301/($D301^0.70558407859294)*'Hintergrund Berechnung'!$I$941,M301/($D301^0.70558407859294)*'Hintergrund Berechnung'!$I$942),IF($C301&lt;13,(M301/($D301^0.70558407859294)*'Hintergrund Berechnung'!$I$941)*0.5,IF($C301&lt;16,(M301/($D301^0.70558407859294)*'Hintergrund Berechnung'!$I$941)*0.67,M301/($D301^0.70558407859294)*'Hintergrund Berechnung'!$I$942)))</f>
        <v>#DIV/0!</v>
      </c>
      <c r="AE301" s="16" t="str">
        <f t="shared" si="41"/>
        <v/>
      </c>
      <c r="AF301" s="16" t="e">
        <f>IF($A$3=FALSE,IF($C301&lt;16,O301/($D301^0.70558407859294)*'Hintergrund Berechnung'!$I$941,O301/($D301^0.70558407859294)*'Hintergrund Berechnung'!$I$942),IF($C301&lt;13,(O301/($D301^0.70558407859294)*'Hintergrund Berechnung'!$I$941)*0.5,IF($C301&lt;16,(O301/($D301^0.70558407859294)*'Hintergrund Berechnung'!$I$941)*0.67,O301/($D301^0.70558407859294)*'Hintergrund Berechnung'!$I$942)))</f>
        <v>#DIV/0!</v>
      </c>
      <c r="AG301" s="16" t="str">
        <f t="shared" si="42"/>
        <v/>
      </c>
      <c r="AH301" s="16" t="e">
        <f t="shared" si="43"/>
        <v>#DIV/0!</v>
      </c>
      <c r="AI301" s="34" t="e">
        <f>ROUND(IF(C301&lt;16,$Q301/($D301^0.450818786555515)*'Hintergrund Berechnung'!$N$941,$Q301/($D301^0.450818786555515)*'Hintergrund Berechnung'!$N$942),0)</f>
        <v>#DIV/0!</v>
      </c>
      <c r="AJ301" s="34">
        <f>ROUND(IF(C301&lt;16,$R301*'Hintergrund Berechnung'!$O$941,$R301*'Hintergrund Berechnung'!$O$942),0)</f>
        <v>0</v>
      </c>
      <c r="AK301" s="34">
        <f>ROUND(IF(C301&lt;16,IF(S301&gt;0,(25-$S301)*'Hintergrund Berechnung'!$J$941,0),IF(S301&gt;0,(25-$S301)*'Hintergrund Berechnung'!$J$942,0)),0)</f>
        <v>0</v>
      </c>
      <c r="AL301" s="18" t="e">
        <f t="shared" si="44"/>
        <v>#DIV/0!</v>
      </c>
    </row>
    <row r="302" spans="21:38" x14ac:dyDescent="0.5">
      <c r="U302" s="16">
        <f t="shared" si="36"/>
        <v>0</v>
      </c>
      <c r="V302" s="16" t="e">
        <f>IF($A$3=FALSE,IF($C302&lt;16,E302/($D302^0.70558407859294)*'Hintergrund Berechnung'!$I$941,E302/($D302^0.70558407859294)*'Hintergrund Berechnung'!$I$942),IF($C302&lt;13,(E302/($D302^0.70558407859294)*'Hintergrund Berechnung'!$I$941)*0.5,IF($C302&lt;16,(E302/($D302^0.70558407859294)*'Hintergrund Berechnung'!$I$941)*0.67,E302/($D302^0.70558407859294)*'Hintergrund Berechnung'!$I$942)))</f>
        <v>#DIV/0!</v>
      </c>
      <c r="W302" s="16" t="str">
        <f t="shared" si="37"/>
        <v/>
      </c>
      <c r="X302" s="16" t="e">
        <f>IF($A$3=FALSE,IF($C302&lt;16,G302/($D302^0.70558407859294)*'Hintergrund Berechnung'!$I$941,G302/($D302^0.70558407859294)*'Hintergrund Berechnung'!$I$942),IF($C302&lt;13,(G302/($D302^0.70558407859294)*'Hintergrund Berechnung'!$I$941)*0.5,IF($C302&lt;16,(G302/($D302^0.70558407859294)*'Hintergrund Berechnung'!$I$941)*0.67,G302/($D302^0.70558407859294)*'Hintergrund Berechnung'!$I$942)))</f>
        <v>#DIV/0!</v>
      </c>
      <c r="Y302" s="16" t="str">
        <f t="shared" si="38"/>
        <v/>
      </c>
      <c r="Z302" s="16" t="e">
        <f>IF($A$3=FALSE,IF($C302&lt;16,I302/($D302^0.70558407859294)*'Hintergrund Berechnung'!$I$941,I302/($D302^0.70558407859294)*'Hintergrund Berechnung'!$I$942),IF($C302&lt;13,(I302/($D302^0.70558407859294)*'Hintergrund Berechnung'!$I$941)*0.5,IF($C302&lt;16,(I302/($D302^0.70558407859294)*'Hintergrund Berechnung'!$I$941)*0.67,I302/($D302^0.70558407859294)*'Hintergrund Berechnung'!$I$942)))</f>
        <v>#DIV/0!</v>
      </c>
      <c r="AA302" s="16" t="str">
        <f t="shared" si="39"/>
        <v/>
      </c>
      <c r="AB302" s="16" t="e">
        <f>IF($A$3=FALSE,IF($C302&lt;16,K302/($D302^0.70558407859294)*'Hintergrund Berechnung'!$I$941,K302/($D302^0.70558407859294)*'Hintergrund Berechnung'!$I$942),IF($C302&lt;13,(K302/($D302^0.70558407859294)*'Hintergrund Berechnung'!$I$941)*0.5,IF($C302&lt;16,(K302/($D302^0.70558407859294)*'Hintergrund Berechnung'!$I$941)*0.67,K302/($D302^0.70558407859294)*'Hintergrund Berechnung'!$I$942)))</f>
        <v>#DIV/0!</v>
      </c>
      <c r="AC302" s="16" t="str">
        <f t="shared" si="40"/>
        <v/>
      </c>
      <c r="AD302" s="16" t="e">
        <f>IF($A$3=FALSE,IF($C302&lt;16,M302/($D302^0.70558407859294)*'Hintergrund Berechnung'!$I$941,M302/($D302^0.70558407859294)*'Hintergrund Berechnung'!$I$942),IF($C302&lt;13,(M302/($D302^0.70558407859294)*'Hintergrund Berechnung'!$I$941)*0.5,IF($C302&lt;16,(M302/($D302^0.70558407859294)*'Hintergrund Berechnung'!$I$941)*0.67,M302/($D302^0.70558407859294)*'Hintergrund Berechnung'!$I$942)))</f>
        <v>#DIV/0!</v>
      </c>
      <c r="AE302" s="16" t="str">
        <f t="shared" si="41"/>
        <v/>
      </c>
      <c r="AF302" s="16" t="e">
        <f>IF($A$3=FALSE,IF($C302&lt;16,O302/($D302^0.70558407859294)*'Hintergrund Berechnung'!$I$941,O302/($D302^0.70558407859294)*'Hintergrund Berechnung'!$I$942),IF($C302&lt;13,(O302/($D302^0.70558407859294)*'Hintergrund Berechnung'!$I$941)*0.5,IF($C302&lt;16,(O302/($D302^0.70558407859294)*'Hintergrund Berechnung'!$I$941)*0.67,O302/($D302^0.70558407859294)*'Hintergrund Berechnung'!$I$942)))</f>
        <v>#DIV/0!</v>
      </c>
      <c r="AG302" s="16" t="str">
        <f t="shared" si="42"/>
        <v/>
      </c>
      <c r="AH302" s="16" t="e">
        <f t="shared" si="43"/>
        <v>#DIV/0!</v>
      </c>
      <c r="AI302" s="34" t="e">
        <f>ROUND(IF(C302&lt;16,$Q302/($D302^0.450818786555515)*'Hintergrund Berechnung'!$N$941,$Q302/($D302^0.450818786555515)*'Hintergrund Berechnung'!$N$942),0)</f>
        <v>#DIV/0!</v>
      </c>
      <c r="AJ302" s="34">
        <f>ROUND(IF(C302&lt;16,$R302*'Hintergrund Berechnung'!$O$941,$R302*'Hintergrund Berechnung'!$O$942),0)</f>
        <v>0</v>
      </c>
      <c r="AK302" s="34">
        <f>ROUND(IF(C302&lt;16,IF(S302&gt;0,(25-$S302)*'Hintergrund Berechnung'!$J$941,0),IF(S302&gt;0,(25-$S302)*'Hintergrund Berechnung'!$J$942,0)),0)</f>
        <v>0</v>
      </c>
      <c r="AL302" s="18" t="e">
        <f t="shared" si="44"/>
        <v>#DIV/0!</v>
      </c>
    </row>
    <row r="303" spans="21:38" x14ac:dyDescent="0.5">
      <c r="U303" s="16">
        <f t="shared" si="36"/>
        <v>0</v>
      </c>
      <c r="V303" s="16" t="e">
        <f>IF($A$3=FALSE,IF($C303&lt;16,E303/($D303^0.70558407859294)*'Hintergrund Berechnung'!$I$941,E303/($D303^0.70558407859294)*'Hintergrund Berechnung'!$I$942),IF($C303&lt;13,(E303/($D303^0.70558407859294)*'Hintergrund Berechnung'!$I$941)*0.5,IF($C303&lt;16,(E303/($D303^0.70558407859294)*'Hintergrund Berechnung'!$I$941)*0.67,E303/($D303^0.70558407859294)*'Hintergrund Berechnung'!$I$942)))</f>
        <v>#DIV/0!</v>
      </c>
      <c r="W303" s="16" t="str">
        <f t="shared" si="37"/>
        <v/>
      </c>
      <c r="X303" s="16" t="e">
        <f>IF($A$3=FALSE,IF($C303&lt;16,G303/($D303^0.70558407859294)*'Hintergrund Berechnung'!$I$941,G303/($D303^0.70558407859294)*'Hintergrund Berechnung'!$I$942),IF($C303&lt;13,(G303/($D303^0.70558407859294)*'Hintergrund Berechnung'!$I$941)*0.5,IF($C303&lt;16,(G303/($D303^0.70558407859294)*'Hintergrund Berechnung'!$I$941)*0.67,G303/($D303^0.70558407859294)*'Hintergrund Berechnung'!$I$942)))</f>
        <v>#DIV/0!</v>
      </c>
      <c r="Y303" s="16" t="str">
        <f t="shared" si="38"/>
        <v/>
      </c>
      <c r="Z303" s="16" t="e">
        <f>IF($A$3=FALSE,IF($C303&lt;16,I303/($D303^0.70558407859294)*'Hintergrund Berechnung'!$I$941,I303/($D303^0.70558407859294)*'Hintergrund Berechnung'!$I$942),IF($C303&lt;13,(I303/($D303^0.70558407859294)*'Hintergrund Berechnung'!$I$941)*0.5,IF($C303&lt;16,(I303/($D303^0.70558407859294)*'Hintergrund Berechnung'!$I$941)*0.67,I303/($D303^0.70558407859294)*'Hintergrund Berechnung'!$I$942)))</f>
        <v>#DIV/0!</v>
      </c>
      <c r="AA303" s="16" t="str">
        <f t="shared" si="39"/>
        <v/>
      </c>
      <c r="AB303" s="16" t="e">
        <f>IF($A$3=FALSE,IF($C303&lt;16,K303/($D303^0.70558407859294)*'Hintergrund Berechnung'!$I$941,K303/($D303^0.70558407859294)*'Hintergrund Berechnung'!$I$942),IF($C303&lt;13,(K303/($D303^0.70558407859294)*'Hintergrund Berechnung'!$I$941)*0.5,IF($C303&lt;16,(K303/($D303^0.70558407859294)*'Hintergrund Berechnung'!$I$941)*0.67,K303/($D303^0.70558407859294)*'Hintergrund Berechnung'!$I$942)))</f>
        <v>#DIV/0!</v>
      </c>
      <c r="AC303" s="16" t="str">
        <f t="shared" si="40"/>
        <v/>
      </c>
      <c r="AD303" s="16" t="e">
        <f>IF($A$3=FALSE,IF($C303&lt;16,M303/($D303^0.70558407859294)*'Hintergrund Berechnung'!$I$941,M303/($D303^0.70558407859294)*'Hintergrund Berechnung'!$I$942),IF($C303&lt;13,(M303/($D303^0.70558407859294)*'Hintergrund Berechnung'!$I$941)*0.5,IF($C303&lt;16,(M303/($D303^0.70558407859294)*'Hintergrund Berechnung'!$I$941)*0.67,M303/($D303^0.70558407859294)*'Hintergrund Berechnung'!$I$942)))</f>
        <v>#DIV/0!</v>
      </c>
      <c r="AE303" s="16" t="str">
        <f t="shared" si="41"/>
        <v/>
      </c>
      <c r="AF303" s="16" t="e">
        <f>IF($A$3=FALSE,IF($C303&lt;16,O303/($D303^0.70558407859294)*'Hintergrund Berechnung'!$I$941,O303/($D303^0.70558407859294)*'Hintergrund Berechnung'!$I$942),IF($C303&lt;13,(O303/($D303^0.70558407859294)*'Hintergrund Berechnung'!$I$941)*0.5,IF($C303&lt;16,(O303/($D303^0.70558407859294)*'Hintergrund Berechnung'!$I$941)*0.67,O303/($D303^0.70558407859294)*'Hintergrund Berechnung'!$I$942)))</f>
        <v>#DIV/0!</v>
      </c>
      <c r="AG303" s="16" t="str">
        <f t="shared" si="42"/>
        <v/>
      </c>
      <c r="AH303" s="16" t="e">
        <f t="shared" si="43"/>
        <v>#DIV/0!</v>
      </c>
      <c r="AI303" s="34" t="e">
        <f>ROUND(IF(C303&lt;16,$Q303/($D303^0.450818786555515)*'Hintergrund Berechnung'!$N$941,$Q303/($D303^0.450818786555515)*'Hintergrund Berechnung'!$N$942),0)</f>
        <v>#DIV/0!</v>
      </c>
      <c r="AJ303" s="34">
        <f>ROUND(IF(C303&lt;16,$R303*'Hintergrund Berechnung'!$O$941,$R303*'Hintergrund Berechnung'!$O$942),0)</f>
        <v>0</v>
      </c>
      <c r="AK303" s="34">
        <f>ROUND(IF(C303&lt;16,IF(S303&gt;0,(25-$S303)*'Hintergrund Berechnung'!$J$941,0),IF(S303&gt;0,(25-$S303)*'Hintergrund Berechnung'!$J$942,0)),0)</f>
        <v>0</v>
      </c>
      <c r="AL303" s="18" t="e">
        <f t="shared" si="44"/>
        <v>#DIV/0!</v>
      </c>
    </row>
    <row r="304" spans="21:38" x14ac:dyDescent="0.5">
      <c r="U304" s="16">
        <f t="shared" si="36"/>
        <v>0</v>
      </c>
      <c r="V304" s="16" t="e">
        <f>IF($A$3=FALSE,IF($C304&lt;16,E304/($D304^0.70558407859294)*'Hintergrund Berechnung'!$I$941,E304/($D304^0.70558407859294)*'Hintergrund Berechnung'!$I$942),IF($C304&lt;13,(E304/($D304^0.70558407859294)*'Hintergrund Berechnung'!$I$941)*0.5,IF($C304&lt;16,(E304/($D304^0.70558407859294)*'Hintergrund Berechnung'!$I$941)*0.67,E304/($D304^0.70558407859294)*'Hintergrund Berechnung'!$I$942)))</f>
        <v>#DIV/0!</v>
      </c>
      <c r="W304" s="16" t="str">
        <f t="shared" si="37"/>
        <v/>
      </c>
      <c r="X304" s="16" t="e">
        <f>IF($A$3=FALSE,IF($C304&lt;16,G304/($D304^0.70558407859294)*'Hintergrund Berechnung'!$I$941,G304/($D304^0.70558407859294)*'Hintergrund Berechnung'!$I$942),IF($C304&lt;13,(G304/($D304^0.70558407859294)*'Hintergrund Berechnung'!$I$941)*0.5,IF($C304&lt;16,(G304/($D304^0.70558407859294)*'Hintergrund Berechnung'!$I$941)*0.67,G304/($D304^0.70558407859294)*'Hintergrund Berechnung'!$I$942)))</f>
        <v>#DIV/0!</v>
      </c>
      <c r="Y304" s="16" t="str">
        <f t="shared" si="38"/>
        <v/>
      </c>
      <c r="Z304" s="16" t="e">
        <f>IF($A$3=FALSE,IF($C304&lt;16,I304/($D304^0.70558407859294)*'Hintergrund Berechnung'!$I$941,I304/($D304^0.70558407859294)*'Hintergrund Berechnung'!$I$942),IF($C304&lt;13,(I304/($D304^0.70558407859294)*'Hintergrund Berechnung'!$I$941)*0.5,IF($C304&lt;16,(I304/($D304^0.70558407859294)*'Hintergrund Berechnung'!$I$941)*0.67,I304/($D304^0.70558407859294)*'Hintergrund Berechnung'!$I$942)))</f>
        <v>#DIV/0!</v>
      </c>
      <c r="AA304" s="16" t="str">
        <f t="shared" si="39"/>
        <v/>
      </c>
      <c r="AB304" s="16" t="e">
        <f>IF($A$3=FALSE,IF($C304&lt;16,K304/($D304^0.70558407859294)*'Hintergrund Berechnung'!$I$941,K304/($D304^0.70558407859294)*'Hintergrund Berechnung'!$I$942),IF($C304&lt;13,(K304/($D304^0.70558407859294)*'Hintergrund Berechnung'!$I$941)*0.5,IF($C304&lt;16,(K304/($D304^0.70558407859294)*'Hintergrund Berechnung'!$I$941)*0.67,K304/($D304^0.70558407859294)*'Hintergrund Berechnung'!$I$942)))</f>
        <v>#DIV/0!</v>
      </c>
      <c r="AC304" s="16" t="str">
        <f t="shared" si="40"/>
        <v/>
      </c>
      <c r="AD304" s="16" t="e">
        <f>IF($A$3=FALSE,IF($C304&lt;16,M304/($D304^0.70558407859294)*'Hintergrund Berechnung'!$I$941,M304/($D304^0.70558407859294)*'Hintergrund Berechnung'!$I$942),IF($C304&lt;13,(M304/($D304^0.70558407859294)*'Hintergrund Berechnung'!$I$941)*0.5,IF($C304&lt;16,(M304/($D304^0.70558407859294)*'Hintergrund Berechnung'!$I$941)*0.67,M304/($D304^0.70558407859294)*'Hintergrund Berechnung'!$I$942)))</f>
        <v>#DIV/0!</v>
      </c>
      <c r="AE304" s="16" t="str">
        <f t="shared" si="41"/>
        <v/>
      </c>
      <c r="AF304" s="16" t="e">
        <f>IF($A$3=FALSE,IF($C304&lt;16,O304/($D304^0.70558407859294)*'Hintergrund Berechnung'!$I$941,O304/($D304^0.70558407859294)*'Hintergrund Berechnung'!$I$942),IF($C304&lt;13,(O304/($D304^0.70558407859294)*'Hintergrund Berechnung'!$I$941)*0.5,IF($C304&lt;16,(O304/($D304^0.70558407859294)*'Hintergrund Berechnung'!$I$941)*0.67,O304/($D304^0.70558407859294)*'Hintergrund Berechnung'!$I$942)))</f>
        <v>#DIV/0!</v>
      </c>
      <c r="AG304" s="16" t="str">
        <f t="shared" si="42"/>
        <v/>
      </c>
      <c r="AH304" s="16" t="e">
        <f t="shared" si="43"/>
        <v>#DIV/0!</v>
      </c>
      <c r="AI304" s="34" t="e">
        <f>ROUND(IF(C304&lt;16,$Q304/($D304^0.450818786555515)*'Hintergrund Berechnung'!$N$941,$Q304/($D304^0.450818786555515)*'Hintergrund Berechnung'!$N$942),0)</f>
        <v>#DIV/0!</v>
      </c>
      <c r="AJ304" s="34">
        <f>ROUND(IF(C304&lt;16,$R304*'Hintergrund Berechnung'!$O$941,$R304*'Hintergrund Berechnung'!$O$942),0)</f>
        <v>0</v>
      </c>
      <c r="AK304" s="34">
        <f>ROUND(IF(C304&lt;16,IF(S304&gt;0,(25-$S304)*'Hintergrund Berechnung'!$J$941,0),IF(S304&gt;0,(25-$S304)*'Hintergrund Berechnung'!$J$942,0)),0)</f>
        <v>0</v>
      </c>
      <c r="AL304" s="18" t="e">
        <f t="shared" si="44"/>
        <v>#DIV/0!</v>
      </c>
    </row>
    <row r="305" spans="21:38" x14ac:dyDescent="0.5">
      <c r="U305" s="16">
        <f t="shared" si="36"/>
        <v>0</v>
      </c>
      <c r="V305" s="16" t="e">
        <f>IF($A$3=FALSE,IF($C305&lt;16,E305/($D305^0.70558407859294)*'Hintergrund Berechnung'!$I$941,E305/($D305^0.70558407859294)*'Hintergrund Berechnung'!$I$942),IF($C305&lt;13,(E305/($D305^0.70558407859294)*'Hintergrund Berechnung'!$I$941)*0.5,IF($C305&lt;16,(E305/($D305^0.70558407859294)*'Hintergrund Berechnung'!$I$941)*0.67,E305/($D305^0.70558407859294)*'Hintergrund Berechnung'!$I$942)))</f>
        <v>#DIV/0!</v>
      </c>
      <c r="W305" s="16" t="str">
        <f t="shared" si="37"/>
        <v/>
      </c>
      <c r="X305" s="16" t="e">
        <f>IF($A$3=FALSE,IF($C305&lt;16,G305/($D305^0.70558407859294)*'Hintergrund Berechnung'!$I$941,G305/($D305^0.70558407859294)*'Hintergrund Berechnung'!$I$942),IF($C305&lt;13,(G305/($D305^0.70558407859294)*'Hintergrund Berechnung'!$I$941)*0.5,IF($C305&lt;16,(G305/($D305^0.70558407859294)*'Hintergrund Berechnung'!$I$941)*0.67,G305/($D305^0.70558407859294)*'Hintergrund Berechnung'!$I$942)))</f>
        <v>#DIV/0!</v>
      </c>
      <c r="Y305" s="16" t="str">
        <f t="shared" si="38"/>
        <v/>
      </c>
      <c r="Z305" s="16" t="e">
        <f>IF($A$3=FALSE,IF($C305&lt;16,I305/($D305^0.70558407859294)*'Hintergrund Berechnung'!$I$941,I305/($D305^0.70558407859294)*'Hintergrund Berechnung'!$I$942),IF($C305&lt;13,(I305/($D305^0.70558407859294)*'Hintergrund Berechnung'!$I$941)*0.5,IF($C305&lt;16,(I305/($D305^0.70558407859294)*'Hintergrund Berechnung'!$I$941)*0.67,I305/($D305^0.70558407859294)*'Hintergrund Berechnung'!$I$942)))</f>
        <v>#DIV/0!</v>
      </c>
      <c r="AA305" s="16" t="str">
        <f t="shared" si="39"/>
        <v/>
      </c>
      <c r="AB305" s="16" t="e">
        <f>IF($A$3=FALSE,IF($C305&lt;16,K305/($D305^0.70558407859294)*'Hintergrund Berechnung'!$I$941,K305/($D305^0.70558407859294)*'Hintergrund Berechnung'!$I$942),IF($C305&lt;13,(K305/($D305^0.70558407859294)*'Hintergrund Berechnung'!$I$941)*0.5,IF($C305&lt;16,(K305/($D305^0.70558407859294)*'Hintergrund Berechnung'!$I$941)*0.67,K305/($D305^0.70558407859294)*'Hintergrund Berechnung'!$I$942)))</f>
        <v>#DIV/0!</v>
      </c>
      <c r="AC305" s="16" t="str">
        <f t="shared" si="40"/>
        <v/>
      </c>
      <c r="AD305" s="16" t="e">
        <f>IF($A$3=FALSE,IF($C305&lt;16,M305/($D305^0.70558407859294)*'Hintergrund Berechnung'!$I$941,M305/($D305^0.70558407859294)*'Hintergrund Berechnung'!$I$942),IF($C305&lt;13,(M305/($D305^0.70558407859294)*'Hintergrund Berechnung'!$I$941)*0.5,IF($C305&lt;16,(M305/($D305^0.70558407859294)*'Hintergrund Berechnung'!$I$941)*0.67,M305/($D305^0.70558407859294)*'Hintergrund Berechnung'!$I$942)))</f>
        <v>#DIV/0!</v>
      </c>
      <c r="AE305" s="16" t="str">
        <f t="shared" si="41"/>
        <v/>
      </c>
      <c r="AF305" s="16" t="e">
        <f>IF($A$3=FALSE,IF($C305&lt;16,O305/($D305^0.70558407859294)*'Hintergrund Berechnung'!$I$941,O305/($D305^0.70558407859294)*'Hintergrund Berechnung'!$I$942),IF($C305&lt;13,(O305/($D305^0.70558407859294)*'Hintergrund Berechnung'!$I$941)*0.5,IF($C305&lt;16,(O305/($D305^0.70558407859294)*'Hintergrund Berechnung'!$I$941)*0.67,O305/($D305^0.70558407859294)*'Hintergrund Berechnung'!$I$942)))</f>
        <v>#DIV/0!</v>
      </c>
      <c r="AG305" s="16" t="str">
        <f t="shared" si="42"/>
        <v/>
      </c>
      <c r="AH305" s="16" t="e">
        <f t="shared" si="43"/>
        <v>#DIV/0!</v>
      </c>
      <c r="AI305" s="34" t="e">
        <f>ROUND(IF(C305&lt;16,$Q305/($D305^0.450818786555515)*'Hintergrund Berechnung'!$N$941,$Q305/($D305^0.450818786555515)*'Hintergrund Berechnung'!$N$942),0)</f>
        <v>#DIV/0!</v>
      </c>
      <c r="AJ305" s="34">
        <f>ROUND(IF(C305&lt;16,$R305*'Hintergrund Berechnung'!$O$941,$R305*'Hintergrund Berechnung'!$O$942),0)</f>
        <v>0</v>
      </c>
      <c r="AK305" s="34">
        <f>ROUND(IF(C305&lt;16,IF(S305&gt;0,(25-$S305)*'Hintergrund Berechnung'!$J$941,0),IF(S305&gt;0,(25-$S305)*'Hintergrund Berechnung'!$J$942,0)),0)</f>
        <v>0</v>
      </c>
      <c r="AL305" s="18" t="e">
        <f t="shared" si="44"/>
        <v>#DIV/0!</v>
      </c>
    </row>
    <row r="306" spans="21:38" x14ac:dyDescent="0.5">
      <c r="U306" s="16">
        <f t="shared" si="36"/>
        <v>0</v>
      </c>
      <c r="V306" s="16" t="e">
        <f>IF($A$3=FALSE,IF($C306&lt;16,E306/($D306^0.70558407859294)*'Hintergrund Berechnung'!$I$941,E306/($D306^0.70558407859294)*'Hintergrund Berechnung'!$I$942),IF($C306&lt;13,(E306/($D306^0.70558407859294)*'Hintergrund Berechnung'!$I$941)*0.5,IF($C306&lt;16,(E306/($D306^0.70558407859294)*'Hintergrund Berechnung'!$I$941)*0.67,E306/($D306^0.70558407859294)*'Hintergrund Berechnung'!$I$942)))</f>
        <v>#DIV/0!</v>
      </c>
      <c r="W306" s="16" t="str">
        <f t="shared" si="37"/>
        <v/>
      </c>
      <c r="X306" s="16" t="e">
        <f>IF($A$3=FALSE,IF($C306&lt;16,G306/($D306^0.70558407859294)*'Hintergrund Berechnung'!$I$941,G306/($D306^0.70558407859294)*'Hintergrund Berechnung'!$I$942),IF($C306&lt;13,(G306/($D306^0.70558407859294)*'Hintergrund Berechnung'!$I$941)*0.5,IF($C306&lt;16,(G306/($D306^0.70558407859294)*'Hintergrund Berechnung'!$I$941)*0.67,G306/($D306^0.70558407859294)*'Hintergrund Berechnung'!$I$942)))</f>
        <v>#DIV/0!</v>
      </c>
      <c r="Y306" s="16" t="str">
        <f t="shared" si="38"/>
        <v/>
      </c>
      <c r="Z306" s="16" t="e">
        <f>IF($A$3=FALSE,IF($C306&lt;16,I306/($D306^0.70558407859294)*'Hintergrund Berechnung'!$I$941,I306/($D306^0.70558407859294)*'Hintergrund Berechnung'!$I$942),IF($C306&lt;13,(I306/($D306^0.70558407859294)*'Hintergrund Berechnung'!$I$941)*0.5,IF($C306&lt;16,(I306/($D306^0.70558407859294)*'Hintergrund Berechnung'!$I$941)*0.67,I306/($D306^0.70558407859294)*'Hintergrund Berechnung'!$I$942)))</f>
        <v>#DIV/0!</v>
      </c>
      <c r="AA306" s="16" t="str">
        <f t="shared" si="39"/>
        <v/>
      </c>
      <c r="AB306" s="16" t="e">
        <f>IF($A$3=FALSE,IF($C306&lt;16,K306/($D306^0.70558407859294)*'Hintergrund Berechnung'!$I$941,K306/($D306^0.70558407859294)*'Hintergrund Berechnung'!$I$942),IF($C306&lt;13,(K306/($D306^0.70558407859294)*'Hintergrund Berechnung'!$I$941)*0.5,IF($C306&lt;16,(K306/($D306^0.70558407859294)*'Hintergrund Berechnung'!$I$941)*0.67,K306/($D306^0.70558407859294)*'Hintergrund Berechnung'!$I$942)))</f>
        <v>#DIV/0!</v>
      </c>
      <c r="AC306" s="16" t="str">
        <f t="shared" si="40"/>
        <v/>
      </c>
      <c r="AD306" s="16" t="e">
        <f>IF($A$3=FALSE,IF($C306&lt;16,M306/($D306^0.70558407859294)*'Hintergrund Berechnung'!$I$941,M306/($D306^0.70558407859294)*'Hintergrund Berechnung'!$I$942),IF($C306&lt;13,(M306/($D306^0.70558407859294)*'Hintergrund Berechnung'!$I$941)*0.5,IF($C306&lt;16,(M306/($D306^0.70558407859294)*'Hintergrund Berechnung'!$I$941)*0.67,M306/($D306^0.70558407859294)*'Hintergrund Berechnung'!$I$942)))</f>
        <v>#DIV/0!</v>
      </c>
      <c r="AE306" s="16" t="str">
        <f t="shared" si="41"/>
        <v/>
      </c>
      <c r="AF306" s="16" t="e">
        <f>IF($A$3=FALSE,IF($C306&lt;16,O306/($D306^0.70558407859294)*'Hintergrund Berechnung'!$I$941,O306/($D306^0.70558407859294)*'Hintergrund Berechnung'!$I$942),IF($C306&lt;13,(O306/($D306^0.70558407859294)*'Hintergrund Berechnung'!$I$941)*0.5,IF($C306&lt;16,(O306/($D306^0.70558407859294)*'Hintergrund Berechnung'!$I$941)*0.67,O306/($D306^0.70558407859294)*'Hintergrund Berechnung'!$I$942)))</f>
        <v>#DIV/0!</v>
      </c>
      <c r="AG306" s="16" t="str">
        <f t="shared" si="42"/>
        <v/>
      </c>
      <c r="AH306" s="16" t="e">
        <f t="shared" si="43"/>
        <v>#DIV/0!</v>
      </c>
      <c r="AI306" s="34" t="e">
        <f>ROUND(IF(C306&lt;16,$Q306/($D306^0.450818786555515)*'Hintergrund Berechnung'!$N$941,$Q306/($D306^0.450818786555515)*'Hintergrund Berechnung'!$N$942),0)</f>
        <v>#DIV/0!</v>
      </c>
      <c r="AJ306" s="34">
        <f>ROUND(IF(C306&lt;16,$R306*'Hintergrund Berechnung'!$O$941,$R306*'Hintergrund Berechnung'!$O$942),0)</f>
        <v>0</v>
      </c>
      <c r="AK306" s="34">
        <f>ROUND(IF(C306&lt;16,IF(S306&gt;0,(25-$S306)*'Hintergrund Berechnung'!$J$941,0),IF(S306&gt;0,(25-$S306)*'Hintergrund Berechnung'!$J$942,0)),0)</f>
        <v>0</v>
      </c>
      <c r="AL306" s="18" t="e">
        <f t="shared" si="44"/>
        <v>#DIV/0!</v>
      </c>
    </row>
    <row r="307" spans="21:38" x14ac:dyDescent="0.5">
      <c r="U307" s="16">
        <f t="shared" si="36"/>
        <v>0</v>
      </c>
      <c r="V307" s="16" t="e">
        <f>IF($A$3=FALSE,IF($C307&lt;16,E307/($D307^0.70558407859294)*'Hintergrund Berechnung'!$I$941,E307/($D307^0.70558407859294)*'Hintergrund Berechnung'!$I$942),IF($C307&lt;13,(E307/($D307^0.70558407859294)*'Hintergrund Berechnung'!$I$941)*0.5,IF($C307&lt;16,(E307/($D307^0.70558407859294)*'Hintergrund Berechnung'!$I$941)*0.67,E307/($D307^0.70558407859294)*'Hintergrund Berechnung'!$I$942)))</f>
        <v>#DIV/0!</v>
      </c>
      <c r="W307" s="16" t="str">
        <f t="shared" si="37"/>
        <v/>
      </c>
      <c r="X307" s="16" t="e">
        <f>IF($A$3=FALSE,IF($C307&lt;16,G307/($D307^0.70558407859294)*'Hintergrund Berechnung'!$I$941,G307/($D307^0.70558407859294)*'Hintergrund Berechnung'!$I$942),IF($C307&lt;13,(G307/($D307^0.70558407859294)*'Hintergrund Berechnung'!$I$941)*0.5,IF($C307&lt;16,(G307/($D307^0.70558407859294)*'Hintergrund Berechnung'!$I$941)*0.67,G307/($D307^0.70558407859294)*'Hintergrund Berechnung'!$I$942)))</f>
        <v>#DIV/0!</v>
      </c>
      <c r="Y307" s="16" t="str">
        <f t="shared" si="38"/>
        <v/>
      </c>
      <c r="Z307" s="16" t="e">
        <f>IF($A$3=FALSE,IF($C307&lt;16,I307/($D307^0.70558407859294)*'Hintergrund Berechnung'!$I$941,I307/($D307^0.70558407859294)*'Hintergrund Berechnung'!$I$942),IF($C307&lt;13,(I307/($D307^0.70558407859294)*'Hintergrund Berechnung'!$I$941)*0.5,IF($C307&lt;16,(I307/($D307^0.70558407859294)*'Hintergrund Berechnung'!$I$941)*0.67,I307/($D307^0.70558407859294)*'Hintergrund Berechnung'!$I$942)))</f>
        <v>#DIV/0!</v>
      </c>
      <c r="AA307" s="16" t="str">
        <f t="shared" si="39"/>
        <v/>
      </c>
      <c r="AB307" s="16" t="e">
        <f>IF($A$3=FALSE,IF($C307&lt;16,K307/($D307^0.70558407859294)*'Hintergrund Berechnung'!$I$941,K307/($D307^0.70558407859294)*'Hintergrund Berechnung'!$I$942),IF($C307&lt;13,(K307/($D307^0.70558407859294)*'Hintergrund Berechnung'!$I$941)*0.5,IF($C307&lt;16,(K307/($D307^0.70558407859294)*'Hintergrund Berechnung'!$I$941)*0.67,K307/($D307^0.70558407859294)*'Hintergrund Berechnung'!$I$942)))</f>
        <v>#DIV/0!</v>
      </c>
      <c r="AC307" s="16" t="str">
        <f t="shared" si="40"/>
        <v/>
      </c>
      <c r="AD307" s="16" t="e">
        <f>IF($A$3=FALSE,IF($C307&lt;16,M307/($D307^0.70558407859294)*'Hintergrund Berechnung'!$I$941,M307/($D307^0.70558407859294)*'Hintergrund Berechnung'!$I$942),IF($C307&lt;13,(M307/($D307^0.70558407859294)*'Hintergrund Berechnung'!$I$941)*0.5,IF($C307&lt;16,(M307/($D307^0.70558407859294)*'Hintergrund Berechnung'!$I$941)*0.67,M307/($D307^0.70558407859294)*'Hintergrund Berechnung'!$I$942)))</f>
        <v>#DIV/0!</v>
      </c>
      <c r="AE307" s="16" t="str">
        <f t="shared" si="41"/>
        <v/>
      </c>
      <c r="AF307" s="16" t="e">
        <f>IF($A$3=FALSE,IF($C307&lt;16,O307/($D307^0.70558407859294)*'Hintergrund Berechnung'!$I$941,O307/($D307^0.70558407859294)*'Hintergrund Berechnung'!$I$942),IF($C307&lt;13,(O307/($D307^0.70558407859294)*'Hintergrund Berechnung'!$I$941)*0.5,IF($C307&lt;16,(O307/($D307^0.70558407859294)*'Hintergrund Berechnung'!$I$941)*0.67,O307/($D307^0.70558407859294)*'Hintergrund Berechnung'!$I$942)))</f>
        <v>#DIV/0!</v>
      </c>
      <c r="AG307" s="16" t="str">
        <f t="shared" si="42"/>
        <v/>
      </c>
      <c r="AH307" s="16" t="e">
        <f t="shared" si="43"/>
        <v>#DIV/0!</v>
      </c>
      <c r="AI307" s="34" t="e">
        <f>ROUND(IF(C307&lt;16,$Q307/($D307^0.450818786555515)*'Hintergrund Berechnung'!$N$941,$Q307/($D307^0.450818786555515)*'Hintergrund Berechnung'!$N$942),0)</f>
        <v>#DIV/0!</v>
      </c>
      <c r="AJ307" s="34">
        <f>ROUND(IF(C307&lt;16,$R307*'Hintergrund Berechnung'!$O$941,$R307*'Hintergrund Berechnung'!$O$942),0)</f>
        <v>0</v>
      </c>
      <c r="AK307" s="34">
        <f>ROUND(IF(C307&lt;16,IF(S307&gt;0,(25-$S307)*'Hintergrund Berechnung'!$J$941,0),IF(S307&gt;0,(25-$S307)*'Hintergrund Berechnung'!$J$942,0)),0)</f>
        <v>0</v>
      </c>
      <c r="AL307" s="18" t="e">
        <f t="shared" si="44"/>
        <v>#DIV/0!</v>
      </c>
    </row>
    <row r="308" spans="21:38" x14ac:dyDescent="0.5">
      <c r="U308" s="16">
        <f t="shared" si="36"/>
        <v>0</v>
      </c>
      <c r="V308" s="16" t="e">
        <f>IF($A$3=FALSE,IF($C308&lt;16,E308/($D308^0.70558407859294)*'Hintergrund Berechnung'!$I$941,E308/($D308^0.70558407859294)*'Hintergrund Berechnung'!$I$942),IF($C308&lt;13,(E308/($D308^0.70558407859294)*'Hintergrund Berechnung'!$I$941)*0.5,IF($C308&lt;16,(E308/($D308^0.70558407859294)*'Hintergrund Berechnung'!$I$941)*0.67,E308/($D308^0.70558407859294)*'Hintergrund Berechnung'!$I$942)))</f>
        <v>#DIV/0!</v>
      </c>
      <c r="W308" s="16" t="str">
        <f t="shared" si="37"/>
        <v/>
      </c>
      <c r="X308" s="16" t="e">
        <f>IF($A$3=FALSE,IF($C308&lt;16,G308/($D308^0.70558407859294)*'Hintergrund Berechnung'!$I$941,G308/($D308^0.70558407859294)*'Hintergrund Berechnung'!$I$942),IF($C308&lt;13,(G308/($D308^0.70558407859294)*'Hintergrund Berechnung'!$I$941)*0.5,IF($C308&lt;16,(G308/($D308^0.70558407859294)*'Hintergrund Berechnung'!$I$941)*0.67,G308/($D308^0.70558407859294)*'Hintergrund Berechnung'!$I$942)))</f>
        <v>#DIV/0!</v>
      </c>
      <c r="Y308" s="16" t="str">
        <f t="shared" si="38"/>
        <v/>
      </c>
      <c r="Z308" s="16" t="e">
        <f>IF($A$3=FALSE,IF($C308&lt;16,I308/($D308^0.70558407859294)*'Hintergrund Berechnung'!$I$941,I308/($D308^0.70558407859294)*'Hintergrund Berechnung'!$I$942),IF($C308&lt;13,(I308/($D308^0.70558407859294)*'Hintergrund Berechnung'!$I$941)*0.5,IF($C308&lt;16,(I308/($D308^0.70558407859294)*'Hintergrund Berechnung'!$I$941)*0.67,I308/($D308^0.70558407859294)*'Hintergrund Berechnung'!$I$942)))</f>
        <v>#DIV/0!</v>
      </c>
      <c r="AA308" s="16" t="str">
        <f t="shared" si="39"/>
        <v/>
      </c>
      <c r="AB308" s="16" t="e">
        <f>IF($A$3=FALSE,IF($C308&lt;16,K308/($D308^0.70558407859294)*'Hintergrund Berechnung'!$I$941,K308/($D308^0.70558407859294)*'Hintergrund Berechnung'!$I$942),IF($C308&lt;13,(K308/($D308^0.70558407859294)*'Hintergrund Berechnung'!$I$941)*0.5,IF($C308&lt;16,(K308/($D308^0.70558407859294)*'Hintergrund Berechnung'!$I$941)*0.67,K308/($D308^0.70558407859294)*'Hintergrund Berechnung'!$I$942)))</f>
        <v>#DIV/0!</v>
      </c>
      <c r="AC308" s="16" t="str">
        <f t="shared" si="40"/>
        <v/>
      </c>
      <c r="AD308" s="16" t="e">
        <f>IF($A$3=FALSE,IF($C308&lt;16,M308/($D308^0.70558407859294)*'Hintergrund Berechnung'!$I$941,M308/($D308^0.70558407859294)*'Hintergrund Berechnung'!$I$942),IF($C308&lt;13,(M308/($D308^0.70558407859294)*'Hintergrund Berechnung'!$I$941)*0.5,IF($C308&lt;16,(M308/($D308^0.70558407859294)*'Hintergrund Berechnung'!$I$941)*0.67,M308/($D308^0.70558407859294)*'Hintergrund Berechnung'!$I$942)))</f>
        <v>#DIV/0!</v>
      </c>
      <c r="AE308" s="16" t="str">
        <f t="shared" si="41"/>
        <v/>
      </c>
      <c r="AF308" s="16" t="e">
        <f>IF($A$3=FALSE,IF($C308&lt;16,O308/($D308^0.70558407859294)*'Hintergrund Berechnung'!$I$941,O308/($D308^0.70558407859294)*'Hintergrund Berechnung'!$I$942),IF($C308&lt;13,(O308/($D308^0.70558407859294)*'Hintergrund Berechnung'!$I$941)*0.5,IF($C308&lt;16,(O308/($D308^0.70558407859294)*'Hintergrund Berechnung'!$I$941)*0.67,O308/($D308^0.70558407859294)*'Hintergrund Berechnung'!$I$942)))</f>
        <v>#DIV/0!</v>
      </c>
      <c r="AG308" s="16" t="str">
        <f t="shared" si="42"/>
        <v/>
      </c>
      <c r="AH308" s="16" t="e">
        <f t="shared" si="43"/>
        <v>#DIV/0!</v>
      </c>
      <c r="AI308" s="34" t="e">
        <f>ROUND(IF(C308&lt;16,$Q308/($D308^0.450818786555515)*'Hintergrund Berechnung'!$N$941,$Q308/($D308^0.450818786555515)*'Hintergrund Berechnung'!$N$942),0)</f>
        <v>#DIV/0!</v>
      </c>
      <c r="AJ308" s="34">
        <f>ROUND(IF(C308&lt;16,$R308*'Hintergrund Berechnung'!$O$941,$R308*'Hintergrund Berechnung'!$O$942),0)</f>
        <v>0</v>
      </c>
      <c r="AK308" s="34">
        <f>ROUND(IF(C308&lt;16,IF(S308&gt;0,(25-$S308)*'Hintergrund Berechnung'!$J$941,0),IF(S308&gt;0,(25-$S308)*'Hintergrund Berechnung'!$J$942,0)),0)</f>
        <v>0</v>
      </c>
      <c r="AL308" s="18" t="e">
        <f t="shared" si="44"/>
        <v>#DIV/0!</v>
      </c>
    </row>
    <row r="309" spans="21:38" x14ac:dyDescent="0.5">
      <c r="U309" s="16">
        <f t="shared" si="36"/>
        <v>0</v>
      </c>
      <c r="V309" s="16" t="e">
        <f>IF($A$3=FALSE,IF($C309&lt;16,E309/($D309^0.70558407859294)*'Hintergrund Berechnung'!$I$941,E309/($D309^0.70558407859294)*'Hintergrund Berechnung'!$I$942),IF($C309&lt;13,(E309/($D309^0.70558407859294)*'Hintergrund Berechnung'!$I$941)*0.5,IF($C309&lt;16,(E309/($D309^0.70558407859294)*'Hintergrund Berechnung'!$I$941)*0.67,E309/($D309^0.70558407859294)*'Hintergrund Berechnung'!$I$942)))</f>
        <v>#DIV/0!</v>
      </c>
      <c r="W309" s="16" t="str">
        <f t="shared" si="37"/>
        <v/>
      </c>
      <c r="X309" s="16" t="e">
        <f>IF($A$3=FALSE,IF($C309&lt;16,G309/($D309^0.70558407859294)*'Hintergrund Berechnung'!$I$941,G309/($D309^0.70558407859294)*'Hintergrund Berechnung'!$I$942),IF($C309&lt;13,(G309/($D309^0.70558407859294)*'Hintergrund Berechnung'!$I$941)*0.5,IF($C309&lt;16,(G309/($D309^0.70558407859294)*'Hintergrund Berechnung'!$I$941)*0.67,G309/($D309^0.70558407859294)*'Hintergrund Berechnung'!$I$942)))</f>
        <v>#DIV/0!</v>
      </c>
      <c r="Y309" s="16" t="str">
        <f t="shared" si="38"/>
        <v/>
      </c>
      <c r="Z309" s="16" t="e">
        <f>IF($A$3=FALSE,IF($C309&lt;16,I309/($D309^0.70558407859294)*'Hintergrund Berechnung'!$I$941,I309/($D309^0.70558407859294)*'Hintergrund Berechnung'!$I$942),IF($C309&lt;13,(I309/($D309^0.70558407859294)*'Hintergrund Berechnung'!$I$941)*0.5,IF($C309&lt;16,(I309/($D309^0.70558407859294)*'Hintergrund Berechnung'!$I$941)*0.67,I309/($D309^0.70558407859294)*'Hintergrund Berechnung'!$I$942)))</f>
        <v>#DIV/0!</v>
      </c>
      <c r="AA309" s="16" t="str">
        <f t="shared" si="39"/>
        <v/>
      </c>
      <c r="AB309" s="16" t="e">
        <f>IF($A$3=FALSE,IF($C309&lt;16,K309/($D309^0.70558407859294)*'Hintergrund Berechnung'!$I$941,K309/($D309^0.70558407859294)*'Hintergrund Berechnung'!$I$942),IF($C309&lt;13,(K309/($D309^0.70558407859294)*'Hintergrund Berechnung'!$I$941)*0.5,IF($C309&lt;16,(K309/($D309^0.70558407859294)*'Hintergrund Berechnung'!$I$941)*0.67,K309/($D309^0.70558407859294)*'Hintergrund Berechnung'!$I$942)))</f>
        <v>#DIV/0!</v>
      </c>
      <c r="AC309" s="16" t="str">
        <f t="shared" si="40"/>
        <v/>
      </c>
      <c r="AD309" s="16" t="e">
        <f>IF($A$3=FALSE,IF($C309&lt;16,M309/($D309^0.70558407859294)*'Hintergrund Berechnung'!$I$941,M309/($D309^0.70558407859294)*'Hintergrund Berechnung'!$I$942),IF($C309&lt;13,(M309/($D309^0.70558407859294)*'Hintergrund Berechnung'!$I$941)*0.5,IF($C309&lt;16,(M309/($D309^0.70558407859294)*'Hintergrund Berechnung'!$I$941)*0.67,M309/($D309^0.70558407859294)*'Hintergrund Berechnung'!$I$942)))</f>
        <v>#DIV/0!</v>
      </c>
      <c r="AE309" s="16" t="str">
        <f t="shared" si="41"/>
        <v/>
      </c>
      <c r="AF309" s="16" t="e">
        <f>IF($A$3=FALSE,IF($C309&lt;16,O309/($D309^0.70558407859294)*'Hintergrund Berechnung'!$I$941,O309/($D309^0.70558407859294)*'Hintergrund Berechnung'!$I$942),IF($C309&lt;13,(O309/($D309^0.70558407859294)*'Hintergrund Berechnung'!$I$941)*0.5,IF($C309&lt;16,(O309/($D309^0.70558407859294)*'Hintergrund Berechnung'!$I$941)*0.67,O309/($D309^0.70558407859294)*'Hintergrund Berechnung'!$I$942)))</f>
        <v>#DIV/0!</v>
      </c>
      <c r="AG309" s="16" t="str">
        <f t="shared" si="42"/>
        <v/>
      </c>
      <c r="AH309" s="16" t="e">
        <f t="shared" si="43"/>
        <v>#DIV/0!</v>
      </c>
      <c r="AI309" s="34" t="e">
        <f>ROUND(IF(C309&lt;16,$Q309/($D309^0.450818786555515)*'Hintergrund Berechnung'!$N$941,$Q309/($D309^0.450818786555515)*'Hintergrund Berechnung'!$N$942),0)</f>
        <v>#DIV/0!</v>
      </c>
      <c r="AJ309" s="34">
        <f>ROUND(IF(C309&lt;16,$R309*'Hintergrund Berechnung'!$O$941,$R309*'Hintergrund Berechnung'!$O$942),0)</f>
        <v>0</v>
      </c>
      <c r="AK309" s="34">
        <f>ROUND(IF(C309&lt;16,IF(S309&gt;0,(25-$S309)*'Hintergrund Berechnung'!$J$941,0),IF(S309&gt;0,(25-$S309)*'Hintergrund Berechnung'!$J$942,0)),0)</f>
        <v>0</v>
      </c>
      <c r="AL309" s="18" t="e">
        <f t="shared" si="44"/>
        <v>#DIV/0!</v>
      </c>
    </row>
    <row r="310" spans="21:38" x14ac:dyDescent="0.5">
      <c r="U310" s="16">
        <f t="shared" si="36"/>
        <v>0</v>
      </c>
      <c r="V310" s="16" t="e">
        <f>IF($A$3=FALSE,IF($C310&lt;16,E310/($D310^0.70558407859294)*'Hintergrund Berechnung'!$I$941,E310/($D310^0.70558407859294)*'Hintergrund Berechnung'!$I$942),IF($C310&lt;13,(E310/($D310^0.70558407859294)*'Hintergrund Berechnung'!$I$941)*0.5,IF($C310&lt;16,(E310/($D310^0.70558407859294)*'Hintergrund Berechnung'!$I$941)*0.67,E310/($D310^0.70558407859294)*'Hintergrund Berechnung'!$I$942)))</f>
        <v>#DIV/0!</v>
      </c>
      <c r="W310" s="16" t="str">
        <f t="shared" si="37"/>
        <v/>
      </c>
      <c r="X310" s="16" t="e">
        <f>IF($A$3=FALSE,IF($C310&lt;16,G310/($D310^0.70558407859294)*'Hintergrund Berechnung'!$I$941,G310/($D310^0.70558407859294)*'Hintergrund Berechnung'!$I$942),IF($C310&lt;13,(G310/($D310^0.70558407859294)*'Hintergrund Berechnung'!$I$941)*0.5,IF($C310&lt;16,(G310/($D310^0.70558407859294)*'Hintergrund Berechnung'!$I$941)*0.67,G310/($D310^0.70558407859294)*'Hintergrund Berechnung'!$I$942)))</f>
        <v>#DIV/0!</v>
      </c>
      <c r="Y310" s="16" t="str">
        <f t="shared" si="38"/>
        <v/>
      </c>
      <c r="Z310" s="16" t="e">
        <f>IF($A$3=FALSE,IF($C310&lt;16,I310/($D310^0.70558407859294)*'Hintergrund Berechnung'!$I$941,I310/($D310^0.70558407859294)*'Hintergrund Berechnung'!$I$942),IF($C310&lt;13,(I310/($D310^0.70558407859294)*'Hintergrund Berechnung'!$I$941)*0.5,IF($C310&lt;16,(I310/($D310^0.70558407859294)*'Hintergrund Berechnung'!$I$941)*0.67,I310/($D310^0.70558407859294)*'Hintergrund Berechnung'!$I$942)))</f>
        <v>#DIV/0!</v>
      </c>
      <c r="AA310" s="16" t="str">
        <f t="shared" si="39"/>
        <v/>
      </c>
      <c r="AB310" s="16" t="e">
        <f>IF($A$3=FALSE,IF($C310&lt;16,K310/($D310^0.70558407859294)*'Hintergrund Berechnung'!$I$941,K310/($D310^0.70558407859294)*'Hintergrund Berechnung'!$I$942),IF($C310&lt;13,(K310/($D310^0.70558407859294)*'Hintergrund Berechnung'!$I$941)*0.5,IF($C310&lt;16,(K310/($D310^0.70558407859294)*'Hintergrund Berechnung'!$I$941)*0.67,K310/($D310^0.70558407859294)*'Hintergrund Berechnung'!$I$942)))</f>
        <v>#DIV/0!</v>
      </c>
      <c r="AC310" s="16" t="str">
        <f t="shared" si="40"/>
        <v/>
      </c>
      <c r="AD310" s="16" t="e">
        <f>IF($A$3=FALSE,IF($C310&lt;16,M310/($D310^0.70558407859294)*'Hintergrund Berechnung'!$I$941,M310/($D310^0.70558407859294)*'Hintergrund Berechnung'!$I$942),IF($C310&lt;13,(M310/($D310^0.70558407859294)*'Hintergrund Berechnung'!$I$941)*0.5,IF($C310&lt;16,(M310/($D310^0.70558407859294)*'Hintergrund Berechnung'!$I$941)*0.67,M310/($D310^0.70558407859294)*'Hintergrund Berechnung'!$I$942)))</f>
        <v>#DIV/0!</v>
      </c>
      <c r="AE310" s="16" t="str">
        <f t="shared" si="41"/>
        <v/>
      </c>
      <c r="AF310" s="16" t="e">
        <f>IF($A$3=FALSE,IF($C310&lt;16,O310/($D310^0.70558407859294)*'Hintergrund Berechnung'!$I$941,O310/($D310^0.70558407859294)*'Hintergrund Berechnung'!$I$942),IF($C310&lt;13,(O310/($D310^0.70558407859294)*'Hintergrund Berechnung'!$I$941)*0.5,IF($C310&lt;16,(O310/($D310^0.70558407859294)*'Hintergrund Berechnung'!$I$941)*0.67,O310/($D310^0.70558407859294)*'Hintergrund Berechnung'!$I$942)))</f>
        <v>#DIV/0!</v>
      </c>
      <c r="AG310" s="16" t="str">
        <f t="shared" si="42"/>
        <v/>
      </c>
      <c r="AH310" s="16" t="e">
        <f t="shared" si="43"/>
        <v>#DIV/0!</v>
      </c>
      <c r="AI310" s="34" t="e">
        <f>ROUND(IF(C310&lt;16,$Q310/($D310^0.450818786555515)*'Hintergrund Berechnung'!$N$941,$Q310/($D310^0.450818786555515)*'Hintergrund Berechnung'!$N$942),0)</f>
        <v>#DIV/0!</v>
      </c>
      <c r="AJ310" s="34">
        <f>ROUND(IF(C310&lt;16,$R310*'Hintergrund Berechnung'!$O$941,$R310*'Hintergrund Berechnung'!$O$942),0)</f>
        <v>0</v>
      </c>
      <c r="AK310" s="34">
        <f>ROUND(IF(C310&lt;16,IF(S310&gt;0,(25-$S310)*'Hintergrund Berechnung'!$J$941,0),IF(S310&gt;0,(25-$S310)*'Hintergrund Berechnung'!$J$942,0)),0)</f>
        <v>0</v>
      </c>
      <c r="AL310" s="18" t="e">
        <f t="shared" si="44"/>
        <v>#DIV/0!</v>
      </c>
    </row>
    <row r="311" spans="21:38" x14ac:dyDescent="0.5">
      <c r="U311" s="16">
        <f t="shared" si="36"/>
        <v>0</v>
      </c>
      <c r="V311" s="16" t="e">
        <f>IF($A$3=FALSE,IF($C311&lt;16,E311/($D311^0.70558407859294)*'Hintergrund Berechnung'!$I$941,E311/($D311^0.70558407859294)*'Hintergrund Berechnung'!$I$942),IF($C311&lt;13,(E311/($D311^0.70558407859294)*'Hintergrund Berechnung'!$I$941)*0.5,IF($C311&lt;16,(E311/($D311^0.70558407859294)*'Hintergrund Berechnung'!$I$941)*0.67,E311/($D311^0.70558407859294)*'Hintergrund Berechnung'!$I$942)))</f>
        <v>#DIV/0!</v>
      </c>
      <c r="W311" s="16" t="str">
        <f t="shared" si="37"/>
        <v/>
      </c>
      <c r="X311" s="16" t="e">
        <f>IF($A$3=FALSE,IF($C311&lt;16,G311/($D311^0.70558407859294)*'Hintergrund Berechnung'!$I$941,G311/($D311^0.70558407859294)*'Hintergrund Berechnung'!$I$942),IF($C311&lt;13,(G311/($D311^0.70558407859294)*'Hintergrund Berechnung'!$I$941)*0.5,IF($C311&lt;16,(G311/($D311^0.70558407859294)*'Hintergrund Berechnung'!$I$941)*0.67,G311/($D311^0.70558407859294)*'Hintergrund Berechnung'!$I$942)))</f>
        <v>#DIV/0!</v>
      </c>
      <c r="Y311" s="16" t="str">
        <f t="shared" si="38"/>
        <v/>
      </c>
      <c r="Z311" s="16" t="e">
        <f>IF($A$3=FALSE,IF($C311&lt;16,I311/($D311^0.70558407859294)*'Hintergrund Berechnung'!$I$941,I311/($D311^0.70558407859294)*'Hintergrund Berechnung'!$I$942),IF($C311&lt;13,(I311/($D311^0.70558407859294)*'Hintergrund Berechnung'!$I$941)*0.5,IF($C311&lt;16,(I311/($D311^0.70558407859294)*'Hintergrund Berechnung'!$I$941)*0.67,I311/($D311^0.70558407859294)*'Hintergrund Berechnung'!$I$942)))</f>
        <v>#DIV/0!</v>
      </c>
      <c r="AA311" s="16" t="str">
        <f t="shared" si="39"/>
        <v/>
      </c>
      <c r="AB311" s="16" t="e">
        <f>IF($A$3=FALSE,IF($C311&lt;16,K311/($D311^0.70558407859294)*'Hintergrund Berechnung'!$I$941,K311/($D311^0.70558407859294)*'Hintergrund Berechnung'!$I$942),IF($C311&lt;13,(K311/($D311^0.70558407859294)*'Hintergrund Berechnung'!$I$941)*0.5,IF($C311&lt;16,(K311/($D311^0.70558407859294)*'Hintergrund Berechnung'!$I$941)*0.67,K311/($D311^0.70558407859294)*'Hintergrund Berechnung'!$I$942)))</f>
        <v>#DIV/0!</v>
      </c>
      <c r="AC311" s="16" t="str">
        <f t="shared" si="40"/>
        <v/>
      </c>
      <c r="AD311" s="16" t="e">
        <f>IF($A$3=FALSE,IF($C311&lt;16,M311/($D311^0.70558407859294)*'Hintergrund Berechnung'!$I$941,M311/($D311^0.70558407859294)*'Hintergrund Berechnung'!$I$942),IF($C311&lt;13,(M311/($D311^0.70558407859294)*'Hintergrund Berechnung'!$I$941)*0.5,IF($C311&lt;16,(M311/($D311^0.70558407859294)*'Hintergrund Berechnung'!$I$941)*0.67,M311/($D311^0.70558407859294)*'Hintergrund Berechnung'!$I$942)))</f>
        <v>#DIV/0!</v>
      </c>
      <c r="AE311" s="16" t="str">
        <f t="shared" si="41"/>
        <v/>
      </c>
      <c r="AF311" s="16" t="e">
        <f>IF($A$3=FALSE,IF($C311&lt;16,O311/($D311^0.70558407859294)*'Hintergrund Berechnung'!$I$941,O311/($D311^0.70558407859294)*'Hintergrund Berechnung'!$I$942),IF($C311&lt;13,(O311/($D311^0.70558407859294)*'Hintergrund Berechnung'!$I$941)*0.5,IF($C311&lt;16,(O311/($D311^0.70558407859294)*'Hintergrund Berechnung'!$I$941)*0.67,O311/($D311^0.70558407859294)*'Hintergrund Berechnung'!$I$942)))</f>
        <v>#DIV/0!</v>
      </c>
      <c r="AG311" s="16" t="str">
        <f t="shared" si="42"/>
        <v/>
      </c>
      <c r="AH311" s="16" t="e">
        <f t="shared" si="43"/>
        <v>#DIV/0!</v>
      </c>
      <c r="AI311" s="34" t="e">
        <f>ROUND(IF(C311&lt;16,$Q311/($D311^0.450818786555515)*'Hintergrund Berechnung'!$N$941,$Q311/($D311^0.450818786555515)*'Hintergrund Berechnung'!$N$942),0)</f>
        <v>#DIV/0!</v>
      </c>
      <c r="AJ311" s="34">
        <f>ROUND(IF(C311&lt;16,$R311*'Hintergrund Berechnung'!$O$941,$R311*'Hintergrund Berechnung'!$O$942),0)</f>
        <v>0</v>
      </c>
      <c r="AK311" s="34">
        <f>ROUND(IF(C311&lt;16,IF(S311&gt;0,(25-$S311)*'Hintergrund Berechnung'!$J$941,0),IF(S311&gt;0,(25-$S311)*'Hintergrund Berechnung'!$J$942,0)),0)</f>
        <v>0</v>
      </c>
      <c r="AL311" s="18" t="e">
        <f t="shared" si="44"/>
        <v>#DIV/0!</v>
      </c>
    </row>
    <row r="312" spans="21:38" x14ac:dyDescent="0.5">
      <c r="U312" s="16">
        <f t="shared" si="36"/>
        <v>0</v>
      </c>
      <c r="V312" s="16" t="e">
        <f>IF($A$3=FALSE,IF($C312&lt;16,E312/($D312^0.70558407859294)*'Hintergrund Berechnung'!$I$941,E312/($D312^0.70558407859294)*'Hintergrund Berechnung'!$I$942),IF($C312&lt;13,(E312/($D312^0.70558407859294)*'Hintergrund Berechnung'!$I$941)*0.5,IF($C312&lt;16,(E312/($D312^0.70558407859294)*'Hintergrund Berechnung'!$I$941)*0.67,E312/($D312^0.70558407859294)*'Hintergrund Berechnung'!$I$942)))</f>
        <v>#DIV/0!</v>
      </c>
      <c r="W312" s="16" t="str">
        <f t="shared" si="37"/>
        <v/>
      </c>
      <c r="X312" s="16" t="e">
        <f>IF($A$3=FALSE,IF($C312&lt;16,G312/($D312^0.70558407859294)*'Hintergrund Berechnung'!$I$941,G312/($D312^0.70558407859294)*'Hintergrund Berechnung'!$I$942),IF($C312&lt;13,(G312/($D312^0.70558407859294)*'Hintergrund Berechnung'!$I$941)*0.5,IF($C312&lt;16,(G312/($D312^0.70558407859294)*'Hintergrund Berechnung'!$I$941)*0.67,G312/($D312^0.70558407859294)*'Hintergrund Berechnung'!$I$942)))</f>
        <v>#DIV/0!</v>
      </c>
      <c r="Y312" s="16" t="str">
        <f t="shared" si="38"/>
        <v/>
      </c>
      <c r="Z312" s="16" t="e">
        <f>IF($A$3=FALSE,IF($C312&lt;16,I312/($D312^0.70558407859294)*'Hintergrund Berechnung'!$I$941,I312/($D312^0.70558407859294)*'Hintergrund Berechnung'!$I$942),IF($C312&lt;13,(I312/($D312^0.70558407859294)*'Hintergrund Berechnung'!$I$941)*0.5,IF($C312&lt;16,(I312/($D312^0.70558407859294)*'Hintergrund Berechnung'!$I$941)*0.67,I312/($D312^0.70558407859294)*'Hintergrund Berechnung'!$I$942)))</f>
        <v>#DIV/0!</v>
      </c>
      <c r="AA312" s="16" t="str">
        <f t="shared" si="39"/>
        <v/>
      </c>
      <c r="AB312" s="16" t="e">
        <f>IF($A$3=FALSE,IF($C312&lt;16,K312/($D312^0.70558407859294)*'Hintergrund Berechnung'!$I$941,K312/($D312^0.70558407859294)*'Hintergrund Berechnung'!$I$942),IF($C312&lt;13,(K312/($D312^0.70558407859294)*'Hintergrund Berechnung'!$I$941)*0.5,IF($C312&lt;16,(K312/($D312^0.70558407859294)*'Hintergrund Berechnung'!$I$941)*0.67,K312/($D312^0.70558407859294)*'Hintergrund Berechnung'!$I$942)))</f>
        <v>#DIV/0!</v>
      </c>
      <c r="AC312" s="16" t="str">
        <f t="shared" si="40"/>
        <v/>
      </c>
      <c r="AD312" s="16" t="e">
        <f>IF($A$3=FALSE,IF($C312&lt;16,M312/($D312^0.70558407859294)*'Hintergrund Berechnung'!$I$941,M312/($D312^0.70558407859294)*'Hintergrund Berechnung'!$I$942),IF($C312&lt;13,(M312/($D312^0.70558407859294)*'Hintergrund Berechnung'!$I$941)*0.5,IF($C312&lt;16,(M312/($D312^0.70558407859294)*'Hintergrund Berechnung'!$I$941)*0.67,M312/($D312^0.70558407859294)*'Hintergrund Berechnung'!$I$942)))</f>
        <v>#DIV/0!</v>
      </c>
      <c r="AE312" s="16" t="str">
        <f t="shared" si="41"/>
        <v/>
      </c>
      <c r="AF312" s="16" t="e">
        <f>IF($A$3=FALSE,IF($C312&lt;16,O312/($D312^0.70558407859294)*'Hintergrund Berechnung'!$I$941,O312/($D312^0.70558407859294)*'Hintergrund Berechnung'!$I$942),IF($C312&lt;13,(O312/($D312^0.70558407859294)*'Hintergrund Berechnung'!$I$941)*0.5,IF($C312&lt;16,(O312/($D312^0.70558407859294)*'Hintergrund Berechnung'!$I$941)*0.67,O312/($D312^0.70558407859294)*'Hintergrund Berechnung'!$I$942)))</f>
        <v>#DIV/0!</v>
      </c>
      <c r="AG312" s="16" t="str">
        <f t="shared" si="42"/>
        <v/>
      </c>
      <c r="AH312" s="16" t="e">
        <f t="shared" si="43"/>
        <v>#DIV/0!</v>
      </c>
      <c r="AI312" s="34" t="e">
        <f>ROUND(IF(C312&lt;16,$Q312/($D312^0.450818786555515)*'Hintergrund Berechnung'!$N$941,$Q312/($D312^0.450818786555515)*'Hintergrund Berechnung'!$N$942),0)</f>
        <v>#DIV/0!</v>
      </c>
      <c r="AJ312" s="34">
        <f>ROUND(IF(C312&lt;16,$R312*'Hintergrund Berechnung'!$O$941,$R312*'Hintergrund Berechnung'!$O$942),0)</f>
        <v>0</v>
      </c>
      <c r="AK312" s="34">
        <f>ROUND(IF(C312&lt;16,IF(S312&gt;0,(25-$S312)*'Hintergrund Berechnung'!$J$941,0),IF(S312&gt;0,(25-$S312)*'Hintergrund Berechnung'!$J$942,0)),0)</f>
        <v>0</v>
      </c>
      <c r="AL312" s="18" t="e">
        <f t="shared" si="44"/>
        <v>#DIV/0!</v>
      </c>
    </row>
    <row r="313" spans="21:38" x14ac:dyDescent="0.5">
      <c r="U313" s="16">
        <f t="shared" si="36"/>
        <v>0</v>
      </c>
      <c r="V313" s="16" t="e">
        <f>IF($A$3=FALSE,IF($C313&lt;16,E313/($D313^0.70558407859294)*'Hintergrund Berechnung'!$I$941,E313/($D313^0.70558407859294)*'Hintergrund Berechnung'!$I$942),IF($C313&lt;13,(E313/($D313^0.70558407859294)*'Hintergrund Berechnung'!$I$941)*0.5,IF($C313&lt;16,(E313/($D313^0.70558407859294)*'Hintergrund Berechnung'!$I$941)*0.67,E313/($D313^0.70558407859294)*'Hintergrund Berechnung'!$I$942)))</f>
        <v>#DIV/0!</v>
      </c>
      <c r="W313" s="16" t="str">
        <f t="shared" si="37"/>
        <v/>
      </c>
      <c r="X313" s="16" t="e">
        <f>IF($A$3=FALSE,IF($C313&lt;16,G313/($D313^0.70558407859294)*'Hintergrund Berechnung'!$I$941,G313/($D313^0.70558407859294)*'Hintergrund Berechnung'!$I$942),IF($C313&lt;13,(G313/($D313^0.70558407859294)*'Hintergrund Berechnung'!$I$941)*0.5,IF($C313&lt;16,(G313/($D313^0.70558407859294)*'Hintergrund Berechnung'!$I$941)*0.67,G313/($D313^0.70558407859294)*'Hintergrund Berechnung'!$I$942)))</f>
        <v>#DIV/0!</v>
      </c>
      <c r="Y313" s="16" t="str">
        <f t="shared" si="38"/>
        <v/>
      </c>
      <c r="Z313" s="16" t="e">
        <f>IF($A$3=FALSE,IF($C313&lt;16,I313/($D313^0.70558407859294)*'Hintergrund Berechnung'!$I$941,I313/($D313^0.70558407859294)*'Hintergrund Berechnung'!$I$942),IF($C313&lt;13,(I313/($D313^0.70558407859294)*'Hintergrund Berechnung'!$I$941)*0.5,IF($C313&lt;16,(I313/($D313^0.70558407859294)*'Hintergrund Berechnung'!$I$941)*0.67,I313/($D313^0.70558407859294)*'Hintergrund Berechnung'!$I$942)))</f>
        <v>#DIV/0!</v>
      </c>
      <c r="AA313" s="16" t="str">
        <f t="shared" si="39"/>
        <v/>
      </c>
      <c r="AB313" s="16" t="e">
        <f>IF($A$3=FALSE,IF($C313&lt;16,K313/($D313^0.70558407859294)*'Hintergrund Berechnung'!$I$941,K313/($D313^0.70558407859294)*'Hintergrund Berechnung'!$I$942),IF($C313&lt;13,(K313/($D313^0.70558407859294)*'Hintergrund Berechnung'!$I$941)*0.5,IF($C313&lt;16,(K313/($D313^0.70558407859294)*'Hintergrund Berechnung'!$I$941)*0.67,K313/($D313^0.70558407859294)*'Hintergrund Berechnung'!$I$942)))</f>
        <v>#DIV/0!</v>
      </c>
      <c r="AC313" s="16" t="str">
        <f t="shared" si="40"/>
        <v/>
      </c>
      <c r="AD313" s="16" t="e">
        <f>IF($A$3=FALSE,IF($C313&lt;16,M313/($D313^0.70558407859294)*'Hintergrund Berechnung'!$I$941,M313/($D313^0.70558407859294)*'Hintergrund Berechnung'!$I$942),IF($C313&lt;13,(M313/($D313^0.70558407859294)*'Hintergrund Berechnung'!$I$941)*0.5,IF($C313&lt;16,(M313/($D313^0.70558407859294)*'Hintergrund Berechnung'!$I$941)*0.67,M313/($D313^0.70558407859294)*'Hintergrund Berechnung'!$I$942)))</f>
        <v>#DIV/0!</v>
      </c>
      <c r="AE313" s="16" t="str">
        <f t="shared" si="41"/>
        <v/>
      </c>
      <c r="AF313" s="16" t="e">
        <f>IF($A$3=FALSE,IF($C313&lt;16,O313/($D313^0.70558407859294)*'Hintergrund Berechnung'!$I$941,O313/($D313^0.70558407859294)*'Hintergrund Berechnung'!$I$942),IF($C313&lt;13,(O313/($D313^0.70558407859294)*'Hintergrund Berechnung'!$I$941)*0.5,IF($C313&lt;16,(O313/($D313^0.70558407859294)*'Hintergrund Berechnung'!$I$941)*0.67,O313/($D313^0.70558407859294)*'Hintergrund Berechnung'!$I$942)))</f>
        <v>#DIV/0!</v>
      </c>
      <c r="AG313" s="16" t="str">
        <f t="shared" si="42"/>
        <v/>
      </c>
      <c r="AH313" s="16" t="e">
        <f t="shared" si="43"/>
        <v>#DIV/0!</v>
      </c>
      <c r="AI313" s="34" t="e">
        <f>ROUND(IF(C313&lt;16,$Q313/($D313^0.450818786555515)*'Hintergrund Berechnung'!$N$941,$Q313/($D313^0.450818786555515)*'Hintergrund Berechnung'!$N$942),0)</f>
        <v>#DIV/0!</v>
      </c>
      <c r="AJ313" s="34">
        <f>ROUND(IF(C313&lt;16,$R313*'Hintergrund Berechnung'!$O$941,$R313*'Hintergrund Berechnung'!$O$942),0)</f>
        <v>0</v>
      </c>
      <c r="AK313" s="34">
        <f>ROUND(IF(C313&lt;16,IF(S313&gt;0,(25-$S313)*'Hintergrund Berechnung'!$J$941,0),IF(S313&gt;0,(25-$S313)*'Hintergrund Berechnung'!$J$942,0)),0)</f>
        <v>0</v>
      </c>
      <c r="AL313" s="18" t="e">
        <f t="shared" si="44"/>
        <v>#DIV/0!</v>
      </c>
    </row>
    <row r="314" spans="21:38" x14ac:dyDescent="0.5">
      <c r="U314" s="16">
        <f t="shared" si="36"/>
        <v>0</v>
      </c>
      <c r="V314" s="16" t="e">
        <f>IF($A$3=FALSE,IF($C314&lt;16,E314/($D314^0.70558407859294)*'Hintergrund Berechnung'!$I$941,E314/($D314^0.70558407859294)*'Hintergrund Berechnung'!$I$942),IF($C314&lt;13,(E314/($D314^0.70558407859294)*'Hintergrund Berechnung'!$I$941)*0.5,IF($C314&lt;16,(E314/($D314^0.70558407859294)*'Hintergrund Berechnung'!$I$941)*0.67,E314/($D314^0.70558407859294)*'Hintergrund Berechnung'!$I$942)))</f>
        <v>#DIV/0!</v>
      </c>
      <c r="W314" s="16" t="str">
        <f t="shared" si="37"/>
        <v/>
      </c>
      <c r="X314" s="16" t="e">
        <f>IF($A$3=FALSE,IF($C314&lt;16,G314/($D314^0.70558407859294)*'Hintergrund Berechnung'!$I$941,G314/($D314^0.70558407859294)*'Hintergrund Berechnung'!$I$942),IF($C314&lt;13,(G314/($D314^0.70558407859294)*'Hintergrund Berechnung'!$I$941)*0.5,IF($C314&lt;16,(G314/($D314^0.70558407859294)*'Hintergrund Berechnung'!$I$941)*0.67,G314/($D314^0.70558407859294)*'Hintergrund Berechnung'!$I$942)))</f>
        <v>#DIV/0!</v>
      </c>
      <c r="Y314" s="16" t="str">
        <f t="shared" si="38"/>
        <v/>
      </c>
      <c r="Z314" s="16" t="e">
        <f>IF($A$3=FALSE,IF($C314&lt;16,I314/($D314^0.70558407859294)*'Hintergrund Berechnung'!$I$941,I314/($D314^0.70558407859294)*'Hintergrund Berechnung'!$I$942),IF($C314&lt;13,(I314/($D314^0.70558407859294)*'Hintergrund Berechnung'!$I$941)*0.5,IF($C314&lt;16,(I314/($D314^0.70558407859294)*'Hintergrund Berechnung'!$I$941)*0.67,I314/($D314^0.70558407859294)*'Hintergrund Berechnung'!$I$942)))</f>
        <v>#DIV/0!</v>
      </c>
      <c r="AA314" s="16" t="str">
        <f t="shared" si="39"/>
        <v/>
      </c>
      <c r="AB314" s="16" t="e">
        <f>IF($A$3=FALSE,IF($C314&lt;16,K314/($D314^0.70558407859294)*'Hintergrund Berechnung'!$I$941,K314/($D314^0.70558407859294)*'Hintergrund Berechnung'!$I$942),IF($C314&lt;13,(K314/($D314^0.70558407859294)*'Hintergrund Berechnung'!$I$941)*0.5,IF($C314&lt;16,(K314/($D314^0.70558407859294)*'Hintergrund Berechnung'!$I$941)*0.67,K314/($D314^0.70558407859294)*'Hintergrund Berechnung'!$I$942)))</f>
        <v>#DIV/0!</v>
      </c>
      <c r="AC314" s="16" t="str">
        <f t="shared" si="40"/>
        <v/>
      </c>
      <c r="AD314" s="16" t="e">
        <f>IF($A$3=FALSE,IF($C314&lt;16,M314/($D314^0.70558407859294)*'Hintergrund Berechnung'!$I$941,M314/($D314^0.70558407859294)*'Hintergrund Berechnung'!$I$942),IF($C314&lt;13,(M314/($D314^0.70558407859294)*'Hintergrund Berechnung'!$I$941)*0.5,IF($C314&lt;16,(M314/($D314^0.70558407859294)*'Hintergrund Berechnung'!$I$941)*0.67,M314/($D314^0.70558407859294)*'Hintergrund Berechnung'!$I$942)))</f>
        <v>#DIV/0!</v>
      </c>
      <c r="AE314" s="16" t="str">
        <f t="shared" si="41"/>
        <v/>
      </c>
      <c r="AF314" s="16" t="e">
        <f>IF($A$3=FALSE,IF($C314&lt;16,O314/($D314^0.70558407859294)*'Hintergrund Berechnung'!$I$941,O314/($D314^0.70558407859294)*'Hintergrund Berechnung'!$I$942),IF($C314&lt;13,(O314/($D314^0.70558407859294)*'Hintergrund Berechnung'!$I$941)*0.5,IF($C314&lt;16,(O314/($D314^0.70558407859294)*'Hintergrund Berechnung'!$I$941)*0.67,O314/($D314^0.70558407859294)*'Hintergrund Berechnung'!$I$942)))</f>
        <v>#DIV/0!</v>
      </c>
      <c r="AG314" s="16" t="str">
        <f t="shared" si="42"/>
        <v/>
      </c>
      <c r="AH314" s="16" t="e">
        <f t="shared" si="43"/>
        <v>#DIV/0!</v>
      </c>
      <c r="AI314" s="34" t="e">
        <f>ROUND(IF(C314&lt;16,$Q314/($D314^0.450818786555515)*'Hintergrund Berechnung'!$N$941,$Q314/($D314^0.450818786555515)*'Hintergrund Berechnung'!$N$942),0)</f>
        <v>#DIV/0!</v>
      </c>
      <c r="AJ314" s="34">
        <f>ROUND(IF(C314&lt;16,$R314*'Hintergrund Berechnung'!$O$941,$R314*'Hintergrund Berechnung'!$O$942),0)</f>
        <v>0</v>
      </c>
      <c r="AK314" s="34">
        <f>ROUND(IF(C314&lt;16,IF(S314&gt;0,(25-$S314)*'Hintergrund Berechnung'!$J$941,0),IF(S314&gt;0,(25-$S314)*'Hintergrund Berechnung'!$J$942,0)),0)</f>
        <v>0</v>
      </c>
      <c r="AL314" s="18" t="e">
        <f t="shared" si="44"/>
        <v>#DIV/0!</v>
      </c>
    </row>
    <row r="315" spans="21:38" x14ac:dyDescent="0.5">
      <c r="U315" s="16">
        <f t="shared" si="36"/>
        <v>0</v>
      </c>
      <c r="V315" s="16" t="e">
        <f>IF($A$3=FALSE,IF($C315&lt;16,E315/($D315^0.70558407859294)*'Hintergrund Berechnung'!$I$941,E315/($D315^0.70558407859294)*'Hintergrund Berechnung'!$I$942),IF($C315&lt;13,(E315/($D315^0.70558407859294)*'Hintergrund Berechnung'!$I$941)*0.5,IF($C315&lt;16,(E315/($D315^0.70558407859294)*'Hintergrund Berechnung'!$I$941)*0.67,E315/($D315^0.70558407859294)*'Hintergrund Berechnung'!$I$942)))</f>
        <v>#DIV/0!</v>
      </c>
      <c r="W315" s="16" t="str">
        <f t="shared" si="37"/>
        <v/>
      </c>
      <c r="X315" s="16" t="e">
        <f>IF($A$3=FALSE,IF($C315&lt;16,G315/($D315^0.70558407859294)*'Hintergrund Berechnung'!$I$941,G315/($D315^0.70558407859294)*'Hintergrund Berechnung'!$I$942),IF($C315&lt;13,(G315/($D315^0.70558407859294)*'Hintergrund Berechnung'!$I$941)*0.5,IF($C315&lt;16,(G315/($D315^0.70558407859294)*'Hintergrund Berechnung'!$I$941)*0.67,G315/($D315^0.70558407859294)*'Hintergrund Berechnung'!$I$942)))</f>
        <v>#DIV/0!</v>
      </c>
      <c r="Y315" s="16" t="str">
        <f t="shared" si="38"/>
        <v/>
      </c>
      <c r="Z315" s="16" t="e">
        <f>IF($A$3=FALSE,IF($C315&lt;16,I315/($D315^0.70558407859294)*'Hintergrund Berechnung'!$I$941,I315/($D315^0.70558407859294)*'Hintergrund Berechnung'!$I$942),IF($C315&lt;13,(I315/($D315^0.70558407859294)*'Hintergrund Berechnung'!$I$941)*0.5,IF($C315&lt;16,(I315/($D315^0.70558407859294)*'Hintergrund Berechnung'!$I$941)*0.67,I315/($D315^0.70558407859294)*'Hintergrund Berechnung'!$I$942)))</f>
        <v>#DIV/0!</v>
      </c>
      <c r="AA315" s="16" t="str">
        <f t="shared" si="39"/>
        <v/>
      </c>
      <c r="AB315" s="16" t="e">
        <f>IF($A$3=FALSE,IF($C315&lt;16,K315/($D315^0.70558407859294)*'Hintergrund Berechnung'!$I$941,K315/($D315^0.70558407859294)*'Hintergrund Berechnung'!$I$942),IF($C315&lt;13,(K315/($D315^0.70558407859294)*'Hintergrund Berechnung'!$I$941)*0.5,IF($C315&lt;16,(K315/($D315^0.70558407859294)*'Hintergrund Berechnung'!$I$941)*0.67,K315/($D315^0.70558407859294)*'Hintergrund Berechnung'!$I$942)))</f>
        <v>#DIV/0!</v>
      </c>
      <c r="AC315" s="16" t="str">
        <f t="shared" si="40"/>
        <v/>
      </c>
      <c r="AD315" s="16" t="e">
        <f>IF($A$3=FALSE,IF($C315&lt;16,M315/($D315^0.70558407859294)*'Hintergrund Berechnung'!$I$941,M315/($D315^0.70558407859294)*'Hintergrund Berechnung'!$I$942),IF($C315&lt;13,(M315/($D315^0.70558407859294)*'Hintergrund Berechnung'!$I$941)*0.5,IF($C315&lt;16,(M315/($D315^0.70558407859294)*'Hintergrund Berechnung'!$I$941)*0.67,M315/($D315^0.70558407859294)*'Hintergrund Berechnung'!$I$942)))</f>
        <v>#DIV/0!</v>
      </c>
      <c r="AE315" s="16" t="str">
        <f t="shared" si="41"/>
        <v/>
      </c>
      <c r="AF315" s="16" t="e">
        <f>IF($A$3=FALSE,IF($C315&lt;16,O315/($D315^0.70558407859294)*'Hintergrund Berechnung'!$I$941,O315/($D315^0.70558407859294)*'Hintergrund Berechnung'!$I$942),IF($C315&lt;13,(O315/($D315^0.70558407859294)*'Hintergrund Berechnung'!$I$941)*0.5,IF($C315&lt;16,(O315/($D315^0.70558407859294)*'Hintergrund Berechnung'!$I$941)*0.67,O315/($D315^0.70558407859294)*'Hintergrund Berechnung'!$I$942)))</f>
        <v>#DIV/0!</v>
      </c>
      <c r="AG315" s="16" t="str">
        <f t="shared" si="42"/>
        <v/>
      </c>
      <c r="AH315" s="16" t="e">
        <f t="shared" si="43"/>
        <v>#DIV/0!</v>
      </c>
      <c r="AI315" s="34" t="e">
        <f>ROUND(IF(C315&lt;16,$Q315/($D315^0.450818786555515)*'Hintergrund Berechnung'!$N$941,$Q315/($D315^0.450818786555515)*'Hintergrund Berechnung'!$N$942),0)</f>
        <v>#DIV/0!</v>
      </c>
      <c r="AJ315" s="34">
        <f>ROUND(IF(C315&lt;16,$R315*'Hintergrund Berechnung'!$O$941,$R315*'Hintergrund Berechnung'!$O$942),0)</f>
        <v>0</v>
      </c>
      <c r="AK315" s="34">
        <f>ROUND(IF(C315&lt;16,IF(S315&gt;0,(25-$S315)*'Hintergrund Berechnung'!$J$941,0),IF(S315&gt;0,(25-$S315)*'Hintergrund Berechnung'!$J$942,0)),0)</f>
        <v>0</v>
      </c>
      <c r="AL315" s="18" t="e">
        <f t="shared" si="44"/>
        <v>#DIV/0!</v>
      </c>
    </row>
    <row r="316" spans="21:38" x14ac:dyDescent="0.5">
      <c r="U316" s="16">
        <f t="shared" si="36"/>
        <v>0</v>
      </c>
      <c r="V316" s="16" t="e">
        <f>IF($A$3=FALSE,IF($C316&lt;16,E316/($D316^0.70558407859294)*'Hintergrund Berechnung'!$I$941,E316/($D316^0.70558407859294)*'Hintergrund Berechnung'!$I$942),IF($C316&lt;13,(E316/($D316^0.70558407859294)*'Hintergrund Berechnung'!$I$941)*0.5,IF($C316&lt;16,(E316/($D316^0.70558407859294)*'Hintergrund Berechnung'!$I$941)*0.67,E316/($D316^0.70558407859294)*'Hintergrund Berechnung'!$I$942)))</f>
        <v>#DIV/0!</v>
      </c>
      <c r="W316" s="16" t="str">
        <f t="shared" si="37"/>
        <v/>
      </c>
      <c r="X316" s="16" t="e">
        <f>IF($A$3=FALSE,IF($C316&lt;16,G316/($D316^0.70558407859294)*'Hintergrund Berechnung'!$I$941,G316/($D316^0.70558407859294)*'Hintergrund Berechnung'!$I$942),IF($C316&lt;13,(G316/($D316^0.70558407859294)*'Hintergrund Berechnung'!$I$941)*0.5,IF($C316&lt;16,(G316/($D316^0.70558407859294)*'Hintergrund Berechnung'!$I$941)*0.67,G316/($D316^0.70558407859294)*'Hintergrund Berechnung'!$I$942)))</f>
        <v>#DIV/0!</v>
      </c>
      <c r="Y316" s="16" t="str">
        <f t="shared" si="38"/>
        <v/>
      </c>
      <c r="Z316" s="16" t="e">
        <f>IF($A$3=FALSE,IF($C316&lt;16,I316/($D316^0.70558407859294)*'Hintergrund Berechnung'!$I$941,I316/($D316^0.70558407859294)*'Hintergrund Berechnung'!$I$942),IF($C316&lt;13,(I316/($D316^0.70558407859294)*'Hintergrund Berechnung'!$I$941)*0.5,IF($C316&lt;16,(I316/($D316^0.70558407859294)*'Hintergrund Berechnung'!$I$941)*0.67,I316/($D316^0.70558407859294)*'Hintergrund Berechnung'!$I$942)))</f>
        <v>#DIV/0!</v>
      </c>
      <c r="AA316" s="16" t="str">
        <f t="shared" si="39"/>
        <v/>
      </c>
      <c r="AB316" s="16" t="e">
        <f>IF($A$3=FALSE,IF($C316&lt;16,K316/($D316^0.70558407859294)*'Hintergrund Berechnung'!$I$941,K316/($D316^0.70558407859294)*'Hintergrund Berechnung'!$I$942),IF($C316&lt;13,(K316/($D316^0.70558407859294)*'Hintergrund Berechnung'!$I$941)*0.5,IF($C316&lt;16,(K316/($D316^0.70558407859294)*'Hintergrund Berechnung'!$I$941)*0.67,K316/($D316^0.70558407859294)*'Hintergrund Berechnung'!$I$942)))</f>
        <v>#DIV/0!</v>
      </c>
      <c r="AC316" s="16" t="str">
        <f t="shared" si="40"/>
        <v/>
      </c>
      <c r="AD316" s="16" t="e">
        <f>IF($A$3=FALSE,IF($C316&lt;16,M316/($D316^0.70558407859294)*'Hintergrund Berechnung'!$I$941,M316/($D316^0.70558407859294)*'Hintergrund Berechnung'!$I$942),IF($C316&lt;13,(M316/($D316^0.70558407859294)*'Hintergrund Berechnung'!$I$941)*0.5,IF($C316&lt;16,(M316/($D316^0.70558407859294)*'Hintergrund Berechnung'!$I$941)*0.67,M316/($D316^0.70558407859294)*'Hintergrund Berechnung'!$I$942)))</f>
        <v>#DIV/0!</v>
      </c>
      <c r="AE316" s="16" t="str">
        <f t="shared" si="41"/>
        <v/>
      </c>
      <c r="AF316" s="16" t="e">
        <f>IF($A$3=FALSE,IF($C316&lt;16,O316/($D316^0.70558407859294)*'Hintergrund Berechnung'!$I$941,O316/($D316^0.70558407859294)*'Hintergrund Berechnung'!$I$942),IF($C316&lt;13,(O316/($D316^0.70558407859294)*'Hintergrund Berechnung'!$I$941)*0.5,IF($C316&lt;16,(O316/($D316^0.70558407859294)*'Hintergrund Berechnung'!$I$941)*0.67,O316/($D316^0.70558407859294)*'Hintergrund Berechnung'!$I$942)))</f>
        <v>#DIV/0!</v>
      </c>
      <c r="AG316" s="16" t="str">
        <f t="shared" si="42"/>
        <v/>
      </c>
      <c r="AH316" s="16" t="e">
        <f t="shared" si="43"/>
        <v>#DIV/0!</v>
      </c>
      <c r="AI316" s="34" t="e">
        <f>ROUND(IF(C316&lt;16,$Q316/($D316^0.450818786555515)*'Hintergrund Berechnung'!$N$941,$Q316/($D316^0.450818786555515)*'Hintergrund Berechnung'!$N$942),0)</f>
        <v>#DIV/0!</v>
      </c>
      <c r="AJ316" s="34">
        <f>ROUND(IF(C316&lt;16,$R316*'Hintergrund Berechnung'!$O$941,$R316*'Hintergrund Berechnung'!$O$942),0)</f>
        <v>0</v>
      </c>
      <c r="AK316" s="34">
        <f>ROUND(IF(C316&lt;16,IF(S316&gt;0,(25-$S316)*'Hintergrund Berechnung'!$J$941,0),IF(S316&gt;0,(25-$S316)*'Hintergrund Berechnung'!$J$942,0)),0)</f>
        <v>0</v>
      </c>
      <c r="AL316" s="18" t="e">
        <f t="shared" si="44"/>
        <v>#DIV/0!</v>
      </c>
    </row>
    <row r="317" spans="21:38" x14ac:dyDescent="0.5">
      <c r="U317" s="16">
        <f t="shared" si="36"/>
        <v>0</v>
      </c>
      <c r="V317" s="16" t="e">
        <f>IF($A$3=FALSE,IF($C317&lt;16,E317/($D317^0.70558407859294)*'Hintergrund Berechnung'!$I$941,E317/($D317^0.70558407859294)*'Hintergrund Berechnung'!$I$942),IF($C317&lt;13,(E317/($D317^0.70558407859294)*'Hintergrund Berechnung'!$I$941)*0.5,IF($C317&lt;16,(E317/($D317^0.70558407859294)*'Hintergrund Berechnung'!$I$941)*0.67,E317/($D317^0.70558407859294)*'Hintergrund Berechnung'!$I$942)))</f>
        <v>#DIV/0!</v>
      </c>
      <c r="W317" s="16" t="str">
        <f t="shared" si="37"/>
        <v/>
      </c>
      <c r="X317" s="16" t="e">
        <f>IF($A$3=FALSE,IF($C317&lt;16,G317/($D317^0.70558407859294)*'Hintergrund Berechnung'!$I$941,G317/($D317^0.70558407859294)*'Hintergrund Berechnung'!$I$942),IF($C317&lt;13,(G317/($D317^0.70558407859294)*'Hintergrund Berechnung'!$I$941)*0.5,IF($C317&lt;16,(G317/($D317^0.70558407859294)*'Hintergrund Berechnung'!$I$941)*0.67,G317/($D317^0.70558407859294)*'Hintergrund Berechnung'!$I$942)))</f>
        <v>#DIV/0!</v>
      </c>
      <c r="Y317" s="16" t="str">
        <f t="shared" si="38"/>
        <v/>
      </c>
      <c r="Z317" s="16" t="e">
        <f>IF($A$3=FALSE,IF($C317&lt;16,I317/($D317^0.70558407859294)*'Hintergrund Berechnung'!$I$941,I317/($D317^0.70558407859294)*'Hintergrund Berechnung'!$I$942),IF($C317&lt;13,(I317/($D317^0.70558407859294)*'Hintergrund Berechnung'!$I$941)*0.5,IF($C317&lt;16,(I317/($D317^0.70558407859294)*'Hintergrund Berechnung'!$I$941)*0.67,I317/($D317^0.70558407859294)*'Hintergrund Berechnung'!$I$942)))</f>
        <v>#DIV/0!</v>
      </c>
      <c r="AA317" s="16" t="str">
        <f t="shared" si="39"/>
        <v/>
      </c>
      <c r="AB317" s="16" t="e">
        <f>IF($A$3=FALSE,IF($C317&lt;16,K317/($D317^0.70558407859294)*'Hintergrund Berechnung'!$I$941,K317/($D317^0.70558407859294)*'Hintergrund Berechnung'!$I$942),IF($C317&lt;13,(K317/($D317^0.70558407859294)*'Hintergrund Berechnung'!$I$941)*0.5,IF($C317&lt;16,(K317/($D317^0.70558407859294)*'Hintergrund Berechnung'!$I$941)*0.67,K317/($D317^0.70558407859294)*'Hintergrund Berechnung'!$I$942)))</f>
        <v>#DIV/0!</v>
      </c>
      <c r="AC317" s="16" t="str">
        <f t="shared" si="40"/>
        <v/>
      </c>
      <c r="AD317" s="16" t="e">
        <f>IF($A$3=FALSE,IF($C317&lt;16,M317/($D317^0.70558407859294)*'Hintergrund Berechnung'!$I$941,M317/($D317^0.70558407859294)*'Hintergrund Berechnung'!$I$942),IF($C317&lt;13,(M317/($D317^0.70558407859294)*'Hintergrund Berechnung'!$I$941)*0.5,IF($C317&lt;16,(M317/($D317^0.70558407859294)*'Hintergrund Berechnung'!$I$941)*0.67,M317/($D317^0.70558407859294)*'Hintergrund Berechnung'!$I$942)))</f>
        <v>#DIV/0!</v>
      </c>
      <c r="AE317" s="16" t="str">
        <f t="shared" si="41"/>
        <v/>
      </c>
      <c r="AF317" s="16" t="e">
        <f>IF($A$3=FALSE,IF($C317&lt;16,O317/($D317^0.70558407859294)*'Hintergrund Berechnung'!$I$941,O317/($D317^0.70558407859294)*'Hintergrund Berechnung'!$I$942),IF($C317&lt;13,(O317/($D317^0.70558407859294)*'Hintergrund Berechnung'!$I$941)*0.5,IF($C317&lt;16,(O317/($D317^0.70558407859294)*'Hintergrund Berechnung'!$I$941)*0.67,O317/($D317^0.70558407859294)*'Hintergrund Berechnung'!$I$942)))</f>
        <v>#DIV/0!</v>
      </c>
      <c r="AG317" s="16" t="str">
        <f t="shared" si="42"/>
        <v/>
      </c>
      <c r="AH317" s="16" t="e">
        <f t="shared" si="43"/>
        <v>#DIV/0!</v>
      </c>
      <c r="AI317" s="34" t="e">
        <f>ROUND(IF(C317&lt;16,$Q317/($D317^0.450818786555515)*'Hintergrund Berechnung'!$N$941,$Q317/($D317^0.450818786555515)*'Hintergrund Berechnung'!$N$942),0)</f>
        <v>#DIV/0!</v>
      </c>
      <c r="AJ317" s="34">
        <f>ROUND(IF(C317&lt;16,$R317*'Hintergrund Berechnung'!$O$941,$R317*'Hintergrund Berechnung'!$O$942),0)</f>
        <v>0</v>
      </c>
      <c r="AK317" s="34">
        <f>ROUND(IF(C317&lt;16,IF(S317&gt;0,(25-$S317)*'Hintergrund Berechnung'!$J$941,0),IF(S317&gt;0,(25-$S317)*'Hintergrund Berechnung'!$J$942,0)),0)</f>
        <v>0</v>
      </c>
      <c r="AL317" s="18" t="e">
        <f t="shared" si="44"/>
        <v>#DIV/0!</v>
      </c>
    </row>
    <row r="318" spans="21:38" x14ac:dyDescent="0.5">
      <c r="U318" s="16">
        <f t="shared" si="36"/>
        <v>0</v>
      </c>
      <c r="V318" s="16" t="e">
        <f>IF($A$3=FALSE,IF($C318&lt;16,E318/($D318^0.70558407859294)*'Hintergrund Berechnung'!$I$941,E318/($D318^0.70558407859294)*'Hintergrund Berechnung'!$I$942),IF($C318&lt;13,(E318/($D318^0.70558407859294)*'Hintergrund Berechnung'!$I$941)*0.5,IF($C318&lt;16,(E318/($D318^0.70558407859294)*'Hintergrund Berechnung'!$I$941)*0.67,E318/($D318^0.70558407859294)*'Hintergrund Berechnung'!$I$942)))</f>
        <v>#DIV/0!</v>
      </c>
      <c r="W318" s="16" t="str">
        <f t="shared" si="37"/>
        <v/>
      </c>
      <c r="X318" s="16" t="e">
        <f>IF($A$3=FALSE,IF($C318&lt;16,G318/($D318^0.70558407859294)*'Hintergrund Berechnung'!$I$941,G318/($D318^0.70558407859294)*'Hintergrund Berechnung'!$I$942),IF($C318&lt;13,(G318/($D318^0.70558407859294)*'Hintergrund Berechnung'!$I$941)*0.5,IF($C318&lt;16,(G318/($D318^0.70558407859294)*'Hintergrund Berechnung'!$I$941)*0.67,G318/($D318^0.70558407859294)*'Hintergrund Berechnung'!$I$942)))</f>
        <v>#DIV/0!</v>
      </c>
      <c r="Y318" s="16" t="str">
        <f t="shared" si="38"/>
        <v/>
      </c>
      <c r="Z318" s="16" t="e">
        <f>IF($A$3=FALSE,IF($C318&lt;16,I318/($D318^0.70558407859294)*'Hintergrund Berechnung'!$I$941,I318/($D318^0.70558407859294)*'Hintergrund Berechnung'!$I$942),IF($C318&lt;13,(I318/($D318^0.70558407859294)*'Hintergrund Berechnung'!$I$941)*0.5,IF($C318&lt;16,(I318/($D318^0.70558407859294)*'Hintergrund Berechnung'!$I$941)*0.67,I318/($D318^0.70558407859294)*'Hintergrund Berechnung'!$I$942)))</f>
        <v>#DIV/0!</v>
      </c>
      <c r="AA318" s="16" t="str">
        <f t="shared" si="39"/>
        <v/>
      </c>
      <c r="AB318" s="16" t="e">
        <f>IF($A$3=FALSE,IF($C318&lt;16,K318/($D318^0.70558407859294)*'Hintergrund Berechnung'!$I$941,K318/($D318^0.70558407859294)*'Hintergrund Berechnung'!$I$942),IF($C318&lt;13,(K318/($D318^0.70558407859294)*'Hintergrund Berechnung'!$I$941)*0.5,IF($C318&lt;16,(K318/($D318^0.70558407859294)*'Hintergrund Berechnung'!$I$941)*0.67,K318/($D318^0.70558407859294)*'Hintergrund Berechnung'!$I$942)))</f>
        <v>#DIV/0!</v>
      </c>
      <c r="AC318" s="16" t="str">
        <f t="shared" si="40"/>
        <v/>
      </c>
      <c r="AD318" s="16" t="e">
        <f>IF($A$3=FALSE,IF($C318&lt;16,M318/($D318^0.70558407859294)*'Hintergrund Berechnung'!$I$941,M318/($D318^0.70558407859294)*'Hintergrund Berechnung'!$I$942),IF($C318&lt;13,(M318/($D318^0.70558407859294)*'Hintergrund Berechnung'!$I$941)*0.5,IF($C318&lt;16,(M318/($D318^0.70558407859294)*'Hintergrund Berechnung'!$I$941)*0.67,M318/($D318^0.70558407859294)*'Hintergrund Berechnung'!$I$942)))</f>
        <v>#DIV/0!</v>
      </c>
      <c r="AE318" s="16" t="str">
        <f t="shared" si="41"/>
        <v/>
      </c>
      <c r="AF318" s="16" t="e">
        <f>IF($A$3=FALSE,IF($C318&lt;16,O318/($D318^0.70558407859294)*'Hintergrund Berechnung'!$I$941,O318/($D318^0.70558407859294)*'Hintergrund Berechnung'!$I$942),IF($C318&lt;13,(O318/($D318^0.70558407859294)*'Hintergrund Berechnung'!$I$941)*0.5,IF($C318&lt;16,(O318/($D318^0.70558407859294)*'Hintergrund Berechnung'!$I$941)*0.67,O318/($D318^0.70558407859294)*'Hintergrund Berechnung'!$I$942)))</f>
        <v>#DIV/0!</v>
      </c>
      <c r="AG318" s="16" t="str">
        <f t="shared" si="42"/>
        <v/>
      </c>
      <c r="AH318" s="16" t="e">
        <f t="shared" si="43"/>
        <v>#DIV/0!</v>
      </c>
      <c r="AI318" s="34" t="e">
        <f>ROUND(IF(C318&lt;16,$Q318/($D318^0.450818786555515)*'Hintergrund Berechnung'!$N$941,$Q318/($D318^0.450818786555515)*'Hintergrund Berechnung'!$N$942),0)</f>
        <v>#DIV/0!</v>
      </c>
      <c r="AJ318" s="34">
        <f>ROUND(IF(C318&lt;16,$R318*'Hintergrund Berechnung'!$O$941,$R318*'Hintergrund Berechnung'!$O$942),0)</f>
        <v>0</v>
      </c>
      <c r="AK318" s="34">
        <f>ROUND(IF(C318&lt;16,IF(S318&gt;0,(25-$S318)*'Hintergrund Berechnung'!$J$941,0),IF(S318&gt;0,(25-$S318)*'Hintergrund Berechnung'!$J$942,0)),0)</f>
        <v>0</v>
      </c>
      <c r="AL318" s="18" t="e">
        <f t="shared" si="44"/>
        <v>#DIV/0!</v>
      </c>
    </row>
    <row r="319" spans="21:38" x14ac:dyDescent="0.5">
      <c r="U319" s="16">
        <f t="shared" si="36"/>
        <v>0</v>
      </c>
      <c r="V319" s="16" t="e">
        <f>IF($A$3=FALSE,IF($C319&lt;16,E319/($D319^0.70558407859294)*'Hintergrund Berechnung'!$I$941,E319/($D319^0.70558407859294)*'Hintergrund Berechnung'!$I$942),IF($C319&lt;13,(E319/($D319^0.70558407859294)*'Hintergrund Berechnung'!$I$941)*0.5,IF($C319&lt;16,(E319/($D319^0.70558407859294)*'Hintergrund Berechnung'!$I$941)*0.67,E319/($D319^0.70558407859294)*'Hintergrund Berechnung'!$I$942)))</f>
        <v>#DIV/0!</v>
      </c>
      <c r="W319" s="16" t="str">
        <f t="shared" si="37"/>
        <v/>
      </c>
      <c r="X319" s="16" t="e">
        <f>IF($A$3=FALSE,IF($C319&lt;16,G319/($D319^0.70558407859294)*'Hintergrund Berechnung'!$I$941,G319/($D319^0.70558407859294)*'Hintergrund Berechnung'!$I$942),IF($C319&lt;13,(G319/($D319^0.70558407859294)*'Hintergrund Berechnung'!$I$941)*0.5,IF($C319&lt;16,(G319/($D319^0.70558407859294)*'Hintergrund Berechnung'!$I$941)*0.67,G319/($D319^0.70558407859294)*'Hintergrund Berechnung'!$I$942)))</f>
        <v>#DIV/0!</v>
      </c>
      <c r="Y319" s="16" t="str">
        <f t="shared" si="38"/>
        <v/>
      </c>
      <c r="Z319" s="16" t="e">
        <f>IF($A$3=FALSE,IF($C319&lt;16,I319/($D319^0.70558407859294)*'Hintergrund Berechnung'!$I$941,I319/($D319^0.70558407859294)*'Hintergrund Berechnung'!$I$942),IF($C319&lt;13,(I319/($D319^0.70558407859294)*'Hintergrund Berechnung'!$I$941)*0.5,IF($C319&lt;16,(I319/($D319^0.70558407859294)*'Hintergrund Berechnung'!$I$941)*0.67,I319/($D319^0.70558407859294)*'Hintergrund Berechnung'!$I$942)))</f>
        <v>#DIV/0!</v>
      </c>
      <c r="AA319" s="16" t="str">
        <f t="shared" si="39"/>
        <v/>
      </c>
      <c r="AB319" s="16" t="e">
        <f>IF($A$3=FALSE,IF($C319&lt;16,K319/($D319^0.70558407859294)*'Hintergrund Berechnung'!$I$941,K319/($D319^0.70558407859294)*'Hintergrund Berechnung'!$I$942),IF($C319&lt;13,(K319/($D319^0.70558407859294)*'Hintergrund Berechnung'!$I$941)*0.5,IF($C319&lt;16,(K319/($D319^0.70558407859294)*'Hintergrund Berechnung'!$I$941)*0.67,K319/($D319^0.70558407859294)*'Hintergrund Berechnung'!$I$942)))</f>
        <v>#DIV/0!</v>
      </c>
      <c r="AC319" s="16" t="str">
        <f t="shared" si="40"/>
        <v/>
      </c>
      <c r="AD319" s="16" t="e">
        <f>IF($A$3=FALSE,IF($C319&lt;16,M319/($D319^0.70558407859294)*'Hintergrund Berechnung'!$I$941,M319/($D319^0.70558407859294)*'Hintergrund Berechnung'!$I$942),IF($C319&lt;13,(M319/($D319^0.70558407859294)*'Hintergrund Berechnung'!$I$941)*0.5,IF($C319&lt;16,(M319/($D319^0.70558407859294)*'Hintergrund Berechnung'!$I$941)*0.67,M319/($D319^0.70558407859294)*'Hintergrund Berechnung'!$I$942)))</f>
        <v>#DIV/0!</v>
      </c>
      <c r="AE319" s="16" t="str">
        <f t="shared" si="41"/>
        <v/>
      </c>
      <c r="AF319" s="16" t="e">
        <f>IF($A$3=FALSE,IF($C319&lt;16,O319/($D319^0.70558407859294)*'Hintergrund Berechnung'!$I$941,O319/($D319^0.70558407859294)*'Hintergrund Berechnung'!$I$942),IF($C319&lt;13,(O319/($D319^0.70558407859294)*'Hintergrund Berechnung'!$I$941)*0.5,IF($C319&lt;16,(O319/($D319^0.70558407859294)*'Hintergrund Berechnung'!$I$941)*0.67,O319/($D319^0.70558407859294)*'Hintergrund Berechnung'!$I$942)))</f>
        <v>#DIV/0!</v>
      </c>
      <c r="AG319" s="16" t="str">
        <f t="shared" si="42"/>
        <v/>
      </c>
      <c r="AH319" s="16" t="e">
        <f t="shared" si="43"/>
        <v>#DIV/0!</v>
      </c>
      <c r="AI319" s="34" t="e">
        <f>ROUND(IF(C319&lt;16,$Q319/($D319^0.450818786555515)*'Hintergrund Berechnung'!$N$941,$Q319/($D319^0.450818786555515)*'Hintergrund Berechnung'!$N$942),0)</f>
        <v>#DIV/0!</v>
      </c>
      <c r="AJ319" s="34">
        <f>ROUND(IF(C319&lt;16,$R319*'Hintergrund Berechnung'!$O$941,$R319*'Hintergrund Berechnung'!$O$942),0)</f>
        <v>0</v>
      </c>
      <c r="AK319" s="34">
        <f>ROUND(IF(C319&lt;16,IF(S319&gt;0,(25-$S319)*'Hintergrund Berechnung'!$J$941,0),IF(S319&gt;0,(25-$S319)*'Hintergrund Berechnung'!$J$942,0)),0)</f>
        <v>0</v>
      </c>
      <c r="AL319" s="18" t="e">
        <f t="shared" si="44"/>
        <v>#DIV/0!</v>
      </c>
    </row>
    <row r="320" spans="21:38" x14ac:dyDescent="0.5">
      <c r="U320" s="16">
        <f t="shared" si="36"/>
        <v>0</v>
      </c>
      <c r="V320" s="16" t="e">
        <f>IF($A$3=FALSE,IF($C320&lt;16,E320/($D320^0.70558407859294)*'Hintergrund Berechnung'!$I$941,E320/($D320^0.70558407859294)*'Hintergrund Berechnung'!$I$942),IF($C320&lt;13,(E320/($D320^0.70558407859294)*'Hintergrund Berechnung'!$I$941)*0.5,IF($C320&lt;16,(E320/($D320^0.70558407859294)*'Hintergrund Berechnung'!$I$941)*0.67,E320/($D320^0.70558407859294)*'Hintergrund Berechnung'!$I$942)))</f>
        <v>#DIV/0!</v>
      </c>
      <c r="W320" s="16" t="str">
        <f t="shared" si="37"/>
        <v/>
      </c>
      <c r="X320" s="16" t="e">
        <f>IF($A$3=FALSE,IF($C320&lt;16,G320/($D320^0.70558407859294)*'Hintergrund Berechnung'!$I$941,G320/($D320^0.70558407859294)*'Hintergrund Berechnung'!$I$942),IF($C320&lt;13,(G320/($D320^0.70558407859294)*'Hintergrund Berechnung'!$I$941)*0.5,IF($C320&lt;16,(G320/($D320^0.70558407859294)*'Hintergrund Berechnung'!$I$941)*0.67,G320/($D320^0.70558407859294)*'Hintergrund Berechnung'!$I$942)))</f>
        <v>#DIV/0!</v>
      </c>
      <c r="Y320" s="16" t="str">
        <f t="shared" si="38"/>
        <v/>
      </c>
      <c r="Z320" s="16" t="e">
        <f>IF($A$3=FALSE,IF($C320&lt;16,I320/($D320^0.70558407859294)*'Hintergrund Berechnung'!$I$941,I320/($D320^0.70558407859294)*'Hintergrund Berechnung'!$I$942),IF($C320&lt;13,(I320/($D320^0.70558407859294)*'Hintergrund Berechnung'!$I$941)*0.5,IF($C320&lt;16,(I320/($D320^0.70558407859294)*'Hintergrund Berechnung'!$I$941)*0.67,I320/($D320^0.70558407859294)*'Hintergrund Berechnung'!$I$942)))</f>
        <v>#DIV/0!</v>
      </c>
      <c r="AA320" s="16" t="str">
        <f t="shared" si="39"/>
        <v/>
      </c>
      <c r="AB320" s="16" t="e">
        <f>IF($A$3=FALSE,IF($C320&lt;16,K320/($D320^0.70558407859294)*'Hintergrund Berechnung'!$I$941,K320/($D320^0.70558407859294)*'Hintergrund Berechnung'!$I$942),IF($C320&lt;13,(K320/($D320^0.70558407859294)*'Hintergrund Berechnung'!$I$941)*0.5,IF($C320&lt;16,(K320/($D320^0.70558407859294)*'Hintergrund Berechnung'!$I$941)*0.67,K320/($D320^0.70558407859294)*'Hintergrund Berechnung'!$I$942)))</f>
        <v>#DIV/0!</v>
      </c>
      <c r="AC320" s="16" t="str">
        <f t="shared" si="40"/>
        <v/>
      </c>
      <c r="AD320" s="16" t="e">
        <f>IF($A$3=FALSE,IF($C320&lt;16,M320/($D320^0.70558407859294)*'Hintergrund Berechnung'!$I$941,M320/($D320^0.70558407859294)*'Hintergrund Berechnung'!$I$942),IF($C320&lt;13,(M320/($D320^0.70558407859294)*'Hintergrund Berechnung'!$I$941)*0.5,IF($C320&lt;16,(M320/($D320^0.70558407859294)*'Hintergrund Berechnung'!$I$941)*0.67,M320/($D320^0.70558407859294)*'Hintergrund Berechnung'!$I$942)))</f>
        <v>#DIV/0!</v>
      </c>
      <c r="AE320" s="16" t="str">
        <f t="shared" si="41"/>
        <v/>
      </c>
      <c r="AF320" s="16" t="e">
        <f>IF($A$3=FALSE,IF($C320&lt;16,O320/($D320^0.70558407859294)*'Hintergrund Berechnung'!$I$941,O320/($D320^0.70558407859294)*'Hintergrund Berechnung'!$I$942),IF($C320&lt;13,(O320/($D320^0.70558407859294)*'Hintergrund Berechnung'!$I$941)*0.5,IF($C320&lt;16,(O320/($D320^0.70558407859294)*'Hintergrund Berechnung'!$I$941)*0.67,O320/($D320^0.70558407859294)*'Hintergrund Berechnung'!$I$942)))</f>
        <v>#DIV/0!</v>
      </c>
      <c r="AG320" s="16" t="str">
        <f t="shared" si="42"/>
        <v/>
      </c>
      <c r="AH320" s="16" t="e">
        <f t="shared" si="43"/>
        <v>#DIV/0!</v>
      </c>
      <c r="AI320" s="34" t="e">
        <f>ROUND(IF(C320&lt;16,$Q320/($D320^0.450818786555515)*'Hintergrund Berechnung'!$N$941,$Q320/($D320^0.450818786555515)*'Hintergrund Berechnung'!$N$942),0)</f>
        <v>#DIV/0!</v>
      </c>
      <c r="AJ320" s="34">
        <f>ROUND(IF(C320&lt;16,$R320*'Hintergrund Berechnung'!$O$941,$R320*'Hintergrund Berechnung'!$O$942),0)</f>
        <v>0</v>
      </c>
      <c r="AK320" s="34">
        <f>ROUND(IF(C320&lt;16,IF(S320&gt;0,(25-$S320)*'Hintergrund Berechnung'!$J$941,0),IF(S320&gt;0,(25-$S320)*'Hintergrund Berechnung'!$J$942,0)),0)</f>
        <v>0</v>
      </c>
      <c r="AL320" s="18" t="e">
        <f t="shared" si="44"/>
        <v>#DIV/0!</v>
      </c>
    </row>
    <row r="321" spans="21:38" x14ac:dyDescent="0.5">
      <c r="U321" s="16">
        <f t="shared" si="36"/>
        <v>0</v>
      </c>
      <c r="V321" s="16" t="e">
        <f>IF($A$3=FALSE,IF($C321&lt;16,E321/($D321^0.70558407859294)*'Hintergrund Berechnung'!$I$941,E321/($D321^0.70558407859294)*'Hintergrund Berechnung'!$I$942),IF($C321&lt;13,(E321/($D321^0.70558407859294)*'Hintergrund Berechnung'!$I$941)*0.5,IF($C321&lt;16,(E321/($D321^0.70558407859294)*'Hintergrund Berechnung'!$I$941)*0.67,E321/($D321^0.70558407859294)*'Hintergrund Berechnung'!$I$942)))</f>
        <v>#DIV/0!</v>
      </c>
      <c r="W321" s="16" t="str">
        <f t="shared" si="37"/>
        <v/>
      </c>
      <c r="X321" s="16" t="e">
        <f>IF($A$3=FALSE,IF($C321&lt;16,G321/($D321^0.70558407859294)*'Hintergrund Berechnung'!$I$941,G321/($D321^0.70558407859294)*'Hintergrund Berechnung'!$I$942),IF($C321&lt;13,(G321/($D321^0.70558407859294)*'Hintergrund Berechnung'!$I$941)*0.5,IF($C321&lt;16,(G321/($D321^0.70558407859294)*'Hintergrund Berechnung'!$I$941)*0.67,G321/($D321^0.70558407859294)*'Hintergrund Berechnung'!$I$942)))</f>
        <v>#DIV/0!</v>
      </c>
      <c r="Y321" s="16" t="str">
        <f t="shared" si="38"/>
        <v/>
      </c>
      <c r="Z321" s="16" t="e">
        <f>IF($A$3=FALSE,IF($C321&lt;16,I321/($D321^0.70558407859294)*'Hintergrund Berechnung'!$I$941,I321/($D321^0.70558407859294)*'Hintergrund Berechnung'!$I$942),IF($C321&lt;13,(I321/($D321^0.70558407859294)*'Hintergrund Berechnung'!$I$941)*0.5,IF($C321&lt;16,(I321/($D321^0.70558407859294)*'Hintergrund Berechnung'!$I$941)*0.67,I321/($D321^0.70558407859294)*'Hintergrund Berechnung'!$I$942)))</f>
        <v>#DIV/0!</v>
      </c>
      <c r="AA321" s="16" t="str">
        <f t="shared" si="39"/>
        <v/>
      </c>
      <c r="AB321" s="16" t="e">
        <f>IF($A$3=FALSE,IF($C321&lt;16,K321/($D321^0.70558407859294)*'Hintergrund Berechnung'!$I$941,K321/($D321^0.70558407859294)*'Hintergrund Berechnung'!$I$942),IF($C321&lt;13,(K321/($D321^0.70558407859294)*'Hintergrund Berechnung'!$I$941)*0.5,IF($C321&lt;16,(K321/($D321^0.70558407859294)*'Hintergrund Berechnung'!$I$941)*0.67,K321/($D321^0.70558407859294)*'Hintergrund Berechnung'!$I$942)))</f>
        <v>#DIV/0!</v>
      </c>
      <c r="AC321" s="16" t="str">
        <f t="shared" si="40"/>
        <v/>
      </c>
      <c r="AD321" s="16" t="e">
        <f>IF($A$3=FALSE,IF($C321&lt;16,M321/($D321^0.70558407859294)*'Hintergrund Berechnung'!$I$941,M321/($D321^0.70558407859294)*'Hintergrund Berechnung'!$I$942),IF($C321&lt;13,(M321/($D321^0.70558407859294)*'Hintergrund Berechnung'!$I$941)*0.5,IF($C321&lt;16,(M321/($D321^0.70558407859294)*'Hintergrund Berechnung'!$I$941)*0.67,M321/($D321^0.70558407859294)*'Hintergrund Berechnung'!$I$942)))</f>
        <v>#DIV/0!</v>
      </c>
      <c r="AE321" s="16" t="str">
        <f t="shared" si="41"/>
        <v/>
      </c>
      <c r="AF321" s="16" t="e">
        <f>IF($A$3=FALSE,IF($C321&lt;16,O321/($D321^0.70558407859294)*'Hintergrund Berechnung'!$I$941,O321/($D321^0.70558407859294)*'Hintergrund Berechnung'!$I$942),IF($C321&lt;13,(O321/($D321^0.70558407859294)*'Hintergrund Berechnung'!$I$941)*0.5,IF($C321&lt;16,(O321/($D321^0.70558407859294)*'Hintergrund Berechnung'!$I$941)*0.67,O321/($D321^0.70558407859294)*'Hintergrund Berechnung'!$I$942)))</f>
        <v>#DIV/0!</v>
      </c>
      <c r="AG321" s="16" t="str">
        <f t="shared" si="42"/>
        <v/>
      </c>
      <c r="AH321" s="16" t="e">
        <f t="shared" si="43"/>
        <v>#DIV/0!</v>
      </c>
      <c r="AI321" s="34" t="e">
        <f>ROUND(IF(C321&lt;16,$Q321/($D321^0.450818786555515)*'Hintergrund Berechnung'!$N$941,$Q321/($D321^0.450818786555515)*'Hintergrund Berechnung'!$N$942),0)</f>
        <v>#DIV/0!</v>
      </c>
      <c r="AJ321" s="34">
        <f>ROUND(IF(C321&lt;16,$R321*'Hintergrund Berechnung'!$O$941,$R321*'Hintergrund Berechnung'!$O$942),0)</f>
        <v>0</v>
      </c>
      <c r="AK321" s="34">
        <f>ROUND(IF(C321&lt;16,IF(S321&gt;0,(25-$S321)*'Hintergrund Berechnung'!$J$941,0),IF(S321&gt;0,(25-$S321)*'Hintergrund Berechnung'!$J$942,0)),0)</f>
        <v>0</v>
      </c>
      <c r="AL321" s="18" t="e">
        <f t="shared" si="44"/>
        <v>#DIV/0!</v>
      </c>
    </row>
    <row r="322" spans="21:38" x14ac:dyDescent="0.5">
      <c r="U322" s="16">
        <f t="shared" si="36"/>
        <v>0</v>
      </c>
      <c r="V322" s="16" t="e">
        <f>IF($A$3=FALSE,IF($C322&lt;16,E322/($D322^0.70558407859294)*'Hintergrund Berechnung'!$I$941,E322/($D322^0.70558407859294)*'Hintergrund Berechnung'!$I$942),IF($C322&lt;13,(E322/($D322^0.70558407859294)*'Hintergrund Berechnung'!$I$941)*0.5,IF($C322&lt;16,(E322/($D322^0.70558407859294)*'Hintergrund Berechnung'!$I$941)*0.67,E322/($D322^0.70558407859294)*'Hintergrund Berechnung'!$I$942)))</f>
        <v>#DIV/0!</v>
      </c>
      <c r="W322" s="16" t="str">
        <f t="shared" si="37"/>
        <v/>
      </c>
      <c r="X322" s="16" t="e">
        <f>IF($A$3=FALSE,IF($C322&lt;16,G322/($D322^0.70558407859294)*'Hintergrund Berechnung'!$I$941,G322/($D322^0.70558407859294)*'Hintergrund Berechnung'!$I$942),IF($C322&lt;13,(G322/($D322^0.70558407859294)*'Hintergrund Berechnung'!$I$941)*0.5,IF($C322&lt;16,(G322/($D322^0.70558407859294)*'Hintergrund Berechnung'!$I$941)*0.67,G322/($D322^0.70558407859294)*'Hintergrund Berechnung'!$I$942)))</f>
        <v>#DIV/0!</v>
      </c>
      <c r="Y322" s="16" t="str">
        <f t="shared" si="38"/>
        <v/>
      </c>
      <c r="Z322" s="16" t="e">
        <f>IF($A$3=FALSE,IF($C322&lt;16,I322/($D322^0.70558407859294)*'Hintergrund Berechnung'!$I$941,I322/($D322^0.70558407859294)*'Hintergrund Berechnung'!$I$942),IF($C322&lt;13,(I322/($D322^0.70558407859294)*'Hintergrund Berechnung'!$I$941)*0.5,IF($C322&lt;16,(I322/($D322^0.70558407859294)*'Hintergrund Berechnung'!$I$941)*0.67,I322/($D322^0.70558407859294)*'Hintergrund Berechnung'!$I$942)))</f>
        <v>#DIV/0!</v>
      </c>
      <c r="AA322" s="16" t="str">
        <f t="shared" si="39"/>
        <v/>
      </c>
      <c r="AB322" s="16" t="e">
        <f>IF($A$3=FALSE,IF($C322&lt;16,K322/($D322^0.70558407859294)*'Hintergrund Berechnung'!$I$941,K322/($D322^0.70558407859294)*'Hintergrund Berechnung'!$I$942),IF($C322&lt;13,(K322/($D322^0.70558407859294)*'Hintergrund Berechnung'!$I$941)*0.5,IF($C322&lt;16,(K322/($D322^0.70558407859294)*'Hintergrund Berechnung'!$I$941)*0.67,K322/($D322^0.70558407859294)*'Hintergrund Berechnung'!$I$942)))</f>
        <v>#DIV/0!</v>
      </c>
      <c r="AC322" s="16" t="str">
        <f t="shared" si="40"/>
        <v/>
      </c>
      <c r="AD322" s="16" t="e">
        <f>IF($A$3=FALSE,IF($C322&lt;16,M322/($D322^0.70558407859294)*'Hintergrund Berechnung'!$I$941,M322/($D322^0.70558407859294)*'Hintergrund Berechnung'!$I$942),IF($C322&lt;13,(M322/($D322^0.70558407859294)*'Hintergrund Berechnung'!$I$941)*0.5,IF($C322&lt;16,(M322/($D322^0.70558407859294)*'Hintergrund Berechnung'!$I$941)*0.67,M322/($D322^0.70558407859294)*'Hintergrund Berechnung'!$I$942)))</f>
        <v>#DIV/0!</v>
      </c>
      <c r="AE322" s="16" t="str">
        <f t="shared" si="41"/>
        <v/>
      </c>
      <c r="AF322" s="16" t="e">
        <f>IF($A$3=FALSE,IF($C322&lt;16,O322/($D322^0.70558407859294)*'Hintergrund Berechnung'!$I$941,O322/($D322^0.70558407859294)*'Hintergrund Berechnung'!$I$942),IF($C322&lt;13,(O322/($D322^0.70558407859294)*'Hintergrund Berechnung'!$I$941)*0.5,IF($C322&lt;16,(O322/($D322^0.70558407859294)*'Hintergrund Berechnung'!$I$941)*0.67,O322/($D322^0.70558407859294)*'Hintergrund Berechnung'!$I$942)))</f>
        <v>#DIV/0!</v>
      </c>
      <c r="AG322" s="16" t="str">
        <f t="shared" si="42"/>
        <v/>
      </c>
      <c r="AH322" s="16" t="e">
        <f t="shared" si="43"/>
        <v>#DIV/0!</v>
      </c>
      <c r="AI322" s="34" t="e">
        <f>ROUND(IF(C322&lt;16,$Q322/($D322^0.450818786555515)*'Hintergrund Berechnung'!$N$941,$Q322/($D322^0.450818786555515)*'Hintergrund Berechnung'!$N$942),0)</f>
        <v>#DIV/0!</v>
      </c>
      <c r="AJ322" s="34">
        <f>ROUND(IF(C322&lt;16,$R322*'Hintergrund Berechnung'!$O$941,$R322*'Hintergrund Berechnung'!$O$942),0)</f>
        <v>0</v>
      </c>
      <c r="AK322" s="34">
        <f>ROUND(IF(C322&lt;16,IF(S322&gt;0,(25-$S322)*'Hintergrund Berechnung'!$J$941,0),IF(S322&gt;0,(25-$S322)*'Hintergrund Berechnung'!$J$942,0)),0)</f>
        <v>0</v>
      </c>
      <c r="AL322" s="18" t="e">
        <f t="shared" si="44"/>
        <v>#DIV/0!</v>
      </c>
    </row>
    <row r="323" spans="21:38" x14ac:dyDescent="0.5">
      <c r="U323" s="16">
        <f t="shared" si="36"/>
        <v>0</v>
      </c>
      <c r="V323" s="16" t="e">
        <f>IF($A$3=FALSE,IF($C323&lt;16,E323/($D323^0.70558407859294)*'Hintergrund Berechnung'!$I$941,E323/($D323^0.70558407859294)*'Hintergrund Berechnung'!$I$942),IF($C323&lt;13,(E323/($D323^0.70558407859294)*'Hintergrund Berechnung'!$I$941)*0.5,IF($C323&lt;16,(E323/($D323^0.70558407859294)*'Hintergrund Berechnung'!$I$941)*0.67,E323/($D323^0.70558407859294)*'Hintergrund Berechnung'!$I$942)))</f>
        <v>#DIV/0!</v>
      </c>
      <c r="W323" s="16" t="str">
        <f t="shared" si="37"/>
        <v/>
      </c>
      <c r="X323" s="16" t="e">
        <f>IF($A$3=FALSE,IF($C323&lt;16,G323/($D323^0.70558407859294)*'Hintergrund Berechnung'!$I$941,G323/($D323^0.70558407859294)*'Hintergrund Berechnung'!$I$942),IF($C323&lt;13,(G323/($D323^0.70558407859294)*'Hintergrund Berechnung'!$I$941)*0.5,IF($C323&lt;16,(G323/($D323^0.70558407859294)*'Hintergrund Berechnung'!$I$941)*0.67,G323/($D323^0.70558407859294)*'Hintergrund Berechnung'!$I$942)))</f>
        <v>#DIV/0!</v>
      </c>
      <c r="Y323" s="16" t="str">
        <f t="shared" si="38"/>
        <v/>
      </c>
      <c r="Z323" s="16" t="e">
        <f>IF($A$3=FALSE,IF($C323&lt;16,I323/($D323^0.70558407859294)*'Hintergrund Berechnung'!$I$941,I323/($D323^0.70558407859294)*'Hintergrund Berechnung'!$I$942),IF($C323&lt;13,(I323/($D323^0.70558407859294)*'Hintergrund Berechnung'!$I$941)*0.5,IF($C323&lt;16,(I323/($D323^0.70558407859294)*'Hintergrund Berechnung'!$I$941)*0.67,I323/($D323^0.70558407859294)*'Hintergrund Berechnung'!$I$942)))</f>
        <v>#DIV/0!</v>
      </c>
      <c r="AA323" s="16" t="str">
        <f t="shared" si="39"/>
        <v/>
      </c>
      <c r="AB323" s="16" t="e">
        <f>IF($A$3=FALSE,IF($C323&lt;16,K323/($D323^0.70558407859294)*'Hintergrund Berechnung'!$I$941,K323/($D323^0.70558407859294)*'Hintergrund Berechnung'!$I$942),IF($C323&lt;13,(K323/($D323^0.70558407859294)*'Hintergrund Berechnung'!$I$941)*0.5,IF($C323&lt;16,(K323/($D323^0.70558407859294)*'Hintergrund Berechnung'!$I$941)*0.67,K323/($D323^0.70558407859294)*'Hintergrund Berechnung'!$I$942)))</f>
        <v>#DIV/0!</v>
      </c>
      <c r="AC323" s="16" t="str">
        <f t="shared" si="40"/>
        <v/>
      </c>
      <c r="AD323" s="16" t="e">
        <f>IF($A$3=FALSE,IF($C323&lt;16,M323/($D323^0.70558407859294)*'Hintergrund Berechnung'!$I$941,M323/($D323^0.70558407859294)*'Hintergrund Berechnung'!$I$942),IF($C323&lt;13,(M323/($D323^0.70558407859294)*'Hintergrund Berechnung'!$I$941)*0.5,IF($C323&lt;16,(M323/($D323^0.70558407859294)*'Hintergrund Berechnung'!$I$941)*0.67,M323/($D323^0.70558407859294)*'Hintergrund Berechnung'!$I$942)))</f>
        <v>#DIV/0!</v>
      </c>
      <c r="AE323" s="16" t="str">
        <f t="shared" si="41"/>
        <v/>
      </c>
      <c r="AF323" s="16" t="e">
        <f>IF($A$3=FALSE,IF($C323&lt;16,O323/($D323^0.70558407859294)*'Hintergrund Berechnung'!$I$941,O323/($D323^0.70558407859294)*'Hintergrund Berechnung'!$I$942),IF($C323&lt;13,(O323/($D323^0.70558407859294)*'Hintergrund Berechnung'!$I$941)*0.5,IF($C323&lt;16,(O323/($D323^0.70558407859294)*'Hintergrund Berechnung'!$I$941)*0.67,O323/($D323^0.70558407859294)*'Hintergrund Berechnung'!$I$942)))</f>
        <v>#DIV/0!</v>
      </c>
      <c r="AG323" s="16" t="str">
        <f t="shared" si="42"/>
        <v/>
      </c>
      <c r="AH323" s="16" t="e">
        <f t="shared" si="43"/>
        <v>#DIV/0!</v>
      </c>
      <c r="AI323" s="34" t="e">
        <f>ROUND(IF(C323&lt;16,$Q323/($D323^0.450818786555515)*'Hintergrund Berechnung'!$N$941,$Q323/($D323^0.450818786555515)*'Hintergrund Berechnung'!$N$942),0)</f>
        <v>#DIV/0!</v>
      </c>
      <c r="AJ323" s="34">
        <f>ROUND(IF(C323&lt;16,$R323*'Hintergrund Berechnung'!$O$941,$R323*'Hintergrund Berechnung'!$O$942),0)</f>
        <v>0</v>
      </c>
      <c r="AK323" s="34">
        <f>ROUND(IF(C323&lt;16,IF(S323&gt;0,(25-$S323)*'Hintergrund Berechnung'!$J$941,0),IF(S323&gt;0,(25-$S323)*'Hintergrund Berechnung'!$J$942,0)),0)</f>
        <v>0</v>
      </c>
      <c r="AL323" s="18" t="e">
        <f t="shared" si="44"/>
        <v>#DIV/0!</v>
      </c>
    </row>
    <row r="324" spans="21:38" x14ac:dyDescent="0.5">
      <c r="U324" s="16">
        <f t="shared" si="36"/>
        <v>0</v>
      </c>
      <c r="V324" s="16" t="e">
        <f>IF($A$3=FALSE,IF($C324&lt;16,E324/($D324^0.70558407859294)*'Hintergrund Berechnung'!$I$941,E324/($D324^0.70558407859294)*'Hintergrund Berechnung'!$I$942),IF($C324&lt;13,(E324/($D324^0.70558407859294)*'Hintergrund Berechnung'!$I$941)*0.5,IF($C324&lt;16,(E324/($D324^0.70558407859294)*'Hintergrund Berechnung'!$I$941)*0.67,E324/($D324^0.70558407859294)*'Hintergrund Berechnung'!$I$942)))</f>
        <v>#DIV/0!</v>
      </c>
      <c r="W324" s="16" t="str">
        <f t="shared" si="37"/>
        <v/>
      </c>
      <c r="X324" s="16" t="e">
        <f>IF($A$3=FALSE,IF($C324&lt;16,G324/($D324^0.70558407859294)*'Hintergrund Berechnung'!$I$941,G324/($D324^0.70558407859294)*'Hintergrund Berechnung'!$I$942),IF($C324&lt;13,(G324/($D324^0.70558407859294)*'Hintergrund Berechnung'!$I$941)*0.5,IF($C324&lt;16,(G324/($D324^0.70558407859294)*'Hintergrund Berechnung'!$I$941)*0.67,G324/($D324^0.70558407859294)*'Hintergrund Berechnung'!$I$942)))</f>
        <v>#DIV/0!</v>
      </c>
      <c r="Y324" s="16" t="str">
        <f t="shared" si="38"/>
        <v/>
      </c>
      <c r="Z324" s="16" t="e">
        <f>IF($A$3=FALSE,IF($C324&lt;16,I324/($D324^0.70558407859294)*'Hintergrund Berechnung'!$I$941,I324/($D324^0.70558407859294)*'Hintergrund Berechnung'!$I$942),IF($C324&lt;13,(I324/($D324^0.70558407859294)*'Hintergrund Berechnung'!$I$941)*0.5,IF($C324&lt;16,(I324/($D324^0.70558407859294)*'Hintergrund Berechnung'!$I$941)*0.67,I324/($D324^0.70558407859294)*'Hintergrund Berechnung'!$I$942)))</f>
        <v>#DIV/0!</v>
      </c>
      <c r="AA324" s="16" t="str">
        <f t="shared" si="39"/>
        <v/>
      </c>
      <c r="AB324" s="16" t="e">
        <f>IF($A$3=FALSE,IF($C324&lt;16,K324/($D324^0.70558407859294)*'Hintergrund Berechnung'!$I$941,K324/($D324^0.70558407859294)*'Hintergrund Berechnung'!$I$942),IF($C324&lt;13,(K324/($D324^0.70558407859294)*'Hintergrund Berechnung'!$I$941)*0.5,IF($C324&lt;16,(K324/($D324^0.70558407859294)*'Hintergrund Berechnung'!$I$941)*0.67,K324/($D324^0.70558407859294)*'Hintergrund Berechnung'!$I$942)))</f>
        <v>#DIV/0!</v>
      </c>
      <c r="AC324" s="16" t="str">
        <f t="shared" si="40"/>
        <v/>
      </c>
      <c r="AD324" s="16" t="e">
        <f>IF($A$3=FALSE,IF($C324&lt;16,M324/($D324^0.70558407859294)*'Hintergrund Berechnung'!$I$941,M324/($D324^0.70558407859294)*'Hintergrund Berechnung'!$I$942),IF($C324&lt;13,(M324/($D324^0.70558407859294)*'Hintergrund Berechnung'!$I$941)*0.5,IF($C324&lt;16,(M324/($D324^0.70558407859294)*'Hintergrund Berechnung'!$I$941)*0.67,M324/($D324^0.70558407859294)*'Hintergrund Berechnung'!$I$942)))</f>
        <v>#DIV/0!</v>
      </c>
      <c r="AE324" s="16" t="str">
        <f t="shared" si="41"/>
        <v/>
      </c>
      <c r="AF324" s="16" t="e">
        <f>IF($A$3=FALSE,IF($C324&lt;16,O324/($D324^0.70558407859294)*'Hintergrund Berechnung'!$I$941,O324/($D324^0.70558407859294)*'Hintergrund Berechnung'!$I$942),IF($C324&lt;13,(O324/($D324^0.70558407859294)*'Hintergrund Berechnung'!$I$941)*0.5,IF($C324&lt;16,(O324/($D324^0.70558407859294)*'Hintergrund Berechnung'!$I$941)*0.67,O324/($D324^0.70558407859294)*'Hintergrund Berechnung'!$I$942)))</f>
        <v>#DIV/0!</v>
      </c>
      <c r="AG324" s="16" t="str">
        <f t="shared" si="42"/>
        <v/>
      </c>
      <c r="AH324" s="16" t="e">
        <f t="shared" si="43"/>
        <v>#DIV/0!</v>
      </c>
      <c r="AI324" s="34" t="e">
        <f>ROUND(IF(C324&lt;16,$Q324/($D324^0.450818786555515)*'Hintergrund Berechnung'!$N$941,$Q324/($D324^0.450818786555515)*'Hintergrund Berechnung'!$N$942),0)</f>
        <v>#DIV/0!</v>
      </c>
      <c r="AJ324" s="34">
        <f>ROUND(IF(C324&lt;16,$R324*'Hintergrund Berechnung'!$O$941,$R324*'Hintergrund Berechnung'!$O$942),0)</f>
        <v>0</v>
      </c>
      <c r="AK324" s="34">
        <f>ROUND(IF(C324&lt;16,IF(S324&gt;0,(25-$S324)*'Hintergrund Berechnung'!$J$941,0),IF(S324&gt;0,(25-$S324)*'Hintergrund Berechnung'!$J$942,0)),0)</f>
        <v>0</v>
      </c>
      <c r="AL324" s="18" t="e">
        <f t="shared" si="44"/>
        <v>#DIV/0!</v>
      </c>
    </row>
    <row r="325" spans="21:38" x14ac:dyDescent="0.5">
      <c r="U325" s="16">
        <f t="shared" si="36"/>
        <v>0</v>
      </c>
      <c r="V325" s="16" t="e">
        <f>IF($A$3=FALSE,IF($C325&lt;16,E325/($D325^0.70558407859294)*'Hintergrund Berechnung'!$I$941,E325/($D325^0.70558407859294)*'Hintergrund Berechnung'!$I$942),IF($C325&lt;13,(E325/($D325^0.70558407859294)*'Hintergrund Berechnung'!$I$941)*0.5,IF($C325&lt;16,(E325/($D325^0.70558407859294)*'Hintergrund Berechnung'!$I$941)*0.67,E325/($D325^0.70558407859294)*'Hintergrund Berechnung'!$I$942)))</f>
        <v>#DIV/0!</v>
      </c>
      <c r="W325" s="16" t="str">
        <f t="shared" si="37"/>
        <v/>
      </c>
      <c r="X325" s="16" t="e">
        <f>IF($A$3=FALSE,IF($C325&lt;16,G325/($D325^0.70558407859294)*'Hintergrund Berechnung'!$I$941,G325/($D325^0.70558407859294)*'Hintergrund Berechnung'!$I$942),IF($C325&lt;13,(G325/($D325^0.70558407859294)*'Hintergrund Berechnung'!$I$941)*0.5,IF($C325&lt;16,(G325/($D325^0.70558407859294)*'Hintergrund Berechnung'!$I$941)*0.67,G325/($D325^0.70558407859294)*'Hintergrund Berechnung'!$I$942)))</f>
        <v>#DIV/0!</v>
      </c>
      <c r="Y325" s="16" t="str">
        <f t="shared" si="38"/>
        <v/>
      </c>
      <c r="Z325" s="16" t="e">
        <f>IF($A$3=FALSE,IF($C325&lt;16,I325/($D325^0.70558407859294)*'Hintergrund Berechnung'!$I$941,I325/($D325^0.70558407859294)*'Hintergrund Berechnung'!$I$942),IF($C325&lt;13,(I325/($D325^0.70558407859294)*'Hintergrund Berechnung'!$I$941)*0.5,IF($C325&lt;16,(I325/($D325^0.70558407859294)*'Hintergrund Berechnung'!$I$941)*0.67,I325/($D325^0.70558407859294)*'Hintergrund Berechnung'!$I$942)))</f>
        <v>#DIV/0!</v>
      </c>
      <c r="AA325" s="16" t="str">
        <f t="shared" si="39"/>
        <v/>
      </c>
      <c r="AB325" s="16" t="e">
        <f>IF($A$3=FALSE,IF($C325&lt;16,K325/($D325^0.70558407859294)*'Hintergrund Berechnung'!$I$941,K325/($D325^0.70558407859294)*'Hintergrund Berechnung'!$I$942),IF($C325&lt;13,(K325/($D325^0.70558407859294)*'Hintergrund Berechnung'!$I$941)*0.5,IF($C325&lt;16,(K325/($D325^0.70558407859294)*'Hintergrund Berechnung'!$I$941)*0.67,K325/($D325^0.70558407859294)*'Hintergrund Berechnung'!$I$942)))</f>
        <v>#DIV/0!</v>
      </c>
      <c r="AC325" s="16" t="str">
        <f t="shared" si="40"/>
        <v/>
      </c>
      <c r="AD325" s="16" t="e">
        <f>IF($A$3=FALSE,IF($C325&lt;16,M325/($D325^0.70558407859294)*'Hintergrund Berechnung'!$I$941,M325/($D325^0.70558407859294)*'Hintergrund Berechnung'!$I$942),IF($C325&lt;13,(M325/($D325^0.70558407859294)*'Hintergrund Berechnung'!$I$941)*0.5,IF($C325&lt;16,(M325/($D325^0.70558407859294)*'Hintergrund Berechnung'!$I$941)*0.67,M325/($D325^0.70558407859294)*'Hintergrund Berechnung'!$I$942)))</f>
        <v>#DIV/0!</v>
      </c>
      <c r="AE325" s="16" t="str">
        <f t="shared" si="41"/>
        <v/>
      </c>
      <c r="AF325" s="16" t="e">
        <f>IF($A$3=FALSE,IF($C325&lt;16,O325/($D325^0.70558407859294)*'Hintergrund Berechnung'!$I$941,O325/($D325^0.70558407859294)*'Hintergrund Berechnung'!$I$942),IF($C325&lt;13,(O325/($D325^0.70558407859294)*'Hintergrund Berechnung'!$I$941)*0.5,IF($C325&lt;16,(O325/($D325^0.70558407859294)*'Hintergrund Berechnung'!$I$941)*0.67,O325/($D325^0.70558407859294)*'Hintergrund Berechnung'!$I$942)))</f>
        <v>#DIV/0!</v>
      </c>
      <c r="AG325" s="16" t="str">
        <f t="shared" si="42"/>
        <v/>
      </c>
      <c r="AH325" s="16" t="e">
        <f t="shared" si="43"/>
        <v>#DIV/0!</v>
      </c>
      <c r="AI325" s="34" t="e">
        <f>ROUND(IF(C325&lt;16,$Q325/($D325^0.450818786555515)*'Hintergrund Berechnung'!$N$941,$Q325/($D325^0.450818786555515)*'Hintergrund Berechnung'!$N$942),0)</f>
        <v>#DIV/0!</v>
      </c>
      <c r="AJ325" s="34">
        <f>ROUND(IF(C325&lt;16,$R325*'Hintergrund Berechnung'!$O$941,$R325*'Hintergrund Berechnung'!$O$942),0)</f>
        <v>0</v>
      </c>
      <c r="AK325" s="34">
        <f>ROUND(IF(C325&lt;16,IF(S325&gt;0,(25-$S325)*'Hintergrund Berechnung'!$J$941,0),IF(S325&gt;0,(25-$S325)*'Hintergrund Berechnung'!$J$942,0)),0)</f>
        <v>0</v>
      </c>
      <c r="AL325" s="18" t="e">
        <f t="shared" si="44"/>
        <v>#DIV/0!</v>
      </c>
    </row>
    <row r="326" spans="21:38" x14ac:dyDescent="0.5">
      <c r="U326" s="16">
        <f t="shared" si="36"/>
        <v>0</v>
      </c>
      <c r="V326" s="16" t="e">
        <f>IF($A$3=FALSE,IF($C326&lt;16,E326/($D326^0.70558407859294)*'Hintergrund Berechnung'!$I$941,E326/($D326^0.70558407859294)*'Hintergrund Berechnung'!$I$942),IF($C326&lt;13,(E326/($D326^0.70558407859294)*'Hintergrund Berechnung'!$I$941)*0.5,IF($C326&lt;16,(E326/($D326^0.70558407859294)*'Hintergrund Berechnung'!$I$941)*0.67,E326/($D326^0.70558407859294)*'Hintergrund Berechnung'!$I$942)))</f>
        <v>#DIV/0!</v>
      </c>
      <c r="W326" s="16" t="str">
        <f t="shared" si="37"/>
        <v/>
      </c>
      <c r="X326" s="16" t="e">
        <f>IF($A$3=FALSE,IF($C326&lt;16,G326/($D326^0.70558407859294)*'Hintergrund Berechnung'!$I$941,G326/($D326^0.70558407859294)*'Hintergrund Berechnung'!$I$942),IF($C326&lt;13,(G326/($D326^0.70558407859294)*'Hintergrund Berechnung'!$I$941)*0.5,IF($C326&lt;16,(G326/($D326^0.70558407859294)*'Hintergrund Berechnung'!$I$941)*0.67,G326/($D326^0.70558407859294)*'Hintergrund Berechnung'!$I$942)))</f>
        <v>#DIV/0!</v>
      </c>
      <c r="Y326" s="16" t="str">
        <f t="shared" si="38"/>
        <v/>
      </c>
      <c r="Z326" s="16" t="e">
        <f>IF($A$3=FALSE,IF($C326&lt;16,I326/($D326^0.70558407859294)*'Hintergrund Berechnung'!$I$941,I326/($D326^0.70558407859294)*'Hintergrund Berechnung'!$I$942),IF($C326&lt;13,(I326/($D326^0.70558407859294)*'Hintergrund Berechnung'!$I$941)*0.5,IF($C326&lt;16,(I326/($D326^0.70558407859294)*'Hintergrund Berechnung'!$I$941)*0.67,I326/($D326^0.70558407859294)*'Hintergrund Berechnung'!$I$942)))</f>
        <v>#DIV/0!</v>
      </c>
      <c r="AA326" s="16" t="str">
        <f t="shared" si="39"/>
        <v/>
      </c>
      <c r="AB326" s="16" t="e">
        <f>IF($A$3=FALSE,IF($C326&lt;16,K326/($D326^0.70558407859294)*'Hintergrund Berechnung'!$I$941,K326/($D326^0.70558407859294)*'Hintergrund Berechnung'!$I$942),IF($C326&lt;13,(K326/($D326^0.70558407859294)*'Hintergrund Berechnung'!$I$941)*0.5,IF($C326&lt;16,(K326/($D326^0.70558407859294)*'Hintergrund Berechnung'!$I$941)*0.67,K326/($D326^0.70558407859294)*'Hintergrund Berechnung'!$I$942)))</f>
        <v>#DIV/0!</v>
      </c>
      <c r="AC326" s="16" t="str">
        <f t="shared" si="40"/>
        <v/>
      </c>
      <c r="AD326" s="16" t="e">
        <f>IF($A$3=FALSE,IF($C326&lt;16,M326/($D326^0.70558407859294)*'Hintergrund Berechnung'!$I$941,M326/($D326^0.70558407859294)*'Hintergrund Berechnung'!$I$942),IF($C326&lt;13,(M326/($D326^0.70558407859294)*'Hintergrund Berechnung'!$I$941)*0.5,IF($C326&lt;16,(M326/($D326^0.70558407859294)*'Hintergrund Berechnung'!$I$941)*0.67,M326/($D326^0.70558407859294)*'Hintergrund Berechnung'!$I$942)))</f>
        <v>#DIV/0!</v>
      </c>
      <c r="AE326" s="16" t="str">
        <f t="shared" si="41"/>
        <v/>
      </c>
      <c r="AF326" s="16" t="e">
        <f>IF($A$3=FALSE,IF($C326&lt;16,O326/($D326^0.70558407859294)*'Hintergrund Berechnung'!$I$941,O326/($D326^0.70558407859294)*'Hintergrund Berechnung'!$I$942),IF($C326&lt;13,(O326/($D326^0.70558407859294)*'Hintergrund Berechnung'!$I$941)*0.5,IF($C326&lt;16,(O326/($D326^0.70558407859294)*'Hintergrund Berechnung'!$I$941)*0.67,O326/($D326^0.70558407859294)*'Hintergrund Berechnung'!$I$942)))</f>
        <v>#DIV/0!</v>
      </c>
      <c r="AG326" s="16" t="str">
        <f t="shared" si="42"/>
        <v/>
      </c>
      <c r="AH326" s="16" t="e">
        <f t="shared" si="43"/>
        <v>#DIV/0!</v>
      </c>
      <c r="AI326" s="34" t="e">
        <f>ROUND(IF(C326&lt;16,$Q326/($D326^0.450818786555515)*'Hintergrund Berechnung'!$N$941,$Q326/($D326^0.450818786555515)*'Hintergrund Berechnung'!$N$942),0)</f>
        <v>#DIV/0!</v>
      </c>
      <c r="AJ326" s="34">
        <f>ROUND(IF(C326&lt;16,$R326*'Hintergrund Berechnung'!$O$941,$R326*'Hintergrund Berechnung'!$O$942),0)</f>
        <v>0</v>
      </c>
      <c r="AK326" s="34">
        <f>ROUND(IF(C326&lt;16,IF(S326&gt;0,(25-$S326)*'Hintergrund Berechnung'!$J$941,0),IF(S326&gt;0,(25-$S326)*'Hintergrund Berechnung'!$J$942,0)),0)</f>
        <v>0</v>
      </c>
      <c r="AL326" s="18" t="e">
        <f t="shared" si="44"/>
        <v>#DIV/0!</v>
      </c>
    </row>
    <row r="327" spans="21:38" x14ac:dyDescent="0.5">
      <c r="U327" s="16">
        <f t="shared" ref="U327:U390" si="45">MAX(E327,G327,I327)+MAX(K327,M327,O327)</f>
        <v>0</v>
      </c>
      <c r="V327" s="16" t="e">
        <f>IF($A$3=FALSE,IF($C327&lt;16,E327/($D327^0.70558407859294)*'Hintergrund Berechnung'!$I$941,E327/($D327^0.70558407859294)*'Hintergrund Berechnung'!$I$942),IF($C327&lt;13,(E327/($D327^0.70558407859294)*'Hintergrund Berechnung'!$I$941)*0.5,IF($C327&lt;16,(E327/($D327^0.70558407859294)*'Hintergrund Berechnung'!$I$941)*0.67,E327/($D327^0.70558407859294)*'Hintergrund Berechnung'!$I$942)))</f>
        <v>#DIV/0!</v>
      </c>
      <c r="W327" s="16" t="str">
        <f t="shared" ref="W327:W390" si="46">IF(AND($A$3=TRUE,$C327&lt;13),F327,IF(AND($A$3=TRUE,$C327&lt;16),F327*0.67,""))</f>
        <v/>
      </c>
      <c r="X327" s="16" t="e">
        <f>IF($A$3=FALSE,IF($C327&lt;16,G327/($D327^0.70558407859294)*'Hintergrund Berechnung'!$I$941,G327/($D327^0.70558407859294)*'Hintergrund Berechnung'!$I$942),IF($C327&lt;13,(G327/($D327^0.70558407859294)*'Hintergrund Berechnung'!$I$941)*0.5,IF($C327&lt;16,(G327/($D327^0.70558407859294)*'Hintergrund Berechnung'!$I$941)*0.67,G327/($D327^0.70558407859294)*'Hintergrund Berechnung'!$I$942)))</f>
        <v>#DIV/0!</v>
      </c>
      <c r="Y327" s="16" t="str">
        <f t="shared" ref="Y327:Y390" si="47">IF(AND($A$3=TRUE,$C327&lt;13),H327,IF(AND($A$3=TRUE,$C327&lt;16),H327*0.67,""))</f>
        <v/>
      </c>
      <c r="Z327" s="16" t="e">
        <f>IF($A$3=FALSE,IF($C327&lt;16,I327/($D327^0.70558407859294)*'Hintergrund Berechnung'!$I$941,I327/($D327^0.70558407859294)*'Hintergrund Berechnung'!$I$942),IF($C327&lt;13,(I327/($D327^0.70558407859294)*'Hintergrund Berechnung'!$I$941)*0.5,IF($C327&lt;16,(I327/($D327^0.70558407859294)*'Hintergrund Berechnung'!$I$941)*0.67,I327/($D327^0.70558407859294)*'Hintergrund Berechnung'!$I$942)))</f>
        <v>#DIV/0!</v>
      </c>
      <c r="AA327" s="16" t="str">
        <f t="shared" ref="AA327:AA390" si="48">IF(AND($A$3=TRUE,$C327&lt;13),J327,IF(AND($A$3=TRUE,$C327&lt;16),J327*0.67,""))</f>
        <v/>
      </c>
      <c r="AB327" s="16" t="e">
        <f>IF($A$3=FALSE,IF($C327&lt;16,K327/($D327^0.70558407859294)*'Hintergrund Berechnung'!$I$941,K327/($D327^0.70558407859294)*'Hintergrund Berechnung'!$I$942),IF($C327&lt;13,(K327/($D327^0.70558407859294)*'Hintergrund Berechnung'!$I$941)*0.5,IF($C327&lt;16,(K327/($D327^0.70558407859294)*'Hintergrund Berechnung'!$I$941)*0.67,K327/($D327^0.70558407859294)*'Hintergrund Berechnung'!$I$942)))</f>
        <v>#DIV/0!</v>
      </c>
      <c r="AC327" s="16" t="str">
        <f t="shared" ref="AC327:AC390" si="49">IF(AND($A$3=TRUE,$C327&lt;13),L327,IF(AND($A$3=TRUE,$C327&lt;16),L327*0.67,""))</f>
        <v/>
      </c>
      <c r="AD327" s="16" t="e">
        <f>IF($A$3=FALSE,IF($C327&lt;16,M327/($D327^0.70558407859294)*'Hintergrund Berechnung'!$I$941,M327/($D327^0.70558407859294)*'Hintergrund Berechnung'!$I$942),IF($C327&lt;13,(M327/($D327^0.70558407859294)*'Hintergrund Berechnung'!$I$941)*0.5,IF($C327&lt;16,(M327/($D327^0.70558407859294)*'Hintergrund Berechnung'!$I$941)*0.67,M327/($D327^0.70558407859294)*'Hintergrund Berechnung'!$I$942)))</f>
        <v>#DIV/0!</v>
      </c>
      <c r="AE327" s="16" t="str">
        <f t="shared" ref="AE327:AE390" si="50">IF(AND($A$3=TRUE,$C327&lt;13),N327,IF(AND($A$3=TRUE,$C327&lt;16),N327*0.67,""))</f>
        <v/>
      </c>
      <c r="AF327" s="16" t="e">
        <f>IF($A$3=FALSE,IF($C327&lt;16,O327/($D327^0.70558407859294)*'Hintergrund Berechnung'!$I$941,O327/($D327^0.70558407859294)*'Hintergrund Berechnung'!$I$942),IF($C327&lt;13,(O327/($D327^0.70558407859294)*'Hintergrund Berechnung'!$I$941)*0.5,IF($C327&lt;16,(O327/($D327^0.70558407859294)*'Hintergrund Berechnung'!$I$941)*0.67,O327/($D327^0.70558407859294)*'Hintergrund Berechnung'!$I$942)))</f>
        <v>#DIV/0!</v>
      </c>
      <c r="AG327" s="16" t="str">
        <f t="shared" ref="AG327:AG390" si="51">IF(AND($A$3=TRUE,$C327&lt;13),P327,IF(AND($A$3=TRUE,$C327&lt;16),P327*0.67,""))</f>
        <v/>
      </c>
      <c r="AH327" s="16" t="e">
        <f t="shared" ref="AH327:AH390" si="52">MAX(SUM(V327:W327),SUM(X327:Y327),SUM(Z327:AA327))+MAX(SUM(AB327:AC327),SUM(AD327:AE327),SUM(AF327:AG327))</f>
        <v>#DIV/0!</v>
      </c>
      <c r="AI327" s="34" t="e">
        <f>ROUND(IF(C327&lt;16,$Q327/($D327^0.450818786555515)*'Hintergrund Berechnung'!$N$941,$Q327/($D327^0.450818786555515)*'Hintergrund Berechnung'!$N$942),0)</f>
        <v>#DIV/0!</v>
      </c>
      <c r="AJ327" s="34">
        <f>ROUND(IF(C327&lt;16,$R327*'Hintergrund Berechnung'!$O$941,$R327*'Hintergrund Berechnung'!$O$942),0)</f>
        <v>0</v>
      </c>
      <c r="AK327" s="34">
        <f>ROUND(IF(C327&lt;16,IF(S327&gt;0,(25-$S327)*'Hintergrund Berechnung'!$J$941,0),IF(S327&gt;0,(25-$S327)*'Hintergrund Berechnung'!$J$942,0)),0)</f>
        <v>0</v>
      </c>
      <c r="AL327" s="18" t="e">
        <f t="shared" ref="AL327:AL390" si="53">ROUND(SUM(AH327:AK327),0)</f>
        <v>#DIV/0!</v>
      </c>
    </row>
    <row r="328" spans="21:38" x14ac:dyDescent="0.5">
      <c r="U328" s="16">
        <f t="shared" si="45"/>
        <v>0</v>
      </c>
      <c r="V328" s="16" t="e">
        <f>IF($A$3=FALSE,IF($C328&lt;16,E328/($D328^0.70558407859294)*'Hintergrund Berechnung'!$I$941,E328/($D328^0.70558407859294)*'Hintergrund Berechnung'!$I$942),IF($C328&lt;13,(E328/($D328^0.70558407859294)*'Hintergrund Berechnung'!$I$941)*0.5,IF($C328&lt;16,(E328/($D328^0.70558407859294)*'Hintergrund Berechnung'!$I$941)*0.67,E328/($D328^0.70558407859294)*'Hintergrund Berechnung'!$I$942)))</f>
        <v>#DIV/0!</v>
      </c>
      <c r="W328" s="16" t="str">
        <f t="shared" si="46"/>
        <v/>
      </c>
      <c r="X328" s="16" t="e">
        <f>IF($A$3=FALSE,IF($C328&lt;16,G328/($D328^0.70558407859294)*'Hintergrund Berechnung'!$I$941,G328/($D328^0.70558407859294)*'Hintergrund Berechnung'!$I$942),IF($C328&lt;13,(G328/($D328^0.70558407859294)*'Hintergrund Berechnung'!$I$941)*0.5,IF($C328&lt;16,(G328/($D328^0.70558407859294)*'Hintergrund Berechnung'!$I$941)*0.67,G328/($D328^0.70558407859294)*'Hintergrund Berechnung'!$I$942)))</f>
        <v>#DIV/0!</v>
      </c>
      <c r="Y328" s="16" t="str">
        <f t="shared" si="47"/>
        <v/>
      </c>
      <c r="Z328" s="16" t="e">
        <f>IF($A$3=FALSE,IF($C328&lt;16,I328/($D328^0.70558407859294)*'Hintergrund Berechnung'!$I$941,I328/($D328^0.70558407859294)*'Hintergrund Berechnung'!$I$942),IF($C328&lt;13,(I328/($D328^0.70558407859294)*'Hintergrund Berechnung'!$I$941)*0.5,IF($C328&lt;16,(I328/($D328^0.70558407859294)*'Hintergrund Berechnung'!$I$941)*0.67,I328/($D328^0.70558407859294)*'Hintergrund Berechnung'!$I$942)))</f>
        <v>#DIV/0!</v>
      </c>
      <c r="AA328" s="16" t="str">
        <f t="shared" si="48"/>
        <v/>
      </c>
      <c r="AB328" s="16" t="e">
        <f>IF($A$3=FALSE,IF($C328&lt;16,K328/($D328^0.70558407859294)*'Hintergrund Berechnung'!$I$941,K328/($D328^0.70558407859294)*'Hintergrund Berechnung'!$I$942),IF($C328&lt;13,(K328/($D328^0.70558407859294)*'Hintergrund Berechnung'!$I$941)*0.5,IF($C328&lt;16,(K328/($D328^0.70558407859294)*'Hintergrund Berechnung'!$I$941)*0.67,K328/($D328^0.70558407859294)*'Hintergrund Berechnung'!$I$942)))</f>
        <v>#DIV/0!</v>
      </c>
      <c r="AC328" s="16" t="str">
        <f t="shared" si="49"/>
        <v/>
      </c>
      <c r="AD328" s="16" t="e">
        <f>IF($A$3=FALSE,IF($C328&lt;16,M328/($D328^0.70558407859294)*'Hintergrund Berechnung'!$I$941,M328/($D328^0.70558407859294)*'Hintergrund Berechnung'!$I$942),IF($C328&lt;13,(M328/($D328^0.70558407859294)*'Hintergrund Berechnung'!$I$941)*0.5,IF($C328&lt;16,(M328/($D328^0.70558407859294)*'Hintergrund Berechnung'!$I$941)*0.67,M328/($D328^0.70558407859294)*'Hintergrund Berechnung'!$I$942)))</f>
        <v>#DIV/0!</v>
      </c>
      <c r="AE328" s="16" t="str">
        <f t="shared" si="50"/>
        <v/>
      </c>
      <c r="AF328" s="16" t="e">
        <f>IF($A$3=FALSE,IF($C328&lt;16,O328/($D328^0.70558407859294)*'Hintergrund Berechnung'!$I$941,O328/($D328^0.70558407859294)*'Hintergrund Berechnung'!$I$942),IF($C328&lt;13,(O328/($D328^0.70558407859294)*'Hintergrund Berechnung'!$I$941)*0.5,IF($C328&lt;16,(O328/($D328^0.70558407859294)*'Hintergrund Berechnung'!$I$941)*0.67,O328/($D328^0.70558407859294)*'Hintergrund Berechnung'!$I$942)))</f>
        <v>#DIV/0!</v>
      </c>
      <c r="AG328" s="16" t="str">
        <f t="shared" si="51"/>
        <v/>
      </c>
      <c r="AH328" s="16" t="e">
        <f t="shared" si="52"/>
        <v>#DIV/0!</v>
      </c>
      <c r="AI328" s="34" t="e">
        <f>ROUND(IF(C328&lt;16,$Q328/($D328^0.450818786555515)*'Hintergrund Berechnung'!$N$941,$Q328/($D328^0.450818786555515)*'Hintergrund Berechnung'!$N$942),0)</f>
        <v>#DIV/0!</v>
      </c>
      <c r="AJ328" s="34">
        <f>ROUND(IF(C328&lt;16,$R328*'Hintergrund Berechnung'!$O$941,$R328*'Hintergrund Berechnung'!$O$942),0)</f>
        <v>0</v>
      </c>
      <c r="AK328" s="34">
        <f>ROUND(IF(C328&lt;16,IF(S328&gt;0,(25-$S328)*'Hintergrund Berechnung'!$J$941,0),IF(S328&gt;0,(25-$S328)*'Hintergrund Berechnung'!$J$942,0)),0)</f>
        <v>0</v>
      </c>
      <c r="AL328" s="18" t="e">
        <f t="shared" si="53"/>
        <v>#DIV/0!</v>
      </c>
    </row>
    <row r="329" spans="21:38" x14ac:dyDescent="0.5">
      <c r="U329" s="16">
        <f t="shared" si="45"/>
        <v>0</v>
      </c>
      <c r="V329" s="16" t="e">
        <f>IF($A$3=FALSE,IF($C329&lt;16,E329/($D329^0.70558407859294)*'Hintergrund Berechnung'!$I$941,E329/($D329^0.70558407859294)*'Hintergrund Berechnung'!$I$942),IF($C329&lt;13,(E329/($D329^0.70558407859294)*'Hintergrund Berechnung'!$I$941)*0.5,IF($C329&lt;16,(E329/($D329^0.70558407859294)*'Hintergrund Berechnung'!$I$941)*0.67,E329/($D329^0.70558407859294)*'Hintergrund Berechnung'!$I$942)))</f>
        <v>#DIV/0!</v>
      </c>
      <c r="W329" s="16" t="str">
        <f t="shared" si="46"/>
        <v/>
      </c>
      <c r="X329" s="16" t="e">
        <f>IF($A$3=FALSE,IF($C329&lt;16,G329/($D329^0.70558407859294)*'Hintergrund Berechnung'!$I$941,G329/($D329^0.70558407859294)*'Hintergrund Berechnung'!$I$942),IF($C329&lt;13,(G329/($D329^0.70558407859294)*'Hintergrund Berechnung'!$I$941)*0.5,IF($C329&lt;16,(G329/($D329^0.70558407859294)*'Hintergrund Berechnung'!$I$941)*0.67,G329/($D329^0.70558407859294)*'Hintergrund Berechnung'!$I$942)))</f>
        <v>#DIV/0!</v>
      </c>
      <c r="Y329" s="16" t="str">
        <f t="shared" si="47"/>
        <v/>
      </c>
      <c r="Z329" s="16" t="e">
        <f>IF($A$3=FALSE,IF($C329&lt;16,I329/($D329^0.70558407859294)*'Hintergrund Berechnung'!$I$941,I329/($D329^0.70558407859294)*'Hintergrund Berechnung'!$I$942),IF($C329&lt;13,(I329/($D329^0.70558407859294)*'Hintergrund Berechnung'!$I$941)*0.5,IF($C329&lt;16,(I329/($D329^0.70558407859294)*'Hintergrund Berechnung'!$I$941)*0.67,I329/($D329^0.70558407859294)*'Hintergrund Berechnung'!$I$942)))</f>
        <v>#DIV/0!</v>
      </c>
      <c r="AA329" s="16" t="str">
        <f t="shared" si="48"/>
        <v/>
      </c>
      <c r="AB329" s="16" t="e">
        <f>IF($A$3=FALSE,IF($C329&lt;16,K329/($D329^0.70558407859294)*'Hintergrund Berechnung'!$I$941,K329/($D329^0.70558407859294)*'Hintergrund Berechnung'!$I$942),IF($C329&lt;13,(K329/($D329^0.70558407859294)*'Hintergrund Berechnung'!$I$941)*0.5,IF($C329&lt;16,(K329/($D329^0.70558407859294)*'Hintergrund Berechnung'!$I$941)*0.67,K329/($D329^0.70558407859294)*'Hintergrund Berechnung'!$I$942)))</f>
        <v>#DIV/0!</v>
      </c>
      <c r="AC329" s="16" t="str">
        <f t="shared" si="49"/>
        <v/>
      </c>
      <c r="AD329" s="16" t="e">
        <f>IF($A$3=FALSE,IF($C329&lt;16,M329/($D329^0.70558407859294)*'Hintergrund Berechnung'!$I$941,M329/($D329^0.70558407859294)*'Hintergrund Berechnung'!$I$942),IF($C329&lt;13,(M329/($D329^0.70558407859294)*'Hintergrund Berechnung'!$I$941)*0.5,IF($C329&lt;16,(M329/($D329^0.70558407859294)*'Hintergrund Berechnung'!$I$941)*0.67,M329/($D329^0.70558407859294)*'Hintergrund Berechnung'!$I$942)))</f>
        <v>#DIV/0!</v>
      </c>
      <c r="AE329" s="16" t="str">
        <f t="shared" si="50"/>
        <v/>
      </c>
      <c r="AF329" s="16" t="e">
        <f>IF($A$3=FALSE,IF($C329&lt;16,O329/($D329^0.70558407859294)*'Hintergrund Berechnung'!$I$941,O329/($D329^0.70558407859294)*'Hintergrund Berechnung'!$I$942),IF($C329&lt;13,(O329/($D329^0.70558407859294)*'Hintergrund Berechnung'!$I$941)*0.5,IF($C329&lt;16,(O329/($D329^0.70558407859294)*'Hintergrund Berechnung'!$I$941)*0.67,O329/($D329^0.70558407859294)*'Hintergrund Berechnung'!$I$942)))</f>
        <v>#DIV/0!</v>
      </c>
      <c r="AG329" s="16" t="str">
        <f t="shared" si="51"/>
        <v/>
      </c>
      <c r="AH329" s="16" t="e">
        <f t="shared" si="52"/>
        <v>#DIV/0!</v>
      </c>
      <c r="AI329" s="34" t="e">
        <f>ROUND(IF(C329&lt;16,$Q329/($D329^0.450818786555515)*'Hintergrund Berechnung'!$N$941,$Q329/($D329^0.450818786555515)*'Hintergrund Berechnung'!$N$942),0)</f>
        <v>#DIV/0!</v>
      </c>
      <c r="AJ329" s="34">
        <f>ROUND(IF(C329&lt;16,$R329*'Hintergrund Berechnung'!$O$941,$R329*'Hintergrund Berechnung'!$O$942),0)</f>
        <v>0</v>
      </c>
      <c r="AK329" s="34">
        <f>ROUND(IF(C329&lt;16,IF(S329&gt;0,(25-$S329)*'Hintergrund Berechnung'!$J$941,0),IF(S329&gt;0,(25-$S329)*'Hintergrund Berechnung'!$J$942,0)),0)</f>
        <v>0</v>
      </c>
      <c r="AL329" s="18" t="e">
        <f t="shared" si="53"/>
        <v>#DIV/0!</v>
      </c>
    </row>
    <row r="330" spans="21:38" x14ac:dyDescent="0.5">
      <c r="U330" s="16">
        <f t="shared" si="45"/>
        <v>0</v>
      </c>
      <c r="V330" s="16" t="e">
        <f>IF($A$3=FALSE,IF($C330&lt;16,E330/($D330^0.70558407859294)*'Hintergrund Berechnung'!$I$941,E330/($D330^0.70558407859294)*'Hintergrund Berechnung'!$I$942),IF($C330&lt;13,(E330/($D330^0.70558407859294)*'Hintergrund Berechnung'!$I$941)*0.5,IF($C330&lt;16,(E330/($D330^0.70558407859294)*'Hintergrund Berechnung'!$I$941)*0.67,E330/($D330^0.70558407859294)*'Hintergrund Berechnung'!$I$942)))</f>
        <v>#DIV/0!</v>
      </c>
      <c r="W330" s="16" t="str">
        <f t="shared" si="46"/>
        <v/>
      </c>
      <c r="X330" s="16" t="e">
        <f>IF($A$3=FALSE,IF($C330&lt;16,G330/($D330^0.70558407859294)*'Hintergrund Berechnung'!$I$941,G330/($D330^0.70558407859294)*'Hintergrund Berechnung'!$I$942),IF($C330&lt;13,(G330/($D330^0.70558407859294)*'Hintergrund Berechnung'!$I$941)*0.5,IF($C330&lt;16,(G330/($D330^0.70558407859294)*'Hintergrund Berechnung'!$I$941)*0.67,G330/($D330^0.70558407859294)*'Hintergrund Berechnung'!$I$942)))</f>
        <v>#DIV/0!</v>
      </c>
      <c r="Y330" s="16" t="str">
        <f t="shared" si="47"/>
        <v/>
      </c>
      <c r="Z330" s="16" t="e">
        <f>IF($A$3=FALSE,IF($C330&lt;16,I330/($D330^0.70558407859294)*'Hintergrund Berechnung'!$I$941,I330/($D330^0.70558407859294)*'Hintergrund Berechnung'!$I$942),IF($C330&lt;13,(I330/($D330^0.70558407859294)*'Hintergrund Berechnung'!$I$941)*0.5,IF($C330&lt;16,(I330/($D330^0.70558407859294)*'Hintergrund Berechnung'!$I$941)*0.67,I330/($D330^0.70558407859294)*'Hintergrund Berechnung'!$I$942)))</f>
        <v>#DIV/0!</v>
      </c>
      <c r="AA330" s="16" t="str">
        <f t="shared" si="48"/>
        <v/>
      </c>
      <c r="AB330" s="16" t="e">
        <f>IF($A$3=FALSE,IF($C330&lt;16,K330/($D330^0.70558407859294)*'Hintergrund Berechnung'!$I$941,K330/($D330^0.70558407859294)*'Hintergrund Berechnung'!$I$942),IF($C330&lt;13,(K330/($D330^0.70558407859294)*'Hintergrund Berechnung'!$I$941)*0.5,IF($C330&lt;16,(K330/($D330^0.70558407859294)*'Hintergrund Berechnung'!$I$941)*0.67,K330/($D330^0.70558407859294)*'Hintergrund Berechnung'!$I$942)))</f>
        <v>#DIV/0!</v>
      </c>
      <c r="AC330" s="16" t="str">
        <f t="shared" si="49"/>
        <v/>
      </c>
      <c r="AD330" s="16" t="e">
        <f>IF($A$3=FALSE,IF($C330&lt;16,M330/($D330^0.70558407859294)*'Hintergrund Berechnung'!$I$941,M330/($D330^0.70558407859294)*'Hintergrund Berechnung'!$I$942),IF($C330&lt;13,(M330/($D330^0.70558407859294)*'Hintergrund Berechnung'!$I$941)*0.5,IF($C330&lt;16,(M330/($D330^0.70558407859294)*'Hintergrund Berechnung'!$I$941)*0.67,M330/($D330^0.70558407859294)*'Hintergrund Berechnung'!$I$942)))</f>
        <v>#DIV/0!</v>
      </c>
      <c r="AE330" s="16" t="str">
        <f t="shared" si="50"/>
        <v/>
      </c>
      <c r="AF330" s="16" t="e">
        <f>IF($A$3=FALSE,IF($C330&lt;16,O330/($D330^0.70558407859294)*'Hintergrund Berechnung'!$I$941,O330/($D330^0.70558407859294)*'Hintergrund Berechnung'!$I$942),IF($C330&lt;13,(O330/($D330^0.70558407859294)*'Hintergrund Berechnung'!$I$941)*0.5,IF($C330&lt;16,(O330/($D330^0.70558407859294)*'Hintergrund Berechnung'!$I$941)*0.67,O330/($D330^0.70558407859294)*'Hintergrund Berechnung'!$I$942)))</f>
        <v>#DIV/0!</v>
      </c>
      <c r="AG330" s="16" t="str">
        <f t="shared" si="51"/>
        <v/>
      </c>
      <c r="AH330" s="16" t="e">
        <f t="shared" si="52"/>
        <v>#DIV/0!</v>
      </c>
      <c r="AI330" s="34" t="e">
        <f>ROUND(IF(C330&lt;16,$Q330/($D330^0.450818786555515)*'Hintergrund Berechnung'!$N$941,$Q330/($D330^0.450818786555515)*'Hintergrund Berechnung'!$N$942),0)</f>
        <v>#DIV/0!</v>
      </c>
      <c r="AJ330" s="34">
        <f>ROUND(IF(C330&lt;16,$R330*'Hintergrund Berechnung'!$O$941,$R330*'Hintergrund Berechnung'!$O$942),0)</f>
        <v>0</v>
      </c>
      <c r="AK330" s="34">
        <f>ROUND(IF(C330&lt;16,IF(S330&gt;0,(25-$S330)*'Hintergrund Berechnung'!$J$941,0),IF(S330&gt;0,(25-$S330)*'Hintergrund Berechnung'!$J$942,0)),0)</f>
        <v>0</v>
      </c>
      <c r="AL330" s="18" t="e">
        <f t="shared" si="53"/>
        <v>#DIV/0!</v>
      </c>
    </row>
    <row r="331" spans="21:38" x14ac:dyDescent="0.5">
      <c r="U331" s="16">
        <f t="shared" si="45"/>
        <v>0</v>
      </c>
      <c r="V331" s="16" t="e">
        <f>IF($A$3=FALSE,IF($C331&lt;16,E331/($D331^0.70558407859294)*'Hintergrund Berechnung'!$I$941,E331/($D331^0.70558407859294)*'Hintergrund Berechnung'!$I$942),IF($C331&lt;13,(E331/($D331^0.70558407859294)*'Hintergrund Berechnung'!$I$941)*0.5,IF($C331&lt;16,(E331/($D331^0.70558407859294)*'Hintergrund Berechnung'!$I$941)*0.67,E331/($D331^0.70558407859294)*'Hintergrund Berechnung'!$I$942)))</f>
        <v>#DIV/0!</v>
      </c>
      <c r="W331" s="16" t="str">
        <f t="shared" si="46"/>
        <v/>
      </c>
      <c r="X331" s="16" t="e">
        <f>IF($A$3=FALSE,IF($C331&lt;16,G331/($D331^0.70558407859294)*'Hintergrund Berechnung'!$I$941,G331/($D331^0.70558407859294)*'Hintergrund Berechnung'!$I$942),IF($C331&lt;13,(G331/($D331^0.70558407859294)*'Hintergrund Berechnung'!$I$941)*0.5,IF($C331&lt;16,(G331/($D331^0.70558407859294)*'Hintergrund Berechnung'!$I$941)*0.67,G331/($D331^0.70558407859294)*'Hintergrund Berechnung'!$I$942)))</f>
        <v>#DIV/0!</v>
      </c>
      <c r="Y331" s="16" t="str">
        <f t="shared" si="47"/>
        <v/>
      </c>
      <c r="Z331" s="16" t="e">
        <f>IF($A$3=FALSE,IF($C331&lt;16,I331/($D331^0.70558407859294)*'Hintergrund Berechnung'!$I$941,I331/($D331^0.70558407859294)*'Hintergrund Berechnung'!$I$942),IF($C331&lt;13,(I331/($D331^0.70558407859294)*'Hintergrund Berechnung'!$I$941)*0.5,IF($C331&lt;16,(I331/($D331^0.70558407859294)*'Hintergrund Berechnung'!$I$941)*0.67,I331/($D331^0.70558407859294)*'Hintergrund Berechnung'!$I$942)))</f>
        <v>#DIV/0!</v>
      </c>
      <c r="AA331" s="16" t="str">
        <f t="shared" si="48"/>
        <v/>
      </c>
      <c r="AB331" s="16" t="e">
        <f>IF($A$3=FALSE,IF($C331&lt;16,K331/($D331^0.70558407859294)*'Hintergrund Berechnung'!$I$941,K331/($D331^0.70558407859294)*'Hintergrund Berechnung'!$I$942),IF($C331&lt;13,(K331/($D331^0.70558407859294)*'Hintergrund Berechnung'!$I$941)*0.5,IF($C331&lt;16,(K331/($D331^0.70558407859294)*'Hintergrund Berechnung'!$I$941)*0.67,K331/($D331^0.70558407859294)*'Hintergrund Berechnung'!$I$942)))</f>
        <v>#DIV/0!</v>
      </c>
      <c r="AC331" s="16" t="str">
        <f t="shared" si="49"/>
        <v/>
      </c>
      <c r="AD331" s="16" t="e">
        <f>IF($A$3=FALSE,IF($C331&lt;16,M331/($D331^0.70558407859294)*'Hintergrund Berechnung'!$I$941,M331/($D331^0.70558407859294)*'Hintergrund Berechnung'!$I$942),IF($C331&lt;13,(M331/($D331^0.70558407859294)*'Hintergrund Berechnung'!$I$941)*0.5,IF($C331&lt;16,(M331/($D331^0.70558407859294)*'Hintergrund Berechnung'!$I$941)*0.67,M331/($D331^0.70558407859294)*'Hintergrund Berechnung'!$I$942)))</f>
        <v>#DIV/0!</v>
      </c>
      <c r="AE331" s="16" t="str">
        <f t="shared" si="50"/>
        <v/>
      </c>
      <c r="AF331" s="16" t="e">
        <f>IF($A$3=FALSE,IF($C331&lt;16,O331/($D331^0.70558407859294)*'Hintergrund Berechnung'!$I$941,O331/($D331^0.70558407859294)*'Hintergrund Berechnung'!$I$942),IF($C331&lt;13,(O331/($D331^0.70558407859294)*'Hintergrund Berechnung'!$I$941)*0.5,IF($C331&lt;16,(O331/($D331^0.70558407859294)*'Hintergrund Berechnung'!$I$941)*0.67,O331/($D331^0.70558407859294)*'Hintergrund Berechnung'!$I$942)))</f>
        <v>#DIV/0!</v>
      </c>
      <c r="AG331" s="16" t="str">
        <f t="shared" si="51"/>
        <v/>
      </c>
      <c r="AH331" s="16" t="e">
        <f t="shared" si="52"/>
        <v>#DIV/0!</v>
      </c>
      <c r="AI331" s="34" t="e">
        <f>ROUND(IF(C331&lt;16,$Q331/($D331^0.450818786555515)*'Hintergrund Berechnung'!$N$941,$Q331/($D331^0.450818786555515)*'Hintergrund Berechnung'!$N$942),0)</f>
        <v>#DIV/0!</v>
      </c>
      <c r="AJ331" s="34">
        <f>ROUND(IF(C331&lt;16,$R331*'Hintergrund Berechnung'!$O$941,$R331*'Hintergrund Berechnung'!$O$942),0)</f>
        <v>0</v>
      </c>
      <c r="AK331" s="34">
        <f>ROUND(IF(C331&lt;16,IF(S331&gt;0,(25-$S331)*'Hintergrund Berechnung'!$J$941,0),IF(S331&gt;0,(25-$S331)*'Hintergrund Berechnung'!$J$942,0)),0)</f>
        <v>0</v>
      </c>
      <c r="AL331" s="18" t="e">
        <f t="shared" si="53"/>
        <v>#DIV/0!</v>
      </c>
    </row>
    <row r="332" spans="21:38" x14ac:dyDescent="0.5">
      <c r="U332" s="16">
        <f t="shared" si="45"/>
        <v>0</v>
      </c>
      <c r="V332" s="16" t="e">
        <f>IF($A$3=FALSE,IF($C332&lt;16,E332/($D332^0.70558407859294)*'Hintergrund Berechnung'!$I$941,E332/($D332^0.70558407859294)*'Hintergrund Berechnung'!$I$942),IF($C332&lt;13,(E332/($D332^0.70558407859294)*'Hintergrund Berechnung'!$I$941)*0.5,IF($C332&lt;16,(E332/($D332^0.70558407859294)*'Hintergrund Berechnung'!$I$941)*0.67,E332/($D332^0.70558407859294)*'Hintergrund Berechnung'!$I$942)))</f>
        <v>#DIV/0!</v>
      </c>
      <c r="W332" s="16" t="str">
        <f t="shared" si="46"/>
        <v/>
      </c>
      <c r="X332" s="16" t="e">
        <f>IF($A$3=FALSE,IF($C332&lt;16,G332/($D332^0.70558407859294)*'Hintergrund Berechnung'!$I$941,G332/($D332^0.70558407859294)*'Hintergrund Berechnung'!$I$942),IF($C332&lt;13,(G332/($D332^0.70558407859294)*'Hintergrund Berechnung'!$I$941)*0.5,IF($C332&lt;16,(G332/($D332^0.70558407859294)*'Hintergrund Berechnung'!$I$941)*0.67,G332/($D332^0.70558407859294)*'Hintergrund Berechnung'!$I$942)))</f>
        <v>#DIV/0!</v>
      </c>
      <c r="Y332" s="16" t="str">
        <f t="shared" si="47"/>
        <v/>
      </c>
      <c r="Z332" s="16" t="e">
        <f>IF($A$3=FALSE,IF($C332&lt;16,I332/($D332^0.70558407859294)*'Hintergrund Berechnung'!$I$941,I332/($D332^0.70558407859294)*'Hintergrund Berechnung'!$I$942),IF($C332&lt;13,(I332/($D332^0.70558407859294)*'Hintergrund Berechnung'!$I$941)*0.5,IF($C332&lt;16,(I332/($D332^0.70558407859294)*'Hintergrund Berechnung'!$I$941)*0.67,I332/($D332^0.70558407859294)*'Hintergrund Berechnung'!$I$942)))</f>
        <v>#DIV/0!</v>
      </c>
      <c r="AA332" s="16" t="str">
        <f t="shared" si="48"/>
        <v/>
      </c>
      <c r="AB332" s="16" t="e">
        <f>IF($A$3=FALSE,IF($C332&lt;16,K332/($D332^0.70558407859294)*'Hintergrund Berechnung'!$I$941,K332/($D332^0.70558407859294)*'Hintergrund Berechnung'!$I$942),IF($C332&lt;13,(K332/($D332^0.70558407859294)*'Hintergrund Berechnung'!$I$941)*0.5,IF($C332&lt;16,(K332/($D332^0.70558407859294)*'Hintergrund Berechnung'!$I$941)*0.67,K332/($D332^0.70558407859294)*'Hintergrund Berechnung'!$I$942)))</f>
        <v>#DIV/0!</v>
      </c>
      <c r="AC332" s="16" t="str">
        <f t="shared" si="49"/>
        <v/>
      </c>
      <c r="AD332" s="16" t="e">
        <f>IF($A$3=FALSE,IF($C332&lt;16,M332/($D332^0.70558407859294)*'Hintergrund Berechnung'!$I$941,M332/($D332^0.70558407859294)*'Hintergrund Berechnung'!$I$942),IF($C332&lt;13,(M332/($D332^0.70558407859294)*'Hintergrund Berechnung'!$I$941)*0.5,IF($C332&lt;16,(M332/($D332^0.70558407859294)*'Hintergrund Berechnung'!$I$941)*0.67,M332/($D332^0.70558407859294)*'Hintergrund Berechnung'!$I$942)))</f>
        <v>#DIV/0!</v>
      </c>
      <c r="AE332" s="16" t="str">
        <f t="shared" si="50"/>
        <v/>
      </c>
      <c r="AF332" s="16" t="e">
        <f>IF($A$3=FALSE,IF($C332&lt;16,O332/($D332^0.70558407859294)*'Hintergrund Berechnung'!$I$941,O332/($D332^0.70558407859294)*'Hintergrund Berechnung'!$I$942),IF($C332&lt;13,(O332/($D332^0.70558407859294)*'Hintergrund Berechnung'!$I$941)*0.5,IF($C332&lt;16,(O332/($D332^0.70558407859294)*'Hintergrund Berechnung'!$I$941)*0.67,O332/($D332^0.70558407859294)*'Hintergrund Berechnung'!$I$942)))</f>
        <v>#DIV/0!</v>
      </c>
      <c r="AG332" s="16" t="str">
        <f t="shared" si="51"/>
        <v/>
      </c>
      <c r="AH332" s="16" t="e">
        <f t="shared" si="52"/>
        <v>#DIV/0!</v>
      </c>
      <c r="AI332" s="34" t="e">
        <f>ROUND(IF(C332&lt;16,$Q332/($D332^0.450818786555515)*'Hintergrund Berechnung'!$N$941,$Q332/($D332^0.450818786555515)*'Hintergrund Berechnung'!$N$942),0)</f>
        <v>#DIV/0!</v>
      </c>
      <c r="AJ332" s="34">
        <f>ROUND(IF(C332&lt;16,$R332*'Hintergrund Berechnung'!$O$941,$R332*'Hintergrund Berechnung'!$O$942),0)</f>
        <v>0</v>
      </c>
      <c r="AK332" s="34">
        <f>ROUND(IF(C332&lt;16,IF(S332&gt;0,(25-$S332)*'Hintergrund Berechnung'!$J$941,0),IF(S332&gt;0,(25-$S332)*'Hintergrund Berechnung'!$J$942,0)),0)</f>
        <v>0</v>
      </c>
      <c r="AL332" s="18" t="e">
        <f t="shared" si="53"/>
        <v>#DIV/0!</v>
      </c>
    </row>
    <row r="333" spans="21:38" x14ac:dyDescent="0.5">
      <c r="U333" s="16">
        <f t="shared" si="45"/>
        <v>0</v>
      </c>
      <c r="V333" s="16" t="e">
        <f>IF($A$3=FALSE,IF($C333&lt;16,E333/($D333^0.70558407859294)*'Hintergrund Berechnung'!$I$941,E333/($D333^0.70558407859294)*'Hintergrund Berechnung'!$I$942),IF($C333&lt;13,(E333/($D333^0.70558407859294)*'Hintergrund Berechnung'!$I$941)*0.5,IF($C333&lt;16,(E333/($D333^0.70558407859294)*'Hintergrund Berechnung'!$I$941)*0.67,E333/($D333^0.70558407859294)*'Hintergrund Berechnung'!$I$942)))</f>
        <v>#DIV/0!</v>
      </c>
      <c r="W333" s="16" t="str">
        <f t="shared" si="46"/>
        <v/>
      </c>
      <c r="X333" s="16" t="e">
        <f>IF($A$3=FALSE,IF($C333&lt;16,G333/($D333^0.70558407859294)*'Hintergrund Berechnung'!$I$941,G333/($D333^0.70558407859294)*'Hintergrund Berechnung'!$I$942),IF($C333&lt;13,(G333/($D333^0.70558407859294)*'Hintergrund Berechnung'!$I$941)*0.5,IF($C333&lt;16,(G333/($D333^0.70558407859294)*'Hintergrund Berechnung'!$I$941)*0.67,G333/($D333^0.70558407859294)*'Hintergrund Berechnung'!$I$942)))</f>
        <v>#DIV/0!</v>
      </c>
      <c r="Y333" s="16" t="str">
        <f t="shared" si="47"/>
        <v/>
      </c>
      <c r="Z333" s="16" t="e">
        <f>IF($A$3=FALSE,IF($C333&lt;16,I333/($D333^0.70558407859294)*'Hintergrund Berechnung'!$I$941,I333/($D333^0.70558407859294)*'Hintergrund Berechnung'!$I$942),IF($C333&lt;13,(I333/($D333^0.70558407859294)*'Hintergrund Berechnung'!$I$941)*0.5,IF($C333&lt;16,(I333/($D333^0.70558407859294)*'Hintergrund Berechnung'!$I$941)*0.67,I333/($D333^0.70558407859294)*'Hintergrund Berechnung'!$I$942)))</f>
        <v>#DIV/0!</v>
      </c>
      <c r="AA333" s="16" t="str">
        <f t="shared" si="48"/>
        <v/>
      </c>
      <c r="AB333" s="16" t="e">
        <f>IF($A$3=FALSE,IF($C333&lt;16,K333/($D333^0.70558407859294)*'Hintergrund Berechnung'!$I$941,K333/($D333^0.70558407859294)*'Hintergrund Berechnung'!$I$942),IF($C333&lt;13,(K333/($D333^0.70558407859294)*'Hintergrund Berechnung'!$I$941)*0.5,IF($C333&lt;16,(K333/($D333^0.70558407859294)*'Hintergrund Berechnung'!$I$941)*0.67,K333/($D333^0.70558407859294)*'Hintergrund Berechnung'!$I$942)))</f>
        <v>#DIV/0!</v>
      </c>
      <c r="AC333" s="16" t="str">
        <f t="shared" si="49"/>
        <v/>
      </c>
      <c r="AD333" s="16" t="e">
        <f>IF($A$3=FALSE,IF($C333&lt;16,M333/($D333^0.70558407859294)*'Hintergrund Berechnung'!$I$941,M333/($D333^0.70558407859294)*'Hintergrund Berechnung'!$I$942),IF($C333&lt;13,(M333/($D333^0.70558407859294)*'Hintergrund Berechnung'!$I$941)*0.5,IF($C333&lt;16,(M333/($D333^0.70558407859294)*'Hintergrund Berechnung'!$I$941)*0.67,M333/($D333^0.70558407859294)*'Hintergrund Berechnung'!$I$942)))</f>
        <v>#DIV/0!</v>
      </c>
      <c r="AE333" s="16" t="str">
        <f t="shared" si="50"/>
        <v/>
      </c>
      <c r="AF333" s="16" t="e">
        <f>IF($A$3=FALSE,IF($C333&lt;16,O333/($D333^0.70558407859294)*'Hintergrund Berechnung'!$I$941,O333/($D333^0.70558407859294)*'Hintergrund Berechnung'!$I$942),IF($C333&lt;13,(O333/($D333^0.70558407859294)*'Hintergrund Berechnung'!$I$941)*0.5,IF($C333&lt;16,(O333/($D333^0.70558407859294)*'Hintergrund Berechnung'!$I$941)*0.67,O333/($D333^0.70558407859294)*'Hintergrund Berechnung'!$I$942)))</f>
        <v>#DIV/0!</v>
      </c>
      <c r="AG333" s="16" t="str">
        <f t="shared" si="51"/>
        <v/>
      </c>
      <c r="AH333" s="16" t="e">
        <f t="shared" si="52"/>
        <v>#DIV/0!</v>
      </c>
      <c r="AI333" s="34" t="e">
        <f>ROUND(IF(C333&lt;16,$Q333/($D333^0.450818786555515)*'Hintergrund Berechnung'!$N$941,$Q333/($D333^0.450818786555515)*'Hintergrund Berechnung'!$N$942),0)</f>
        <v>#DIV/0!</v>
      </c>
      <c r="AJ333" s="34">
        <f>ROUND(IF(C333&lt;16,$R333*'Hintergrund Berechnung'!$O$941,$R333*'Hintergrund Berechnung'!$O$942),0)</f>
        <v>0</v>
      </c>
      <c r="AK333" s="34">
        <f>ROUND(IF(C333&lt;16,IF(S333&gt;0,(25-$S333)*'Hintergrund Berechnung'!$J$941,0),IF(S333&gt;0,(25-$S333)*'Hintergrund Berechnung'!$J$942,0)),0)</f>
        <v>0</v>
      </c>
      <c r="AL333" s="18" t="e">
        <f t="shared" si="53"/>
        <v>#DIV/0!</v>
      </c>
    </row>
    <row r="334" spans="21:38" x14ac:dyDescent="0.5">
      <c r="U334" s="16">
        <f t="shared" si="45"/>
        <v>0</v>
      </c>
      <c r="V334" s="16" t="e">
        <f>IF($A$3=FALSE,IF($C334&lt;16,E334/($D334^0.70558407859294)*'Hintergrund Berechnung'!$I$941,E334/($D334^0.70558407859294)*'Hintergrund Berechnung'!$I$942),IF($C334&lt;13,(E334/($D334^0.70558407859294)*'Hintergrund Berechnung'!$I$941)*0.5,IF($C334&lt;16,(E334/($D334^0.70558407859294)*'Hintergrund Berechnung'!$I$941)*0.67,E334/($D334^0.70558407859294)*'Hintergrund Berechnung'!$I$942)))</f>
        <v>#DIV/0!</v>
      </c>
      <c r="W334" s="16" t="str">
        <f t="shared" si="46"/>
        <v/>
      </c>
      <c r="X334" s="16" t="e">
        <f>IF($A$3=FALSE,IF($C334&lt;16,G334/($D334^0.70558407859294)*'Hintergrund Berechnung'!$I$941,G334/($D334^0.70558407859294)*'Hintergrund Berechnung'!$I$942),IF($C334&lt;13,(G334/($D334^0.70558407859294)*'Hintergrund Berechnung'!$I$941)*0.5,IF($C334&lt;16,(G334/($D334^0.70558407859294)*'Hintergrund Berechnung'!$I$941)*0.67,G334/($D334^0.70558407859294)*'Hintergrund Berechnung'!$I$942)))</f>
        <v>#DIV/0!</v>
      </c>
      <c r="Y334" s="16" t="str">
        <f t="shared" si="47"/>
        <v/>
      </c>
      <c r="Z334" s="16" t="e">
        <f>IF($A$3=FALSE,IF($C334&lt;16,I334/($D334^0.70558407859294)*'Hintergrund Berechnung'!$I$941,I334/($D334^0.70558407859294)*'Hintergrund Berechnung'!$I$942),IF($C334&lt;13,(I334/($D334^0.70558407859294)*'Hintergrund Berechnung'!$I$941)*0.5,IF($C334&lt;16,(I334/($D334^0.70558407859294)*'Hintergrund Berechnung'!$I$941)*0.67,I334/($D334^0.70558407859294)*'Hintergrund Berechnung'!$I$942)))</f>
        <v>#DIV/0!</v>
      </c>
      <c r="AA334" s="16" t="str">
        <f t="shared" si="48"/>
        <v/>
      </c>
      <c r="AB334" s="16" t="e">
        <f>IF($A$3=FALSE,IF($C334&lt;16,K334/($D334^0.70558407859294)*'Hintergrund Berechnung'!$I$941,K334/($D334^0.70558407859294)*'Hintergrund Berechnung'!$I$942),IF($C334&lt;13,(K334/($D334^0.70558407859294)*'Hintergrund Berechnung'!$I$941)*0.5,IF($C334&lt;16,(K334/($D334^0.70558407859294)*'Hintergrund Berechnung'!$I$941)*0.67,K334/($D334^0.70558407859294)*'Hintergrund Berechnung'!$I$942)))</f>
        <v>#DIV/0!</v>
      </c>
      <c r="AC334" s="16" t="str">
        <f t="shared" si="49"/>
        <v/>
      </c>
      <c r="AD334" s="16" t="e">
        <f>IF($A$3=FALSE,IF($C334&lt;16,M334/($D334^0.70558407859294)*'Hintergrund Berechnung'!$I$941,M334/($D334^0.70558407859294)*'Hintergrund Berechnung'!$I$942),IF($C334&lt;13,(M334/($D334^0.70558407859294)*'Hintergrund Berechnung'!$I$941)*0.5,IF($C334&lt;16,(M334/($D334^0.70558407859294)*'Hintergrund Berechnung'!$I$941)*0.67,M334/($D334^0.70558407859294)*'Hintergrund Berechnung'!$I$942)))</f>
        <v>#DIV/0!</v>
      </c>
      <c r="AE334" s="16" t="str">
        <f t="shared" si="50"/>
        <v/>
      </c>
      <c r="AF334" s="16" t="e">
        <f>IF($A$3=FALSE,IF($C334&lt;16,O334/($D334^0.70558407859294)*'Hintergrund Berechnung'!$I$941,O334/($D334^0.70558407859294)*'Hintergrund Berechnung'!$I$942),IF($C334&lt;13,(O334/($D334^0.70558407859294)*'Hintergrund Berechnung'!$I$941)*0.5,IF($C334&lt;16,(O334/($D334^0.70558407859294)*'Hintergrund Berechnung'!$I$941)*0.67,O334/($D334^0.70558407859294)*'Hintergrund Berechnung'!$I$942)))</f>
        <v>#DIV/0!</v>
      </c>
      <c r="AG334" s="16" t="str">
        <f t="shared" si="51"/>
        <v/>
      </c>
      <c r="AH334" s="16" t="e">
        <f t="shared" si="52"/>
        <v>#DIV/0!</v>
      </c>
      <c r="AI334" s="34" t="e">
        <f>ROUND(IF(C334&lt;16,$Q334/($D334^0.450818786555515)*'Hintergrund Berechnung'!$N$941,$Q334/($D334^0.450818786555515)*'Hintergrund Berechnung'!$N$942),0)</f>
        <v>#DIV/0!</v>
      </c>
      <c r="AJ334" s="34">
        <f>ROUND(IF(C334&lt;16,$R334*'Hintergrund Berechnung'!$O$941,$R334*'Hintergrund Berechnung'!$O$942),0)</f>
        <v>0</v>
      </c>
      <c r="AK334" s="34">
        <f>ROUND(IF(C334&lt;16,IF(S334&gt;0,(25-$S334)*'Hintergrund Berechnung'!$J$941,0),IF(S334&gt;0,(25-$S334)*'Hintergrund Berechnung'!$J$942,0)),0)</f>
        <v>0</v>
      </c>
      <c r="AL334" s="18" t="e">
        <f t="shared" si="53"/>
        <v>#DIV/0!</v>
      </c>
    </row>
    <row r="335" spans="21:38" x14ac:dyDescent="0.5">
      <c r="U335" s="16">
        <f t="shared" si="45"/>
        <v>0</v>
      </c>
      <c r="V335" s="16" t="e">
        <f>IF($A$3=FALSE,IF($C335&lt;16,E335/($D335^0.70558407859294)*'Hintergrund Berechnung'!$I$941,E335/($D335^0.70558407859294)*'Hintergrund Berechnung'!$I$942),IF($C335&lt;13,(E335/($D335^0.70558407859294)*'Hintergrund Berechnung'!$I$941)*0.5,IF($C335&lt;16,(E335/($D335^0.70558407859294)*'Hintergrund Berechnung'!$I$941)*0.67,E335/($D335^0.70558407859294)*'Hintergrund Berechnung'!$I$942)))</f>
        <v>#DIV/0!</v>
      </c>
      <c r="W335" s="16" t="str">
        <f t="shared" si="46"/>
        <v/>
      </c>
      <c r="X335" s="16" t="e">
        <f>IF($A$3=FALSE,IF($C335&lt;16,G335/($D335^0.70558407859294)*'Hintergrund Berechnung'!$I$941,G335/($D335^0.70558407859294)*'Hintergrund Berechnung'!$I$942),IF($C335&lt;13,(G335/($D335^0.70558407859294)*'Hintergrund Berechnung'!$I$941)*0.5,IF($C335&lt;16,(G335/($D335^0.70558407859294)*'Hintergrund Berechnung'!$I$941)*0.67,G335/($D335^0.70558407859294)*'Hintergrund Berechnung'!$I$942)))</f>
        <v>#DIV/0!</v>
      </c>
      <c r="Y335" s="16" t="str">
        <f t="shared" si="47"/>
        <v/>
      </c>
      <c r="Z335" s="16" t="e">
        <f>IF($A$3=FALSE,IF($C335&lt;16,I335/($D335^0.70558407859294)*'Hintergrund Berechnung'!$I$941,I335/($D335^0.70558407859294)*'Hintergrund Berechnung'!$I$942),IF($C335&lt;13,(I335/($D335^0.70558407859294)*'Hintergrund Berechnung'!$I$941)*0.5,IF($C335&lt;16,(I335/($D335^0.70558407859294)*'Hintergrund Berechnung'!$I$941)*0.67,I335/($D335^0.70558407859294)*'Hintergrund Berechnung'!$I$942)))</f>
        <v>#DIV/0!</v>
      </c>
      <c r="AA335" s="16" t="str">
        <f t="shared" si="48"/>
        <v/>
      </c>
      <c r="AB335" s="16" t="e">
        <f>IF($A$3=FALSE,IF($C335&lt;16,K335/($D335^0.70558407859294)*'Hintergrund Berechnung'!$I$941,K335/($D335^0.70558407859294)*'Hintergrund Berechnung'!$I$942),IF($C335&lt;13,(K335/($D335^0.70558407859294)*'Hintergrund Berechnung'!$I$941)*0.5,IF($C335&lt;16,(K335/($D335^0.70558407859294)*'Hintergrund Berechnung'!$I$941)*0.67,K335/($D335^0.70558407859294)*'Hintergrund Berechnung'!$I$942)))</f>
        <v>#DIV/0!</v>
      </c>
      <c r="AC335" s="16" t="str">
        <f t="shared" si="49"/>
        <v/>
      </c>
      <c r="AD335" s="16" t="e">
        <f>IF($A$3=FALSE,IF($C335&lt;16,M335/($D335^0.70558407859294)*'Hintergrund Berechnung'!$I$941,M335/($D335^0.70558407859294)*'Hintergrund Berechnung'!$I$942),IF($C335&lt;13,(M335/($D335^0.70558407859294)*'Hintergrund Berechnung'!$I$941)*0.5,IF($C335&lt;16,(M335/($D335^0.70558407859294)*'Hintergrund Berechnung'!$I$941)*0.67,M335/($D335^0.70558407859294)*'Hintergrund Berechnung'!$I$942)))</f>
        <v>#DIV/0!</v>
      </c>
      <c r="AE335" s="16" t="str">
        <f t="shared" si="50"/>
        <v/>
      </c>
      <c r="AF335" s="16" t="e">
        <f>IF($A$3=FALSE,IF($C335&lt;16,O335/($D335^0.70558407859294)*'Hintergrund Berechnung'!$I$941,O335/($D335^0.70558407859294)*'Hintergrund Berechnung'!$I$942),IF($C335&lt;13,(O335/($D335^0.70558407859294)*'Hintergrund Berechnung'!$I$941)*0.5,IF($C335&lt;16,(O335/($D335^0.70558407859294)*'Hintergrund Berechnung'!$I$941)*0.67,O335/($D335^0.70558407859294)*'Hintergrund Berechnung'!$I$942)))</f>
        <v>#DIV/0!</v>
      </c>
      <c r="AG335" s="16" t="str">
        <f t="shared" si="51"/>
        <v/>
      </c>
      <c r="AH335" s="16" t="e">
        <f t="shared" si="52"/>
        <v>#DIV/0!</v>
      </c>
      <c r="AI335" s="34" t="e">
        <f>ROUND(IF(C335&lt;16,$Q335/($D335^0.450818786555515)*'Hintergrund Berechnung'!$N$941,$Q335/($D335^0.450818786555515)*'Hintergrund Berechnung'!$N$942),0)</f>
        <v>#DIV/0!</v>
      </c>
      <c r="AJ335" s="34">
        <f>ROUND(IF(C335&lt;16,$R335*'Hintergrund Berechnung'!$O$941,$R335*'Hintergrund Berechnung'!$O$942),0)</f>
        <v>0</v>
      </c>
      <c r="AK335" s="34">
        <f>ROUND(IF(C335&lt;16,IF(S335&gt;0,(25-$S335)*'Hintergrund Berechnung'!$J$941,0),IF(S335&gt;0,(25-$S335)*'Hintergrund Berechnung'!$J$942,0)),0)</f>
        <v>0</v>
      </c>
      <c r="AL335" s="18" t="e">
        <f t="shared" si="53"/>
        <v>#DIV/0!</v>
      </c>
    </row>
    <row r="336" spans="21:38" x14ac:dyDescent="0.5">
      <c r="U336" s="16">
        <f t="shared" si="45"/>
        <v>0</v>
      </c>
      <c r="V336" s="16" t="e">
        <f>IF($A$3=FALSE,IF($C336&lt;16,E336/($D336^0.70558407859294)*'Hintergrund Berechnung'!$I$941,E336/($D336^0.70558407859294)*'Hintergrund Berechnung'!$I$942),IF($C336&lt;13,(E336/($D336^0.70558407859294)*'Hintergrund Berechnung'!$I$941)*0.5,IF($C336&lt;16,(E336/($D336^0.70558407859294)*'Hintergrund Berechnung'!$I$941)*0.67,E336/($D336^0.70558407859294)*'Hintergrund Berechnung'!$I$942)))</f>
        <v>#DIV/0!</v>
      </c>
      <c r="W336" s="16" t="str">
        <f t="shared" si="46"/>
        <v/>
      </c>
      <c r="X336" s="16" t="e">
        <f>IF($A$3=FALSE,IF($C336&lt;16,G336/($D336^0.70558407859294)*'Hintergrund Berechnung'!$I$941,G336/($D336^0.70558407859294)*'Hintergrund Berechnung'!$I$942),IF($C336&lt;13,(G336/($D336^0.70558407859294)*'Hintergrund Berechnung'!$I$941)*0.5,IF($C336&lt;16,(G336/($D336^0.70558407859294)*'Hintergrund Berechnung'!$I$941)*0.67,G336/($D336^0.70558407859294)*'Hintergrund Berechnung'!$I$942)))</f>
        <v>#DIV/0!</v>
      </c>
      <c r="Y336" s="16" t="str">
        <f t="shared" si="47"/>
        <v/>
      </c>
      <c r="Z336" s="16" t="e">
        <f>IF($A$3=FALSE,IF($C336&lt;16,I336/($D336^0.70558407859294)*'Hintergrund Berechnung'!$I$941,I336/($D336^0.70558407859294)*'Hintergrund Berechnung'!$I$942),IF($C336&lt;13,(I336/($D336^0.70558407859294)*'Hintergrund Berechnung'!$I$941)*0.5,IF($C336&lt;16,(I336/($D336^0.70558407859294)*'Hintergrund Berechnung'!$I$941)*0.67,I336/($D336^0.70558407859294)*'Hintergrund Berechnung'!$I$942)))</f>
        <v>#DIV/0!</v>
      </c>
      <c r="AA336" s="16" t="str">
        <f t="shared" si="48"/>
        <v/>
      </c>
      <c r="AB336" s="16" t="e">
        <f>IF($A$3=FALSE,IF($C336&lt;16,K336/($D336^0.70558407859294)*'Hintergrund Berechnung'!$I$941,K336/($D336^0.70558407859294)*'Hintergrund Berechnung'!$I$942),IF($C336&lt;13,(K336/($D336^0.70558407859294)*'Hintergrund Berechnung'!$I$941)*0.5,IF($C336&lt;16,(K336/($D336^0.70558407859294)*'Hintergrund Berechnung'!$I$941)*0.67,K336/($D336^0.70558407859294)*'Hintergrund Berechnung'!$I$942)))</f>
        <v>#DIV/0!</v>
      </c>
      <c r="AC336" s="16" t="str">
        <f t="shared" si="49"/>
        <v/>
      </c>
      <c r="AD336" s="16" t="e">
        <f>IF($A$3=FALSE,IF($C336&lt;16,M336/($D336^0.70558407859294)*'Hintergrund Berechnung'!$I$941,M336/($D336^0.70558407859294)*'Hintergrund Berechnung'!$I$942),IF($C336&lt;13,(M336/($D336^0.70558407859294)*'Hintergrund Berechnung'!$I$941)*0.5,IF($C336&lt;16,(M336/($D336^0.70558407859294)*'Hintergrund Berechnung'!$I$941)*0.67,M336/($D336^0.70558407859294)*'Hintergrund Berechnung'!$I$942)))</f>
        <v>#DIV/0!</v>
      </c>
      <c r="AE336" s="16" t="str">
        <f t="shared" si="50"/>
        <v/>
      </c>
      <c r="AF336" s="16" t="e">
        <f>IF($A$3=FALSE,IF($C336&lt;16,O336/($D336^0.70558407859294)*'Hintergrund Berechnung'!$I$941,O336/($D336^0.70558407859294)*'Hintergrund Berechnung'!$I$942),IF($C336&lt;13,(O336/($D336^0.70558407859294)*'Hintergrund Berechnung'!$I$941)*0.5,IF($C336&lt;16,(O336/($D336^0.70558407859294)*'Hintergrund Berechnung'!$I$941)*0.67,O336/($D336^0.70558407859294)*'Hintergrund Berechnung'!$I$942)))</f>
        <v>#DIV/0!</v>
      </c>
      <c r="AG336" s="16" t="str">
        <f t="shared" si="51"/>
        <v/>
      </c>
      <c r="AH336" s="16" t="e">
        <f t="shared" si="52"/>
        <v>#DIV/0!</v>
      </c>
      <c r="AI336" s="34" t="e">
        <f>ROUND(IF(C336&lt;16,$Q336/($D336^0.450818786555515)*'Hintergrund Berechnung'!$N$941,$Q336/($D336^0.450818786555515)*'Hintergrund Berechnung'!$N$942),0)</f>
        <v>#DIV/0!</v>
      </c>
      <c r="AJ336" s="34">
        <f>ROUND(IF(C336&lt;16,$R336*'Hintergrund Berechnung'!$O$941,$R336*'Hintergrund Berechnung'!$O$942),0)</f>
        <v>0</v>
      </c>
      <c r="AK336" s="34">
        <f>ROUND(IF(C336&lt;16,IF(S336&gt;0,(25-$S336)*'Hintergrund Berechnung'!$J$941,0),IF(S336&gt;0,(25-$S336)*'Hintergrund Berechnung'!$J$942,0)),0)</f>
        <v>0</v>
      </c>
      <c r="AL336" s="18" t="e">
        <f t="shared" si="53"/>
        <v>#DIV/0!</v>
      </c>
    </row>
    <row r="337" spans="21:38" x14ac:dyDescent="0.5">
      <c r="U337" s="16">
        <f t="shared" si="45"/>
        <v>0</v>
      </c>
      <c r="V337" s="16" t="e">
        <f>IF($A$3=FALSE,IF($C337&lt;16,E337/($D337^0.70558407859294)*'Hintergrund Berechnung'!$I$941,E337/($D337^0.70558407859294)*'Hintergrund Berechnung'!$I$942),IF($C337&lt;13,(E337/($D337^0.70558407859294)*'Hintergrund Berechnung'!$I$941)*0.5,IF($C337&lt;16,(E337/($D337^0.70558407859294)*'Hintergrund Berechnung'!$I$941)*0.67,E337/($D337^0.70558407859294)*'Hintergrund Berechnung'!$I$942)))</f>
        <v>#DIV/0!</v>
      </c>
      <c r="W337" s="16" t="str">
        <f t="shared" si="46"/>
        <v/>
      </c>
      <c r="X337" s="16" t="e">
        <f>IF($A$3=FALSE,IF($C337&lt;16,G337/($D337^0.70558407859294)*'Hintergrund Berechnung'!$I$941,G337/($D337^0.70558407859294)*'Hintergrund Berechnung'!$I$942),IF($C337&lt;13,(G337/($D337^0.70558407859294)*'Hintergrund Berechnung'!$I$941)*0.5,IF($C337&lt;16,(G337/($D337^0.70558407859294)*'Hintergrund Berechnung'!$I$941)*0.67,G337/($D337^0.70558407859294)*'Hintergrund Berechnung'!$I$942)))</f>
        <v>#DIV/0!</v>
      </c>
      <c r="Y337" s="16" t="str">
        <f t="shared" si="47"/>
        <v/>
      </c>
      <c r="Z337" s="16" t="e">
        <f>IF($A$3=FALSE,IF($C337&lt;16,I337/($D337^0.70558407859294)*'Hintergrund Berechnung'!$I$941,I337/($D337^0.70558407859294)*'Hintergrund Berechnung'!$I$942),IF($C337&lt;13,(I337/($D337^0.70558407859294)*'Hintergrund Berechnung'!$I$941)*0.5,IF($C337&lt;16,(I337/($D337^0.70558407859294)*'Hintergrund Berechnung'!$I$941)*0.67,I337/($D337^0.70558407859294)*'Hintergrund Berechnung'!$I$942)))</f>
        <v>#DIV/0!</v>
      </c>
      <c r="AA337" s="16" t="str">
        <f t="shared" si="48"/>
        <v/>
      </c>
      <c r="AB337" s="16" t="e">
        <f>IF($A$3=FALSE,IF($C337&lt;16,K337/($D337^0.70558407859294)*'Hintergrund Berechnung'!$I$941,K337/($D337^0.70558407859294)*'Hintergrund Berechnung'!$I$942),IF($C337&lt;13,(K337/($D337^0.70558407859294)*'Hintergrund Berechnung'!$I$941)*0.5,IF($C337&lt;16,(K337/($D337^0.70558407859294)*'Hintergrund Berechnung'!$I$941)*0.67,K337/($D337^0.70558407859294)*'Hintergrund Berechnung'!$I$942)))</f>
        <v>#DIV/0!</v>
      </c>
      <c r="AC337" s="16" t="str">
        <f t="shared" si="49"/>
        <v/>
      </c>
      <c r="AD337" s="16" t="e">
        <f>IF($A$3=FALSE,IF($C337&lt;16,M337/($D337^0.70558407859294)*'Hintergrund Berechnung'!$I$941,M337/($D337^0.70558407859294)*'Hintergrund Berechnung'!$I$942),IF($C337&lt;13,(M337/($D337^0.70558407859294)*'Hintergrund Berechnung'!$I$941)*0.5,IF($C337&lt;16,(M337/($D337^0.70558407859294)*'Hintergrund Berechnung'!$I$941)*0.67,M337/($D337^0.70558407859294)*'Hintergrund Berechnung'!$I$942)))</f>
        <v>#DIV/0!</v>
      </c>
      <c r="AE337" s="16" t="str">
        <f t="shared" si="50"/>
        <v/>
      </c>
      <c r="AF337" s="16" t="e">
        <f>IF($A$3=FALSE,IF($C337&lt;16,O337/($D337^0.70558407859294)*'Hintergrund Berechnung'!$I$941,O337/($D337^0.70558407859294)*'Hintergrund Berechnung'!$I$942),IF($C337&lt;13,(O337/($D337^0.70558407859294)*'Hintergrund Berechnung'!$I$941)*0.5,IF($C337&lt;16,(O337/($D337^0.70558407859294)*'Hintergrund Berechnung'!$I$941)*0.67,O337/($D337^0.70558407859294)*'Hintergrund Berechnung'!$I$942)))</f>
        <v>#DIV/0!</v>
      </c>
      <c r="AG337" s="16" t="str">
        <f t="shared" si="51"/>
        <v/>
      </c>
      <c r="AH337" s="16" t="e">
        <f t="shared" si="52"/>
        <v>#DIV/0!</v>
      </c>
      <c r="AI337" s="34" t="e">
        <f>ROUND(IF(C337&lt;16,$Q337/($D337^0.450818786555515)*'Hintergrund Berechnung'!$N$941,$Q337/($D337^0.450818786555515)*'Hintergrund Berechnung'!$N$942),0)</f>
        <v>#DIV/0!</v>
      </c>
      <c r="AJ337" s="34">
        <f>ROUND(IF(C337&lt;16,$R337*'Hintergrund Berechnung'!$O$941,$R337*'Hintergrund Berechnung'!$O$942),0)</f>
        <v>0</v>
      </c>
      <c r="AK337" s="34">
        <f>ROUND(IF(C337&lt;16,IF(S337&gt;0,(25-$S337)*'Hintergrund Berechnung'!$J$941,0),IF(S337&gt;0,(25-$S337)*'Hintergrund Berechnung'!$J$942,0)),0)</f>
        <v>0</v>
      </c>
      <c r="AL337" s="18" t="e">
        <f t="shared" si="53"/>
        <v>#DIV/0!</v>
      </c>
    </row>
    <row r="338" spans="21:38" x14ac:dyDescent="0.5">
      <c r="U338" s="16">
        <f t="shared" si="45"/>
        <v>0</v>
      </c>
      <c r="V338" s="16" t="e">
        <f>IF($A$3=FALSE,IF($C338&lt;16,E338/($D338^0.70558407859294)*'Hintergrund Berechnung'!$I$941,E338/($D338^0.70558407859294)*'Hintergrund Berechnung'!$I$942),IF($C338&lt;13,(E338/($D338^0.70558407859294)*'Hintergrund Berechnung'!$I$941)*0.5,IF($C338&lt;16,(E338/($D338^0.70558407859294)*'Hintergrund Berechnung'!$I$941)*0.67,E338/($D338^0.70558407859294)*'Hintergrund Berechnung'!$I$942)))</f>
        <v>#DIV/0!</v>
      </c>
      <c r="W338" s="16" t="str">
        <f t="shared" si="46"/>
        <v/>
      </c>
      <c r="X338" s="16" t="e">
        <f>IF($A$3=FALSE,IF($C338&lt;16,G338/($D338^0.70558407859294)*'Hintergrund Berechnung'!$I$941,G338/($D338^0.70558407859294)*'Hintergrund Berechnung'!$I$942),IF($C338&lt;13,(G338/($D338^0.70558407859294)*'Hintergrund Berechnung'!$I$941)*0.5,IF($C338&lt;16,(G338/($D338^0.70558407859294)*'Hintergrund Berechnung'!$I$941)*0.67,G338/($D338^0.70558407859294)*'Hintergrund Berechnung'!$I$942)))</f>
        <v>#DIV/0!</v>
      </c>
      <c r="Y338" s="16" t="str">
        <f t="shared" si="47"/>
        <v/>
      </c>
      <c r="Z338" s="16" t="e">
        <f>IF($A$3=FALSE,IF($C338&lt;16,I338/($D338^0.70558407859294)*'Hintergrund Berechnung'!$I$941,I338/($D338^0.70558407859294)*'Hintergrund Berechnung'!$I$942),IF($C338&lt;13,(I338/($D338^0.70558407859294)*'Hintergrund Berechnung'!$I$941)*0.5,IF($C338&lt;16,(I338/($D338^0.70558407859294)*'Hintergrund Berechnung'!$I$941)*0.67,I338/($D338^0.70558407859294)*'Hintergrund Berechnung'!$I$942)))</f>
        <v>#DIV/0!</v>
      </c>
      <c r="AA338" s="16" t="str">
        <f t="shared" si="48"/>
        <v/>
      </c>
      <c r="AB338" s="16" t="e">
        <f>IF($A$3=FALSE,IF($C338&lt;16,K338/($D338^0.70558407859294)*'Hintergrund Berechnung'!$I$941,K338/($D338^0.70558407859294)*'Hintergrund Berechnung'!$I$942),IF($C338&lt;13,(K338/($D338^0.70558407859294)*'Hintergrund Berechnung'!$I$941)*0.5,IF($C338&lt;16,(K338/($D338^0.70558407859294)*'Hintergrund Berechnung'!$I$941)*0.67,K338/($D338^0.70558407859294)*'Hintergrund Berechnung'!$I$942)))</f>
        <v>#DIV/0!</v>
      </c>
      <c r="AC338" s="16" t="str">
        <f t="shared" si="49"/>
        <v/>
      </c>
      <c r="AD338" s="16" t="e">
        <f>IF($A$3=FALSE,IF($C338&lt;16,M338/($D338^0.70558407859294)*'Hintergrund Berechnung'!$I$941,M338/($D338^0.70558407859294)*'Hintergrund Berechnung'!$I$942),IF($C338&lt;13,(M338/($D338^0.70558407859294)*'Hintergrund Berechnung'!$I$941)*0.5,IF($C338&lt;16,(M338/($D338^0.70558407859294)*'Hintergrund Berechnung'!$I$941)*0.67,M338/($D338^0.70558407859294)*'Hintergrund Berechnung'!$I$942)))</f>
        <v>#DIV/0!</v>
      </c>
      <c r="AE338" s="16" t="str">
        <f t="shared" si="50"/>
        <v/>
      </c>
      <c r="AF338" s="16" t="e">
        <f>IF($A$3=FALSE,IF($C338&lt;16,O338/($D338^0.70558407859294)*'Hintergrund Berechnung'!$I$941,O338/($D338^0.70558407859294)*'Hintergrund Berechnung'!$I$942),IF($C338&lt;13,(O338/($D338^0.70558407859294)*'Hintergrund Berechnung'!$I$941)*0.5,IF($C338&lt;16,(O338/($D338^0.70558407859294)*'Hintergrund Berechnung'!$I$941)*0.67,O338/($D338^0.70558407859294)*'Hintergrund Berechnung'!$I$942)))</f>
        <v>#DIV/0!</v>
      </c>
      <c r="AG338" s="16" t="str">
        <f t="shared" si="51"/>
        <v/>
      </c>
      <c r="AH338" s="16" t="e">
        <f t="shared" si="52"/>
        <v>#DIV/0!</v>
      </c>
      <c r="AI338" s="34" t="e">
        <f>ROUND(IF(C338&lt;16,$Q338/($D338^0.450818786555515)*'Hintergrund Berechnung'!$N$941,$Q338/($D338^0.450818786555515)*'Hintergrund Berechnung'!$N$942),0)</f>
        <v>#DIV/0!</v>
      </c>
      <c r="AJ338" s="34">
        <f>ROUND(IF(C338&lt;16,$R338*'Hintergrund Berechnung'!$O$941,$R338*'Hintergrund Berechnung'!$O$942),0)</f>
        <v>0</v>
      </c>
      <c r="AK338" s="34">
        <f>ROUND(IF(C338&lt;16,IF(S338&gt;0,(25-$S338)*'Hintergrund Berechnung'!$J$941,0),IF(S338&gt;0,(25-$S338)*'Hintergrund Berechnung'!$J$942,0)),0)</f>
        <v>0</v>
      </c>
      <c r="AL338" s="18" t="e">
        <f t="shared" si="53"/>
        <v>#DIV/0!</v>
      </c>
    </row>
    <row r="339" spans="21:38" x14ac:dyDescent="0.5">
      <c r="U339" s="16">
        <f t="shared" si="45"/>
        <v>0</v>
      </c>
      <c r="V339" s="16" t="e">
        <f>IF($A$3=FALSE,IF($C339&lt;16,E339/($D339^0.70558407859294)*'Hintergrund Berechnung'!$I$941,E339/($D339^0.70558407859294)*'Hintergrund Berechnung'!$I$942),IF($C339&lt;13,(E339/($D339^0.70558407859294)*'Hintergrund Berechnung'!$I$941)*0.5,IF($C339&lt;16,(E339/($D339^0.70558407859294)*'Hintergrund Berechnung'!$I$941)*0.67,E339/($D339^0.70558407859294)*'Hintergrund Berechnung'!$I$942)))</f>
        <v>#DIV/0!</v>
      </c>
      <c r="W339" s="16" t="str">
        <f t="shared" si="46"/>
        <v/>
      </c>
      <c r="X339" s="16" t="e">
        <f>IF($A$3=FALSE,IF($C339&lt;16,G339/($D339^0.70558407859294)*'Hintergrund Berechnung'!$I$941,G339/($D339^0.70558407859294)*'Hintergrund Berechnung'!$I$942),IF($C339&lt;13,(G339/($D339^0.70558407859294)*'Hintergrund Berechnung'!$I$941)*0.5,IF($C339&lt;16,(G339/($D339^0.70558407859294)*'Hintergrund Berechnung'!$I$941)*0.67,G339/($D339^0.70558407859294)*'Hintergrund Berechnung'!$I$942)))</f>
        <v>#DIV/0!</v>
      </c>
      <c r="Y339" s="16" t="str">
        <f t="shared" si="47"/>
        <v/>
      </c>
      <c r="Z339" s="16" t="e">
        <f>IF($A$3=FALSE,IF($C339&lt;16,I339/($D339^0.70558407859294)*'Hintergrund Berechnung'!$I$941,I339/($D339^0.70558407859294)*'Hintergrund Berechnung'!$I$942),IF($C339&lt;13,(I339/($D339^0.70558407859294)*'Hintergrund Berechnung'!$I$941)*0.5,IF($C339&lt;16,(I339/($D339^0.70558407859294)*'Hintergrund Berechnung'!$I$941)*0.67,I339/($D339^0.70558407859294)*'Hintergrund Berechnung'!$I$942)))</f>
        <v>#DIV/0!</v>
      </c>
      <c r="AA339" s="16" t="str">
        <f t="shared" si="48"/>
        <v/>
      </c>
      <c r="AB339" s="16" t="e">
        <f>IF($A$3=FALSE,IF($C339&lt;16,K339/($D339^0.70558407859294)*'Hintergrund Berechnung'!$I$941,K339/($D339^0.70558407859294)*'Hintergrund Berechnung'!$I$942),IF($C339&lt;13,(K339/($D339^0.70558407859294)*'Hintergrund Berechnung'!$I$941)*0.5,IF($C339&lt;16,(K339/($D339^0.70558407859294)*'Hintergrund Berechnung'!$I$941)*0.67,K339/($D339^0.70558407859294)*'Hintergrund Berechnung'!$I$942)))</f>
        <v>#DIV/0!</v>
      </c>
      <c r="AC339" s="16" t="str">
        <f t="shared" si="49"/>
        <v/>
      </c>
      <c r="AD339" s="16" t="e">
        <f>IF($A$3=FALSE,IF($C339&lt;16,M339/($D339^0.70558407859294)*'Hintergrund Berechnung'!$I$941,M339/($D339^0.70558407859294)*'Hintergrund Berechnung'!$I$942),IF($C339&lt;13,(M339/($D339^0.70558407859294)*'Hintergrund Berechnung'!$I$941)*0.5,IF($C339&lt;16,(M339/($D339^0.70558407859294)*'Hintergrund Berechnung'!$I$941)*0.67,M339/($D339^0.70558407859294)*'Hintergrund Berechnung'!$I$942)))</f>
        <v>#DIV/0!</v>
      </c>
      <c r="AE339" s="16" t="str">
        <f t="shared" si="50"/>
        <v/>
      </c>
      <c r="AF339" s="16" t="e">
        <f>IF($A$3=FALSE,IF($C339&lt;16,O339/($D339^0.70558407859294)*'Hintergrund Berechnung'!$I$941,O339/($D339^0.70558407859294)*'Hintergrund Berechnung'!$I$942),IF($C339&lt;13,(O339/($D339^0.70558407859294)*'Hintergrund Berechnung'!$I$941)*0.5,IF($C339&lt;16,(O339/($D339^0.70558407859294)*'Hintergrund Berechnung'!$I$941)*0.67,O339/($D339^0.70558407859294)*'Hintergrund Berechnung'!$I$942)))</f>
        <v>#DIV/0!</v>
      </c>
      <c r="AG339" s="16" t="str">
        <f t="shared" si="51"/>
        <v/>
      </c>
      <c r="AH339" s="16" t="e">
        <f t="shared" si="52"/>
        <v>#DIV/0!</v>
      </c>
      <c r="AI339" s="34" t="e">
        <f>ROUND(IF(C339&lt;16,$Q339/($D339^0.450818786555515)*'Hintergrund Berechnung'!$N$941,$Q339/($D339^0.450818786555515)*'Hintergrund Berechnung'!$N$942),0)</f>
        <v>#DIV/0!</v>
      </c>
      <c r="AJ339" s="34">
        <f>ROUND(IF(C339&lt;16,$R339*'Hintergrund Berechnung'!$O$941,$R339*'Hintergrund Berechnung'!$O$942),0)</f>
        <v>0</v>
      </c>
      <c r="AK339" s="34">
        <f>ROUND(IF(C339&lt;16,IF(S339&gt;0,(25-$S339)*'Hintergrund Berechnung'!$J$941,0),IF(S339&gt;0,(25-$S339)*'Hintergrund Berechnung'!$J$942,0)),0)</f>
        <v>0</v>
      </c>
      <c r="AL339" s="18" t="e">
        <f t="shared" si="53"/>
        <v>#DIV/0!</v>
      </c>
    </row>
    <row r="340" spans="21:38" x14ac:dyDescent="0.5">
      <c r="U340" s="16">
        <f t="shared" si="45"/>
        <v>0</v>
      </c>
      <c r="V340" s="16" t="e">
        <f>IF($A$3=FALSE,IF($C340&lt;16,E340/($D340^0.70558407859294)*'Hintergrund Berechnung'!$I$941,E340/($D340^0.70558407859294)*'Hintergrund Berechnung'!$I$942),IF($C340&lt;13,(E340/($D340^0.70558407859294)*'Hintergrund Berechnung'!$I$941)*0.5,IF($C340&lt;16,(E340/($D340^0.70558407859294)*'Hintergrund Berechnung'!$I$941)*0.67,E340/($D340^0.70558407859294)*'Hintergrund Berechnung'!$I$942)))</f>
        <v>#DIV/0!</v>
      </c>
      <c r="W340" s="16" t="str">
        <f t="shared" si="46"/>
        <v/>
      </c>
      <c r="X340" s="16" t="e">
        <f>IF($A$3=FALSE,IF($C340&lt;16,G340/($D340^0.70558407859294)*'Hintergrund Berechnung'!$I$941,G340/($D340^0.70558407859294)*'Hintergrund Berechnung'!$I$942),IF($C340&lt;13,(G340/($D340^0.70558407859294)*'Hintergrund Berechnung'!$I$941)*0.5,IF($C340&lt;16,(G340/($D340^0.70558407859294)*'Hintergrund Berechnung'!$I$941)*0.67,G340/($D340^0.70558407859294)*'Hintergrund Berechnung'!$I$942)))</f>
        <v>#DIV/0!</v>
      </c>
      <c r="Y340" s="16" t="str">
        <f t="shared" si="47"/>
        <v/>
      </c>
      <c r="Z340" s="16" t="e">
        <f>IF($A$3=FALSE,IF($C340&lt;16,I340/($D340^0.70558407859294)*'Hintergrund Berechnung'!$I$941,I340/($D340^0.70558407859294)*'Hintergrund Berechnung'!$I$942),IF($C340&lt;13,(I340/($D340^0.70558407859294)*'Hintergrund Berechnung'!$I$941)*0.5,IF($C340&lt;16,(I340/($D340^0.70558407859294)*'Hintergrund Berechnung'!$I$941)*0.67,I340/($D340^0.70558407859294)*'Hintergrund Berechnung'!$I$942)))</f>
        <v>#DIV/0!</v>
      </c>
      <c r="AA340" s="16" t="str">
        <f t="shared" si="48"/>
        <v/>
      </c>
      <c r="AB340" s="16" t="e">
        <f>IF($A$3=FALSE,IF($C340&lt;16,K340/($D340^0.70558407859294)*'Hintergrund Berechnung'!$I$941,K340/($D340^0.70558407859294)*'Hintergrund Berechnung'!$I$942),IF($C340&lt;13,(K340/($D340^0.70558407859294)*'Hintergrund Berechnung'!$I$941)*0.5,IF($C340&lt;16,(K340/($D340^0.70558407859294)*'Hintergrund Berechnung'!$I$941)*0.67,K340/($D340^0.70558407859294)*'Hintergrund Berechnung'!$I$942)))</f>
        <v>#DIV/0!</v>
      </c>
      <c r="AC340" s="16" t="str">
        <f t="shared" si="49"/>
        <v/>
      </c>
      <c r="AD340" s="16" t="e">
        <f>IF($A$3=FALSE,IF($C340&lt;16,M340/($D340^0.70558407859294)*'Hintergrund Berechnung'!$I$941,M340/($D340^0.70558407859294)*'Hintergrund Berechnung'!$I$942),IF($C340&lt;13,(M340/($D340^0.70558407859294)*'Hintergrund Berechnung'!$I$941)*0.5,IF($C340&lt;16,(M340/($D340^0.70558407859294)*'Hintergrund Berechnung'!$I$941)*0.67,M340/($D340^0.70558407859294)*'Hintergrund Berechnung'!$I$942)))</f>
        <v>#DIV/0!</v>
      </c>
      <c r="AE340" s="16" t="str">
        <f t="shared" si="50"/>
        <v/>
      </c>
      <c r="AF340" s="16" t="e">
        <f>IF($A$3=FALSE,IF($C340&lt;16,O340/($D340^0.70558407859294)*'Hintergrund Berechnung'!$I$941,O340/($D340^0.70558407859294)*'Hintergrund Berechnung'!$I$942),IF($C340&lt;13,(O340/($D340^0.70558407859294)*'Hintergrund Berechnung'!$I$941)*0.5,IF($C340&lt;16,(O340/($D340^0.70558407859294)*'Hintergrund Berechnung'!$I$941)*0.67,O340/($D340^0.70558407859294)*'Hintergrund Berechnung'!$I$942)))</f>
        <v>#DIV/0!</v>
      </c>
      <c r="AG340" s="16" t="str">
        <f t="shared" si="51"/>
        <v/>
      </c>
      <c r="AH340" s="16" t="e">
        <f t="shared" si="52"/>
        <v>#DIV/0!</v>
      </c>
      <c r="AI340" s="34" t="e">
        <f>ROUND(IF(C340&lt;16,$Q340/($D340^0.450818786555515)*'Hintergrund Berechnung'!$N$941,$Q340/($D340^0.450818786555515)*'Hintergrund Berechnung'!$N$942),0)</f>
        <v>#DIV/0!</v>
      </c>
      <c r="AJ340" s="34">
        <f>ROUND(IF(C340&lt;16,$R340*'Hintergrund Berechnung'!$O$941,$R340*'Hintergrund Berechnung'!$O$942),0)</f>
        <v>0</v>
      </c>
      <c r="AK340" s="34">
        <f>ROUND(IF(C340&lt;16,IF(S340&gt;0,(25-$S340)*'Hintergrund Berechnung'!$J$941,0),IF(S340&gt;0,(25-$S340)*'Hintergrund Berechnung'!$J$942,0)),0)</f>
        <v>0</v>
      </c>
      <c r="AL340" s="18" t="e">
        <f t="shared" si="53"/>
        <v>#DIV/0!</v>
      </c>
    </row>
    <row r="341" spans="21:38" x14ac:dyDescent="0.5">
      <c r="U341" s="16">
        <f t="shared" si="45"/>
        <v>0</v>
      </c>
      <c r="V341" s="16" t="e">
        <f>IF($A$3=FALSE,IF($C341&lt;16,E341/($D341^0.70558407859294)*'Hintergrund Berechnung'!$I$941,E341/($D341^0.70558407859294)*'Hintergrund Berechnung'!$I$942),IF($C341&lt;13,(E341/($D341^0.70558407859294)*'Hintergrund Berechnung'!$I$941)*0.5,IF($C341&lt;16,(E341/($D341^0.70558407859294)*'Hintergrund Berechnung'!$I$941)*0.67,E341/($D341^0.70558407859294)*'Hintergrund Berechnung'!$I$942)))</f>
        <v>#DIV/0!</v>
      </c>
      <c r="W341" s="16" t="str">
        <f t="shared" si="46"/>
        <v/>
      </c>
      <c r="X341" s="16" t="e">
        <f>IF($A$3=FALSE,IF($C341&lt;16,G341/($D341^0.70558407859294)*'Hintergrund Berechnung'!$I$941,G341/($D341^0.70558407859294)*'Hintergrund Berechnung'!$I$942),IF($C341&lt;13,(G341/($D341^0.70558407859294)*'Hintergrund Berechnung'!$I$941)*0.5,IF($C341&lt;16,(G341/($D341^0.70558407859294)*'Hintergrund Berechnung'!$I$941)*0.67,G341/($D341^0.70558407859294)*'Hintergrund Berechnung'!$I$942)))</f>
        <v>#DIV/0!</v>
      </c>
      <c r="Y341" s="16" t="str">
        <f t="shared" si="47"/>
        <v/>
      </c>
      <c r="Z341" s="16" t="e">
        <f>IF($A$3=FALSE,IF($C341&lt;16,I341/($D341^0.70558407859294)*'Hintergrund Berechnung'!$I$941,I341/($D341^0.70558407859294)*'Hintergrund Berechnung'!$I$942),IF($C341&lt;13,(I341/($D341^0.70558407859294)*'Hintergrund Berechnung'!$I$941)*0.5,IF($C341&lt;16,(I341/($D341^0.70558407859294)*'Hintergrund Berechnung'!$I$941)*0.67,I341/($D341^0.70558407859294)*'Hintergrund Berechnung'!$I$942)))</f>
        <v>#DIV/0!</v>
      </c>
      <c r="AA341" s="16" t="str">
        <f t="shared" si="48"/>
        <v/>
      </c>
      <c r="AB341" s="16" t="e">
        <f>IF($A$3=FALSE,IF($C341&lt;16,K341/($D341^0.70558407859294)*'Hintergrund Berechnung'!$I$941,K341/($D341^0.70558407859294)*'Hintergrund Berechnung'!$I$942),IF($C341&lt;13,(K341/($D341^0.70558407859294)*'Hintergrund Berechnung'!$I$941)*0.5,IF($C341&lt;16,(K341/($D341^0.70558407859294)*'Hintergrund Berechnung'!$I$941)*0.67,K341/($D341^0.70558407859294)*'Hintergrund Berechnung'!$I$942)))</f>
        <v>#DIV/0!</v>
      </c>
      <c r="AC341" s="16" t="str">
        <f t="shared" si="49"/>
        <v/>
      </c>
      <c r="AD341" s="16" t="e">
        <f>IF($A$3=FALSE,IF($C341&lt;16,M341/($D341^0.70558407859294)*'Hintergrund Berechnung'!$I$941,M341/($D341^0.70558407859294)*'Hintergrund Berechnung'!$I$942),IF($C341&lt;13,(M341/($D341^0.70558407859294)*'Hintergrund Berechnung'!$I$941)*0.5,IF($C341&lt;16,(M341/($D341^0.70558407859294)*'Hintergrund Berechnung'!$I$941)*0.67,M341/($D341^0.70558407859294)*'Hintergrund Berechnung'!$I$942)))</f>
        <v>#DIV/0!</v>
      </c>
      <c r="AE341" s="16" t="str">
        <f t="shared" si="50"/>
        <v/>
      </c>
      <c r="AF341" s="16" t="e">
        <f>IF($A$3=FALSE,IF($C341&lt;16,O341/($D341^0.70558407859294)*'Hintergrund Berechnung'!$I$941,O341/($D341^0.70558407859294)*'Hintergrund Berechnung'!$I$942),IF($C341&lt;13,(O341/($D341^0.70558407859294)*'Hintergrund Berechnung'!$I$941)*0.5,IF($C341&lt;16,(O341/($D341^0.70558407859294)*'Hintergrund Berechnung'!$I$941)*0.67,O341/($D341^0.70558407859294)*'Hintergrund Berechnung'!$I$942)))</f>
        <v>#DIV/0!</v>
      </c>
      <c r="AG341" s="16" t="str">
        <f t="shared" si="51"/>
        <v/>
      </c>
      <c r="AH341" s="16" t="e">
        <f t="shared" si="52"/>
        <v>#DIV/0!</v>
      </c>
      <c r="AI341" s="34" t="e">
        <f>ROUND(IF(C341&lt;16,$Q341/($D341^0.450818786555515)*'Hintergrund Berechnung'!$N$941,$Q341/($D341^0.450818786555515)*'Hintergrund Berechnung'!$N$942),0)</f>
        <v>#DIV/0!</v>
      </c>
      <c r="AJ341" s="34">
        <f>ROUND(IF(C341&lt;16,$R341*'Hintergrund Berechnung'!$O$941,$R341*'Hintergrund Berechnung'!$O$942),0)</f>
        <v>0</v>
      </c>
      <c r="AK341" s="34">
        <f>ROUND(IF(C341&lt;16,IF(S341&gt;0,(25-$S341)*'Hintergrund Berechnung'!$J$941,0),IF(S341&gt;0,(25-$S341)*'Hintergrund Berechnung'!$J$942,0)),0)</f>
        <v>0</v>
      </c>
      <c r="AL341" s="18" t="e">
        <f t="shared" si="53"/>
        <v>#DIV/0!</v>
      </c>
    </row>
    <row r="342" spans="21:38" x14ac:dyDescent="0.5">
      <c r="U342" s="16">
        <f t="shared" si="45"/>
        <v>0</v>
      </c>
      <c r="V342" s="16" t="e">
        <f>IF($A$3=FALSE,IF($C342&lt;16,E342/($D342^0.70558407859294)*'Hintergrund Berechnung'!$I$941,E342/($D342^0.70558407859294)*'Hintergrund Berechnung'!$I$942),IF($C342&lt;13,(E342/($D342^0.70558407859294)*'Hintergrund Berechnung'!$I$941)*0.5,IF($C342&lt;16,(E342/($D342^0.70558407859294)*'Hintergrund Berechnung'!$I$941)*0.67,E342/($D342^0.70558407859294)*'Hintergrund Berechnung'!$I$942)))</f>
        <v>#DIV/0!</v>
      </c>
      <c r="W342" s="16" t="str">
        <f t="shared" si="46"/>
        <v/>
      </c>
      <c r="X342" s="16" t="e">
        <f>IF($A$3=FALSE,IF($C342&lt;16,G342/($D342^0.70558407859294)*'Hintergrund Berechnung'!$I$941,G342/($D342^0.70558407859294)*'Hintergrund Berechnung'!$I$942),IF($C342&lt;13,(G342/($D342^0.70558407859294)*'Hintergrund Berechnung'!$I$941)*0.5,IF($C342&lt;16,(G342/($D342^0.70558407859294)*'Hintergrund Berechnung'!$I$941)*0.67,G342/($D342^0.70558407859294)*'Hintergrund Berechnung'!$I$942)))</f>
        <v>#DIV/0!</v>
      </c>
      <c r="Y342" s="16" t="str">
        <f t="shared" si="47"/>
        <v/>
      </c>
      <c r="Z342" s="16" t="e">
        <f>IF($A$3=FALSE,IF($C342&lt;16,I342/($D342^0.70558407859294)*'Hintergrund Berechnung'!$I$941,I342/($D342^0.70558407859294)*'Hintergrund Berechnung'!$I$942),IF($C342&lt;13,(I342/($D342^0.70558407859294)*'Hintergrund Berechnung'!$I$941)*0.5,IF($C342&lt;16,(I342/($D342^0.70558407859294)*'Hintergrund Berechnung'!$I$941)*0.67,I342/($D342^0.70558407859294)*'Hintergrund Berechnung'!$I$942)))</f>
        <v>#DIV/0!</v>
      </c>
      <c r="AA342" s="16" t="str">
        <f t="shared" si="48"/>
        <v/>
      </c>
      <c r="AB342" s="16" t="e">
        <f>IF($A$3=FALSE,IF($C342&lt;16,K342/($D342^0.70558407859294)*'Hintergrund Berechnung'!$I$941,K342/($D342^0.70558407859294)*'Hintergrund Berechnung'!$I$942),IF($C342&lt;13,(K342/($D342^0.70558407859294)*'Hintergrund Berechnung'!$I$941)*0.5,IF($C342&lt;16,(K342/($D342^0.70558407859294)*'Hintergrund Berechnung'!$I$941)*0.67,K342/($D342^0.70558407859294)*'Hintergrund Berechnung'!$I$942)))</f>
        <v>#DIV/0!</v>
      </c>
      <c r="AC342" s="16" t="str">
        <f t="shared" si="49"/>
        <v/>
      </c>
      <c r="AD342" s="16" t="e">
        <f>IF($A$3=FALSE,IF($C342&lt;16,M342/($D342^0.70558407859294)*'Hintergrund Berechnung'!$I$941,M342/($D342^0.70558407859294)*'Hintergrund Berechnung'!$I$942),IF($C342&lt;13,(M342/($D342^0.70558407859294)*'Hintergrund Berechnung'!$I$941)*0.5,IF($C342&lt;16,(M342/($D342^0.70558407859294)*'Hintergrund Berechnung'!$I$941)*0.67,M342/($D342^0.70558407859294)*'Hintergrund Berechnung'!$I$942)))</f>
        <v>#DIV/0!</v>
      </c>
      <c r="AE342" s="16" t="str">
        <f t="shared" si="50"/>
        <v/>
      </c>
      <c r="AF342" s="16" t="e">
        <f>IF($A$3=FALSE,IF($C342&lt;16,O342/($D342^0.70558407859294)*'Hintergrund Berechnung'!$I$941,O342/($D342^0.70558407859294)*'Hintergrund Berechnung'!$I$942),IF($C342&lt;13,(O342/($D342^0.70558407859294)*'Hintergrund Berechnung'!$I$941)*0.5,IF($C342&lt;16,(O342/($D342^0.70558407859294)*'Hintergrund Berechnung'!$I$941)*0.67,O342/($D342^0.70558407859294)*'Hintergrund Berechnung'!$I$942)))</f>
        <v>#DIV/0!</v>
      </c>
      <c r="AG342" s="16" t="str">
        <f t="shared" si="51"/>
        <v/>
      </c>
      <c r="AH342" s="16" t="e">
        <f t="shared" si="52"/>
        <v>#DIV/0!</v>
      </c>
      <c r="AI342" s="34" t="e">
        <f>ROUND(IF(C342&lt;16,$Q342/($D342^0.450818786555515)*'Hintergrund Berechnung'!$N$941,$Q342/($D342^0.450818786555515)*'Hintergrund Berechnung'!$N$942),0)</f>
        <v>#DIV/0!</v>
      </c>
      <c r="AJ342" s="34">
        <f>ROUND(IF(C342&lt;16,$R342*'Hintergrund Berechnung'!$O$941,$R342*'Hintergrund Berechnung'!$O$942),0)</f>
        <v>0</v>
      </c>
      <c r="AK342" s="34">
        <f>ROUND(IF(C342&lt;16,IF(S342&gt;0,(25-$S342)*'Hintergrund Berechnung'!$J$941,0),IF(S342&gt;0,(25-$S342)*'Hintergrund Berechnung'!$J$942,0)),0)</f>
        <v>0</v>
      </c>
      <c r="AL342" s="18" t="e">
        <f t="shared" si="53"/>
        <v>#DIV/0!</v>
      </c>
    </row>
    <row r="343" spans="21:38" x14ac:dyDescent="0.5">
      <c r="U343" s="16">
        <f t="shared" si="45"/>
        <v>0</v>
      </c>
      <c r="V343" s="16" t="e">
        <f>IF($A$3=FALSE,IF($C343&lt;16,E343/($D343^0.70558407859294)*'Hintergrund Berechnung'!$I$941,E343/($D343^0.70558407859294)*'Hintergrund Berechnung'!$I$942),IF($C343&lt;13,(E343/($D343^0.70558407859294)*'Hintergrund Berechnung'!$I$941)*0.5,IF($C343&lt;16,(E343/($D343^0.70558407859294)*'Hintergrund Berechnung'!$I$941)*0.67,E343/($D343^0.70558407859294)*'Hintergrund Berechnung'!$I$942)))</f>
        <v>#DIV/0!</v>
      </c>
      <c r="W343" s="16" t="str">
        <f t="shared" si="46"/>
        <v/>
      </c>
      <c r="X343" s="16" t="e">
        <f>IF($A$3=FALSE,IF($C343&lt;16,G343/($D343^0.70558407859294)*'Hintergrund Berechnung'!$I$941,G343/($D343^0.70558407859294)*'Hintergrund Berechnung'!$I$942),IF($C343&lt;13,(G343/($D343^0.70558407859294)*'Hintergrund Berechnung'!$I$941)*0.5,IF($C343&lt;16,(G343/($D343^0.70558407859294)*'Hintergrund Berechnung'!$I$941)*0.67,G343/($D343^0.70558407859294)*'Hintergrund Berechnung'!$I$942)))</f>
        <v>#DIV/0!</v>
      </c>
      <c r="Y343" s="16" t="str">
        <f t="shared" si="47"/>
        <v/>
      </c>
      <c r="Z343" s="16" t="e">
        <f>IF($A$3=FALSE,IF($C343&lt;16,I343/($D343^0.70558407859294)*'Hintergrund Berechnung'!$I$941,I343/($D343^0.70558407859294)*'Hintergrund Berechnung'!$I$942),IF($C343&lt;13,(I343/($D343^0.70558407859294)*'Hintergrund Berechnung'!$I$941)*0.5,IF($C343&lt;16,(I343/($D343^0.70558407859294)*'Hintergrund Berechnung'!$I$941)*0.67,I343/($D343^0.70558407859294)*'Hintergrund Berechnung'!$I$942)))</f>
        <v>#DIV/0!</v>
      </c>
      <c r="AA343" s="16" t="str">
        <f t="shared" si="48"/>
        <v/>
      </c>
      <c r="AB343" s="16" t="e">
        <f>IF($A$3=FALSE,IF($C343&lt;16,K343/($D343^0.70558407859294)*'Hintergrund Berechnung'!$I$941,K343/($D343^0.70558407859294)*'Hintergrund Berechnung'!$I$942),IF($C343&lt;13,(K343/($D343^0.70558407859294)*'Hintergrund Berechnung'!$I$941)*0.5,IF($C343&lt;16,(K343/($D343^0.70558407859294)*'Hintergrund Berechnung'!$I$941)*0.67,K343/($D343^0.70558407859294)*'Hintergrund Berechnung'!$I$942)))</f>
        <v>#DIV/0!</v>
      </c>
      <c r="AC343" s="16" t="str">
        <f t="shared" si="49"/>
        <v/>
      </c>
      <c r="AD343" s="16" t="e">
        <f>IF($A$3=FALSE,IF($C343&lt;16,M343/($D343^0.70558407859294)*'Hintergrund Berechnung'!$I$941,M343/($D343^0.70558407859294)*'Hintergrund Berechnung'!$I$942),IF($C343&lt;13,(M343/($D343^0.70558407859294)*'Hintergrund Berechnung'!$I$941)*0.5,IF($C343&lt;16,(M343/($D343^0.70558407859294)*'Hintergrund Berechnung'!$I$941)*0.67,M343/($D343^0.70558407859294)*'Hintergrund Berechnung'!$I$942)))</f>
        <v>#DIV/0!</v>
      </c>
      <c r="AE343" s="16" t="str">
        <f t="shared" si="50"/>
        <v/>
      </c>
      <c r="AF343" s="16" t="e">
        <f>IF($A$3=FALSE,IF($C343&lt;16,O343/($D343^0.70558407859294)*'Hintergrund Berechnung'!$I$941,O343/($D343^0.70558407859294)*'Hintergrund Berechnung'!$I$942),IF($C343&lt;13,(O343/($D343^0.70558407859294)*'Hintergrund Berechnung'!$I$941)*0.5,IF($C343&lt;16,(O343/($D343^0.70558407859294)*'Hintergrund Berechnung'!$I$941)*0.67,O343/($D343^0.70558407859294)*'Hintergrund Berechnung'!$I$942)))</f>
        <v>#DIV/0!</v>
      </c>
      <c r="AG343" s="16" t="str">
        <f t="shared" si="51"/>
        <v/>
      </c>
      <c r="AH343" s="16" t="e">
        <f t="shared" si="52"/>
        <v>#DIV/0!</v>
      </c>
      <c r="AI343" s="34" t="e">
        <f>ROUND(IF(C343&lt;16,$Q343/($D343^0.450818786555515)*'Hintergrund Berechnung'!$N$941,$Q343/($D343^0.450818786555515)*'Hintergrund Berechnung'!$N$942),0)</f>
        <v>#DIV/0!</v>
      </c>
      <c r="AJ343" s="34">
        <f>ROUND(IF(C343&lt;16,$R343*'Hintergrund Berechnung'!$O$941,$R343*'Hintergrund Berechnung'!$O$942),0)</f>
        <v>0</v>
      </c>
      <c r="AK343" s="34">
        <f>ROUND(IF(C343&lt;16,IF(S343&gt;0,(25-$S343)*'Hintergrund Berechnung'!$J$941,0),IF(S343&gt;0,(25-$S343)*'Hintergrund Berechnung'!$J$942,0)),0)</f>
        <v>0</v>
      </c>
      <c r="AL343" s="18" t="e">
        <f t="shared" si="53"/>
        <v>#DIV/0!</v>
      </c>
    </row>
    <row r="344" spans="21:38" x14ac:dyDescent="0.5">
      <c r="U344" s="16">
        <f t="shared" si="45"/>
        <v>0</v>
      </c>
      <c r="V344" s="16" t="e">
        <f>IF($A$3=FALSE,IF($C344&lt;16,E344/($D344^0.70558407859294)*'Hintergrund Berechnung'!$I$941,E344/($D344^0.70558407859294)*'Hintergrund Berechnung'!$I$942),IF($C344&lt;13,(E344/($D344^0.70558407859294)*'Hintergrund Berechnung'!$I$941)*0.5,IF($C344&lt;16,(E344/($D344^0.70558407859294)*'Hintergrund Berechnung'!$I$941)*0.67,E344/($D344^0.70558407859294)*'Hintergrund Berechnung'!$I$942)))</f>
        <v>#DIV/0!</v>
      </c>
      <c r="W344" s="16" t="str">
        <f t="shared" si="46"/>
        <v/>
      </c>
      <c r="X344" s="16" t="e">
        <f>IF($A$3=FALSE,IF($C344&lt;16,G344/($D344^0.70558407859294)*'Hintergrund Berechnung'!$I$941,G344/($D344^0.70558407859294)*'Hintergrund Berechnung'!$I$942),IF($C344&lt;13,(G344/($D344^0.70558407859294)*'Hintergrund Berechnung'!$I$941)*0.5,IF($C344&lt;16,(G344/($D344^0.70558407859294)*'Hintergrund Berechnung'!$I$941)*0.67,G344/($D344^0.70558407859294)*'Hintergrund Berechnung'!$I$942)))</f>
        <v>#DIV/0!</v>
      </c>
      <c r="Y344" s="16" t="str">
        <f t="shared" si="47"/>
        <v/>
      </c>
      <c r="Z344" s="16" t="e">
        <f>IF($A$3=FALSE,IF($C344&lt;16,I344/($D344^0.70558407859294)*'Hintergrund Berechnung'!$I$941,I344/($D344^0.70558407859294)*'Hintergrund Berechnung'!$I$942),IF($C344&lt;13,(I344/($D344^0.70558407859294)*'Hintergrund Berechnung'!$I$941)*0.5,IF($C344&lt;16,(I344/($D344^0.70558407859294)*'Hintergrund Berechnung'!$I$941)*0.67,I344/($D344^0.70558407859294)*'Hintergrund Berechnung'!$I$942)))</f>
        <v>#DIV/0!</v>
      </c>
      <c r="AA344" s="16" t="str">
        <f t="shared" si="48"/>
        <v/>
      </c>
      <c r="AB344" s="16" t="e">
        <f>IF($A$3=FALSE,IF($C344&lt;16,K344/($D344^0.70558407859294)*'Hintergrund Berechnung'!$I$941,K344/($D344^0.70558407859294)*'Hintergrund Berechnung'!$I$942),IF($C344&lt;13,(K344/($D344^0.70558407859294)*'Hintergrund Berechnung'!$I$941)*0.5,IF($C344&lt;16,(K344/($D344^0.70558407859294)*'Hintergrund Berechnung'!$I$941)*0.67,K344/($D344^0.70558407859294)*'Hintergrund Berechnung'!$I$942)))</f>
        <v>#DIV/0!</v>
      </c>
      <c r="AC344" s="16" t="str">
        <f t="shared" si="49"/>
        <v/>
      </c>
      <c r="AD344" s="16" t="e">
        <f>IF($A$3=FALSE,IF($C344&lt;16,M344/($D344^0.70558407859294)*'Hintergrund Berechnung'!$I$941,M344/($D344^0.70558407859294)*'Hintergrund Berechnung'!$I$942),IF($C344&lt;13,(M344/($D344^0.70558407859294)*'Hintergrund Berechnung'!$I$941)*0.5,IF($C344&lt;16,(M344/($D344^0.70558407859294)*'Hintergrund Berechnung'!$I$941)*0.67,M344/($D344^0.70558407859294)*'Hintergrund Berechnung'!$I$942)))</f>
        <v>#DIV/0!</v>
      </c>
      <c r="AE344" s="16" t="str">
        <f t="shared" si="50"/>
        <v/>
      </c>
      <c r="AF344" s="16" t="e">
        <f>IF($A$3=FALSE,IF($C344&lt;16,O344/($D344^0.70558407859294)*'Hintergrund Berechnung'!$I$941,O344/($D344^0.70558407859294)*'Hintergrund Berechnung'!$I$942),IF($C344&lt;13,(O344/($D344^0.70558407859294)*'Hintergrund Berechnung'!$I$941)*0.5,IF($C344&lt;16,(O344/($D344^0.70558407859294)*'Hintergrund Berechnung'!$I$941)*0.67,O344/($D344^0.70558407859294)*'Hintergrund Berechnung'!$I$942)))</f>
        <v>#DIV/0!</v>
      </c>
      <c r="AG344" s="16" t="str">
        <f t="shared" si="51"/>
        <v/>
      </c>
      <c r="AH344" s="16" t="e">
        <f t="shared" si="52"/>
        <v>#DIV/0!</v>
      </c>
      <c r="AI344" s="34" t="e">
        <f>ROUND(IF(C344&lt;16,$Q344/($D344^0.450818786555515)*'Hintergrund Berechnung'!$N$941,$Q344/($D344^0.450818786555515)*'Hintergrund Berechnung'!$N$942),0)</f>
        <v>#DIV/0!</v>
      </c>
      <c r="AJ344" s="34">
        <f>ROUND(IF(C344&lt;16,$R344*'Hintergrund Berechnung'!$O$941,$R344*'Hintergrund Berechnung'!$O$942),0)</f>
        <v>0</v>
      </c>
      <c r="AK344" s="34">
        <f>ROUND(IF(C344&lt;16,IF(S344&gt;0,(25-$S344)*'Hintergrund Berechnung'!$J$941,0),IF(S344&gt;0,(25-$S344)*'Hintergrund Berechnung'!$J$942,0)),0)</f>
        <v>0</v>
      </c>
      <c r="AL344" s="18" t="e">
        <f t="shared" si="53"/>
        <v>#DIV/0!</v>
      </c>
    </row>
    <row r="345" spans="21:38" x14ac:dyDescent="0.5">
      <c r="U345" s="16">
        <f t="shared" si="45"/>
        <v>0</v>
      </c>
      <c r="V345" s="16" t="e">
        <f>IF($A$3=FALSE,IF($C345&lt;16,E345/($D345^0.70558407859294)*'Hintergrund Berechnung'!$I$941,E345/($D345^0.70558407859294)*'Hintergrund Berechnung'!$I$942),IF($C345&lt;13,(E345/($D345^0.70558407859294)*'Hintergrund Berechnung'!$I$941)*0.5,IF($C345&lt;16,(E345/($D345^0.70558407859294)*'Hintergrund Berechnung'!$I$941)*0.67,E345/($D345^0.70558407859294)*'Hintergrund Berechnung'!$I$942)))</f>
        <v>#DIV/0!</v>
      </c>
      <c r="W345" s="16" t="str">
        <f t="shared" si="46"/>
        <v/>
      </c>
      <c r="X345" s="16" t="e">
        <f>IF($A$3=FALSE,IF($C345&lt;16,G345/($D345^0.70558407859294)*'Hintergrund Berechnung'!$I$941,G345/($D345^0.70558407859294)*'Hintergrund Berechnung'!$I$942),IF($C345&lt;13,(G345/($D345^0.70558407859294)*'Hintergrund Berechnung'!$I$941)*0.5,IF($C345&lt;16,(G345/($D345^0.70558407859294)*'Hintergrund Berechnung'!$I$941)*0.67,G345/($D345^0.70558407859294)*'Hintergrund Berechnung'!$I$942)))</f>
        <v>#DIV/0!</v>
      </c>
      <c r="Y345" s="16" t="str">
        <f t="shared" si="47"/>
        <v/>
      </c>
      <c r="Z345" s="16" t="e">
        <f>IF($A$3=FALSE,IF($C345&lt;16,I345/($D345^0.70558407859294)*'Hintergrund Berechnung'!$I$941,I345/($D345^0.70558407859294)*'Hintergrund Berechnung'!$I$942),IF($C345&lt;13,(I345/($D345^0.70558407859294)*'Hintergrund Berechnung'!$I$941)*0.5,IF($C345&lt;16,(I345/($D345^0.70558407859294)*'Hintergrund Berechnung'!$I$941)*0.67,I345/($D345^0.70558407859294)*'Hintergrund Berechnung'!$I$942)))</f>
        <v>#DIV/0!</v>
      </c>
      <c r="AA345" s="16" t="str">
        <f t="shared" si="48"/>
        <v/>
      </c>
      <c r="AB345" s="16" t="e">
        <f>IF($A$3=FALSE,IF($C345&lt;16,K345/($D345^0.70558407859294)*'Hintergrund Berechnung'!$I$941,K345/($D345^0.70558407859294)*'Hintergrund Berechnung'!$I$942),IF($C345&lt;13,(K345/($D345^0.70558407859294)*'Hintergrund Berechnung'!$I$941)*0.5,IF($C345&lt;16,(K345/($D345^0.70558407859294)*'Hintergrund Berechnung'!$I$941)*0.67,K345/($D345^0.70558407859294)*'Hintergrund Berechnung'!$I$942)))</f>
        <v>#DIV/0!</v>
      </c>
      <c r="AC345" s="16" t="str">
        <f t="shared" si="49"/>
        <v/>
      </c>
      <c r="AD345" s="16" t="e">
        <f>IF($A$3=FALSE,IF($C345&lt;16,M345/($D345^0.70558407859294)*'Hintergrund Berechnung'!$I$941,M345/($D345^0.70558407859294)*'Hintergrund Berechnung'!$I$942),IF($C345&lt;13,(M345/($D345^0.70558407859294)*'Hintergrund Berechnung'!$I$941)*0.5,IF($C345&lt;16,(M345/($D345^0.70558407859294)*'Hintergrund Berechnung'!$I$941)*0.67,M345/($D345^0.70558407859294)*'Hintergrund Berechnung'!$I$942)))</f>
        <v>#DIV/0!</v>
      </c>
      <c r="AE345" s="16" t="str">
        <f t="shared" si="50"/>
        <v/>
      </c>
      <c r="AF345" s="16" t="e">
        <f>IF($A$3=FALSE,IF($C345&lt;16,O345/($D345^0.70558407859294)*'Hintergrund Berechnung'!$I$941,O345/($D345^0.70558407859294)*'Hintergrund Berechnung'!$I$942),IF($C345&lt;13,(O345/($D345^0.70558407859294)*'Hintergrund Berechnung'!$I$941)*0.5,IF($C345&lt;16,(O345/($D345^0.70558407859294)*'Hintergrund Berechnung'!$I$941)*0.67,O345/($D345^0.70558407859294)*'Hintergrund Berechnung'!$I$942)))</f>
        <v>#DIV/0!</v>
      </c>
      <c r="AG345" s="16" t="str">
        <f t="shared" si="51"/>
        <v/>
      </c>
      <c r="AH345" s="16" t="e">
        <f t="shared" si="52"/>
        <v>#DIV/0!</v>
      </c>
      <c r="AI345" s="34" t="e">
        <f>ROUND(IF(C345&lt;16,$Q345/($D345^0.450818786555515)*'Hintergrund Berechnung'!$N$941,$Q345/($D345^0.450818786555515)*'Hintergrund Berechnung'!$N$942),0)</f>
        <v>#DIV/0!</v>
      </c>
      <c r="AJ345" s="34">
        <f>ROUND(IF(C345&lt;16,$R345*'Hintergrund Berechnung'!$O$941,$R345*'Hintergrund Berechnung'!$O$942),0)</f>
        <v>0</v>
      </c>
      <c r="AK345" s="34">
        <f>ROUND(IF(C345&lt;16,IF(S345&gt;0,(25-$S345)*'Hintergrund Berechnung'!$J$941,0),IF(S345&gt;0,(25-$S345)*'Hintergrund Berechnung'!$J$942,0)),0)</f>
        <v>0</v>
      </c>
      <c r="AL345" s="18" t="e">
        <f t="shared" si="53"/>
        <v>#DIV/0!</v>
      </c>
    </row>
    <row r="346" spans="21:38" x14ac:dyDescent="0.5">
      <c r="U346" s="16">
        <f t="shared" si="45"/>
        <v>0</v>
      </c>
      <c r="V346" s="16" t="e">
        <f>IF($A$3=FALSE,IF($C346&lt;16,E346/($D346^0.70558407859294)*'Hintergrund Berechnung'!$I$941,E346/($D346^0.70558407859294)*'Hintergrund Berechnung'!$I$942),IF($C346&lt;13,(E346/($D346^0.70558407859294)*'Hintergrund Berechnung'!$I$941)*0.5,IF($C346&lt;16,(E346/($D346^0.70558407859294)*'Hintergrund Berechnung'!$I$941)*0.67,E346/($D346^0.70558407859294)*'Hintergrund Berechnung'!$I$942)))</f>
        <v>#DIV/0!</v>
      </c>
      <c r="W346" s="16" t="str">
        <f t="shared" si="46"/>
        <v/>
      </c>
      <c r="X346" s="16" t="e">
        <f>IF($A$3=FALSE,IF($C346&lt;16,G346/($D346^0.70558407859294)*'Hintergrund Berechnung'!$I$941,G346/($D346^0.70558407859294)*'Hintergrund Berechnung'!$I$942),IF($C346&lt;13,(G346/($D346^0.70558407859294)*'Hintergrund Berechnung'!$I$941)*0.5,IF($C346&lt;16,(G346/($D346^0.70558407859294)*'Hintergrund Berechnung'!$I$941)*0.67,G346/($D346^0.70558407859294)*'Hintergrund Berechnung'!$I$942)))</f>
        <v>#DIV/0!</v>
      </c>
      <c r="Y346" s="16" t="str">
        <f t="shared" si="47"/>
        <v/>
      </c>
      <c r="Z346" s="16" t="e">
        <f>IF($A$3=FALSE,IF($C346&lt;16,I346/($D346^0.70558407859294)*'Hintergrund Berechnung'!$I$941,I346/($D346^0.70558407859294)*'Hintergrund Berechnung'!$I$942),IF($C346&lt;13,(I346/($D346^0.70558407859294)*'Hintergrund Berechnung'!$I$941)*0.5,IF($C346&lt;16,(I346/($D346^0.70558407859294)*'Hintergrund Berechnung'!$I$941)*0.67,I346/($D346^0.70558407859294)*'Hintergrund Berechnung'!$I$942)))</f>
        <v>#DIV/0!</v>
      </c>
      <c r="AA346" s="16" t="str">
        <f t="shared" si="48"/>
        <v/>
      </c>
      <c r="AB346" s="16" t="e">
        <f>IF($A$3=FALSE,IF($C346&lt;16,K346/($D346^0.70558407859294)*'Hintergrund Berechnung'!$I$941,K346/($D346^0.70558407859294)*'Hintergrund Berechnung'!$I$942),IF($C346&lt;13,(K346/($D346^0.70558407859294)*'Hintergrund Berechnung'!$I$941)*0.5,IF($C346&lt;16,(K346/($D346^0.70558407859294)*'Hintergrund Berechnung'!$I$941)*0.67,K346/($D346^0.70558407859294)*'Hintergrund Berechnung'!$I$942)))</f>
        <v>#DIV/0!</v>
      </c>
      <c r="AC346" s="16" t="str">
        <f t="shared" si="49"/>
        <v/>
      </c>
      <c r="AD346" s="16" t="e">
        <f>IF($A$3=FALSE,IF($C346&lt;16,M346/($D346^0.70558407859294)*'Hintergrund Berechnung'!$I$941,M346/($D346^0.70558407859294)*'Hintergrund Berechnung'!$I$942),IF($C346&lt;13,(M346/($D346^0.70558407859294)*'Hintergrund Berechnung'!$I$941)*0.5,IF($C346&lt;16,(M346/($D346^0.70558407859294)*'Hintergrund Berechnung'!$I$941)*0.67,M346/($D346^0.70558407859294)*'Hintergrund Berechnung'!$I$942)))</f>
        <v>#DIV/0!</v>
      </c>
      <c r="AE346" s="16" t="str">
        <f t="shared" si="50"/>
        <v/>
      </c>
      <c r="AF346" s="16" t="e">
        <f>IF($A$3=FALSE,IF($C346&lt;16,O346/($D346^0.70558407859294)*'Hintergrund Berechnung'!$I$941,O346/($D346^0.70558407859294)*'Hintergrund Berechnung'!$I$942),IF($C346&lt;13,(O346/($D346^0.70558407859294)*'Hintergrund Berechnung'!$I$941)*0.5,IF($C346&lt;16,(O346/($D346^0.70558407859294)*'Hintergrund Berechnung'!$I$941)*0.67,O346/($D346^0.70558407859294)*'Hintergrund Berechnung'!$I$942)))</f>
        <v>#DIV/0!</v>
      </c>
      <c r="AG346" s="16" t="str">
        <f t="shared" si="51"/>
        <v/>
      </c>
      <c r="AH346" s="16" t="e">
        <f t="shared" si="52"/>
        <v>#DIV/0!</v>
      </c>
      <c r="AI346" s="34" t="e">
        <f>ROUND(IF(C346&lt;16,$Q346/($D346^0.450818786555515)*'Hintergrund Berechnung'!$N$941,$Q346/($D346^0.450818786555515)*'Hintergrund Berechnung'!$N$942),0)</f>
        <v>#DIV/0!</v>
      </c>
      <c r="AJ346" s="34">
        <f>ROUND(IF(C346&lt;16,$R346*'Hintergrund Berechnung'!$O$941,$R346*'Hintergrund Berechnung'!$O$942),0)</f>
        <v>0</v>
      </c>
      <c r="AK346" s="34">
        <f>ROUND(IF(C346&lt;16,IF(S346&gt;0,(25-$S346)*'Hintergrund Berechnung'!$J$941,0),IF(S346&gt;0,(25-$S346)*'Hintergrund Berechnung'!$J$942,0)),0)</f>
        <v>0</v>
      </c>
      <c r="AL346" s="18" t="e">
        <f t="shared" si="53"/>
        <v>#DIV/0!</v>
      </c>
    </row>
    <row r="347" spans="21:38" x14ac:dyDescent="0.5">
      <c r="U347" s="16">
        <f t="shared" si="45"/>
        <v>0</v>
      </c>
      <c r="V347" s="16" t="e">
        <f>IF($A$3=FALSE,IF($C347&lt;16,E347/($D347^0.70558407859294)*'Hintergrund Berechnung'!$I$941,E347/($D347^0.70558407859294)*'Hintergrund Berechnung'!$I$942),IF($C347&lt;13,(E347/($D347^0.70558407859294)*'Hintergrund Berechnung'!$I$941)*0.5,IF($C347&lt;16,(E347/($D347^0.70558407859294)*'Hintergrund Berechnung'!$I$941)*0.67,E347/($D347^0.70558407859294)*'Hintergrund Berechnung'!$I$942)))</f>
        <v>#DIV/0!</v>
      </c>
      <c r="W347" s="16" t="str">
        <f t="shared" si="46"/>
        <v/>
      </c>
      <c r="X347" s="16" t="e">
        <f>IF($A$3=FALSE,IF($C347&lt;16,G347/($D347^0.70558407859294)*'Hintergrund Berechnung'!$I$941,G347/($D347^0.70558407859294)*'Hintergrund Berechnung'!$I$942),IF($C347&lt;13,(G347/($D347^0.70558407859294)*'Hintergrund Berechnung'!$I$941)*0.5,IF($C347&lt;16,(G347/($D347^0.70558407859294)*'Hintergrund Berechnung'!$I$941)*0.67,G347/($D347^0.70558407859294)*'Hintergrund Berechnung'!$I$942)))</f>
        <v>#DIV/0!</v>
      </c>
      <c r="Y347" s="16" t="str">
        <f t="shared" si="47"/>
        <v/>
      </c>
      <c r="Z347" s="16" t="e">
        <f>IF($A$3=FALSE,IF($C347&lt;16,I347/($D347^0.70558407859294)*'Hintergrund Berechnung'!$I$941,I347/($D347^0.70558407859294)*'Hintergrund Berechnung'!$I$942),IF($C347&lt;13,(I347/($D347^0.70558407859294)*'Hintergrund Berechnung'!$I$941)*0.5,IF($C347&lt;16,(I347/($D347^0.70558407859294)*'Hintergrund Berechnung'!$I$941)*0.67,I347/($D347^0.70558407859294)*'Hintergrund Berechnung'!$I$942)))</f>
        <v>#DIV/0!</v>
      </c>
      <c r="AA347" s="16" t="str">
        <f t="shared" si="48"/>
        <v/>
      </c>
      <c r="AB347" s="16" t="e">
        <f>IF($A$3=FALSE,IF($C347&lt;16,K347/($D347^0.70558407859294)*'Hintergrund Berechnung'!$I$941,K347/($D347^0.70558407859294)*'Hintergrund Berechnung'!$I$942),IF($C347&lt;13,(K347/($D347^0.70558407859294)*'Hintergrund Berechnung'!$I$941)*0.5,IF($C347&lt;16,(K347/($D347^0.70558407859294)*'Hintergrund Berechnung'!$I$941)*0.67,K347/($D347^0.70558407859294)*'Hintergrund Berechnung'!$I$942)))</f>
        <v>#DIV/0!</v>
      </c>
      <c r="AC347" s="16" t="str">
        <f t="shared" si="49"/>
        <v/>
      </c>
      <c r="AD347" s="16" t="e">
        <f>IF($A$3=FALSE,IF($C347&lt;16,M347/($D347^0.70558407859294)*'Hintergrund Berechnung'!$I$941,M347/($D347^0.70558407859294)*'Hintergrund Berechnung'!$I$942),IF($C347&lt;13,(M347/($D347^0.70558407859294)*'Hintergrund Berechnung'!$I$941)*0.5,IF($C347&lt;16,(M347/($D347^0.70558407859294)*'Hintergrund Berechnung'!$I$941)*0.67,M347/($D347^0.70558407859294)*'Hintergrund Berechnung'!$I$942)))</f>
        <v>#DIV/0!</v>
      </c>
      <c r="AE347" s="16" t="str">
        <f t="shared" si="50"/>
        <v/>
      </c>
      <c r="AF347" s="16" t="e">
        <f>IF($A$3=FALSE,IF($C347&lt;16,O347/($D347^0.70558407859294)*'Hintergrund Berechnung'!$I$941,O347/($D347^0.70558407859294)*'Hintergrund Berechnung'!$I$942),IF($C347&lt;13,(O347/($D347^0.70558407859294)*'Hintergrund Berechnung'!$I$941)*0.5,IF($C347&lt;16,(O347/($D347^0.70558407859294)*'Hintergrund Berechnung'!$I$941)*0.67,O347/($D347^0.70558407859294)*'Hintergrund Berechnung'!$I$942)))</f>
        <v>#DIV/0!</v>
      </c>
      <c r="AG347" s="16" t="str">
        <f t="shared" si="51"/>
        <v/>
      </c>
      <c r="AH347" s="16" t="e">
        <f t="shared" si="52"/>
        <v>#DIV/0!</v>
      </c>
      <c r="AI347" s="34" t="e">
        <f>ROUND(IF(C347&lt;16,$Q347/($D347^0.450818786555515)*'Hintergrund Berechnung'!$N$941,$Q347/($D347^0.450818786555515)*'Hintergrund Berechnung'!$N$942),0)</f>
        <v>#DIV/0!</v>
      </c>
      <c r="AJ347" s="34">
        <f>ROUND(IF(C347&lt;16,$R347*'Hintergrund Berechnung'!$O$941,$R347*'Hintergrund Berechnung'!$O$942),0)</f>
        <v>0</v>
      </c>
      <c r="AK347" s="34">
        <f>ROUND(IF(C347&lt;16,IF(S347&gt;0,(25-$S347)*'Hintergrund Berechnung'!$J$941,0),IF(S347&gt;0,(25-$S347)*'Hintergrund Berechnung'!$J$942,0)),0)</f>
        <v>0</v>
      </c>
      <c r="AL347" s="18" t="e">
        <f t="shared" si="53"/>
        <v>#DIV/0!</v>
      </c>
    </row>
    <row r="348" spans="21:38" x14ac:dyDescent="0.5">
      <c r="U348" s="16">
        <f t="shared" si="45"/>
        <v>0</v>
      </c>
      <c r="V348" s="16" t="e">
        <f>IF($A$3=FALSE,IF($C348&lt;16,E348/($D348^0.70558407859294)*'Hintergrund Berechnung'!$I$941,E348/($D348^0.70558407859294)*'Hintergrund Berechnung'!$I$942),IF($C348&lt;13,(E348/($D348^0.70558407859294)*'Hintergrund Berechnung'!$I$941)*0.5,IF($C348&lt;16,(E348/($D348^0.70558407859294)*'Hintergrund Berechnung'!$I$941)*0.67,E348/($D348^0.70558407859294)*'Hintergrund Berechnung'!$I$942)))</f>
        <v>#DIV/0!</v>
      </c>
      <c r="W348" s="16" t="str">
        <f t="shared" si="46"/>
        <v/>
      </c>
      <c r="X348" s="16" t="e">
        <f>IF($A$3=FALSE,IF($C348&lt;16,G348/($D348^0.70558407859294)*'Hintergrund Berechnung'!$I$941,G348/($D348^0.70558407859294)*'Hintergrund Berechnung'!$I$942),IF($C348&lt;13,(G348/($D348^0.70558407859294)*'Hintergrund Berechnung'!$I$941)*0.5,IF($C348&lt;16,(G348/($D348^0.70558407859294)*'Hintergrund Berechnung'!$I$941)*0.67,G348/($D348^0.70558407859294)*'Hintergrund Berechnung'!$I$942)))</f>
        <v>#DIV/0!</v>
      </c>
      <c r="Y348" s="16" t="str">
        <f t="shared" si="47"/>
        <v/>
      </c>
      <c r="Z348" s="16" t="e">
        <f>IF($A$3=FALSE,IF($C348&lt;16,I348/($D348^0.70558407859294)*'Hintergrund Berechnung'!$I$941,I348/($D348^0.70558407859294)*'Hintergrund Berechnung'!$I$942),IF($C348&lt;13,(I348/($D348^0.70558407859294)*'Hintergrund Berechnung'!$I$941)*0.5,IF($C348&lt;16,(I348/($D348^0.70558407859294)*'Hintergrund Berechnung'!$I$941)*0.67,I348/($D348^0.70558407859294)*'Hintergrund Berechnung'!$I$942)))</f>
        <v>#DIV/0!</v>
      </c>
      <c r="AA348" s="16" t="str">
        <f t="shared" si="48"/>
        <v/>
      </c>
      <c r="AB348" s="16" t="e">
        <f>IF($A$3=FALSE,IF($C348&lt;16,K348/($D348^0.70558407859294)*'Hintergrund Berechnung'!$I$941,K348/($D348^0.70558407859294)*'Hintergrund Berechnung'!$I$942),IF($C348&lt;13,(K348/($D348^0.70558407859294)*'Hintergrund Berechnung'!$I$941)*0.5,IF($C348&lt;16,(K348/($D348^0.70558407859294)*'Hintergrund Berechnung'!$I$941)*0.67,K348/($D348^0.70558407859294)*'Hintergrund Berechnung'!$I$942)))</f>
        <v>#DIV/0!</v>
      </c>
      <c r="AC348" s="16" t="str">
        <f t="shared" si="49"/>
        <v/>
      </c>
      <c r="AD348" s="16" t="e">
        <f>IF($A$3=FALSE,IF($C348&lt;16,M348/($D348^0.70558407859294)*'Hintergrund Berechnung'!$I$941,M348/($D348^0.70558407859294)*'Hintergrund Berechnung'!$I$942),IF($C348&lt;13,(M348/($D348^0.70558407859294)*'Hintergrund Berechnung'!$I$941)*0.5,IF($C348&lt;16,(M348/($D348^0.70558407859294)*'Hintergrund Berechnung'!$I$941)*0.67,M348/($D348^0.70558407859294)*'Hintergrund Berechnung'!$I$942)))</f>
        <v>#DIV/0!</v>
      </c>
      <c r="AE348" s="16" t="str">
        <f t="shared" si="50"/>
        <v/>
      </c>
      <c r="AF348" s="16" t="e">
        <f>IF($A$3=FALSE,IF($C348&lt;16,O348/($D348^0.70558407859294)*'Hintergrund Berechnung'!$I$941,O348/($D348^0.70558407859294)*'Hintergrund Berechnung'!$I$942),IF($C348&lt;13,(O348/($D348^0.70558407859294)*'Hintergrund Berechnung'!$I$941)*0.5,IF($C348&lt;16,(O348/($D348^0.70558407859294)*'Hintergrund Berechnung'!$I$941)*0.67,O348/($D348^0.70558407859294)*'Hintergrund Berechnung'!$I$942)))</f>
        <v>#DIV/0!</v>
      </c>
      <c r="AG348" s="16" t="str">
        <f t="shared" si="51"/>
        <v/>
      </c>
      <c r="AH348" s="16" t="e">
        <f t="shared" si="52"/>
        <v>#DIV/0!</v>
      </c>
      <c r="AI348" s="34" t="e">
        <f>ROUND(IF(C348&lt;16,$Q348/($D348^0.450818786555515)*'Hintergrund Berechnung'!$N$941,$Q348/($D348^0.450818786555515)*'Hintergrund Berechnung'!$N$942),0)</f>
        <v>#DIV/0!</v>
      </c>
      <c r="AJ348" s="34">
        <f>ROUND(IF(C348&lt;16,$R348*'Hintergrund Berechnung'!$O$941,$R348*'Hintergrund Berechnung'!$O$942),0)</f>
        <v>0</v>
      </c>
      <c r="AK348" s="34">
        <f>ROUND(IF(C348&lt;16,IF(S348&gt;0,(25-$S348)*'Hintergrund Berechnung'!$J$941,0),IF(S348&gt;0,(25-$S348)*'Hintergrund Berechnung'!$J$942,0)),0)</f>
        <v>0</v>
      </c>
      <c r="AL348" s="18" t="e">
        <f t="shared" si="53"/>
        <v>#DIV/0!</v>
      </c>
    </row>
    <row r="349" spans="21:38" x14ac:dyDescent="0.5">
      <c r="U349" s="16">
        <f t="shared" si="45"/>
        <v>0</v>
      </c>
      <c r="V349" s="16" t="e">
        <f>IF($A$3=FALSE,IF($C349&lt;16,E349/($D349^0.70558407859294)*'Hintergrund Berechnung'!$I$941,E349/($D349^0.70558407859294)*'Hintergrund Berechnung'!$I$942),IF($C349&lt;13,(E349/($D349^0.70558407859294)*'Hintergrund Berechnung'!$I$941)*0.5,IF($C349&lt;16,(E349/($D349^0.70558407859294)*'Hintergrund Berechnung'!$I$941)*0.67,E349/($D349^0.70558407859294)*'Hintergrund Berechnung'!$I$942)))</f>
        <v>#DIV/0!</v>
      </c>
      <c r="W349" s="16" t="str">
        <f t="shared" si="46"/>
        <v/>
      </c>
      <c r="X349" s="16" t="e">
        <f>IF($A$3=FALSE,IF($C349&lt;16,G349/($D349^0.70558407859294)*'Hintergrund Berechnung'!$I$941,G349/($D349^0.70558407859294)*'Hintergrund Berechnung'!$I$942),IF($C349&lt;13,(G349/($D349^0.70558407859294)*'Hintergrund Berechnung'!$I$941)*0.5,IF($C349&lt;16,(G349/($D349^0.70558407859294)*'Hintergrund Berechnung'!$I$941)*0.67,G349/($D349^0.70558407859294)*'Hintergrund Berechnung'!$I$942)))</f>
        <v>#DIV/0!</v>
      </c>
      <c r="Y349" s="16" t="str">
        <f t="shared" si="47"/>
        <v/>
      </c>
      <c r="Z349" s="16" t="e">
        <f>IF($A$3=FALSE,IF($C349&lt;16,I349/($D349^0.70558407859294)*'Hintergrund Berechnung'!$I$941,I349/($D349^0.70558407859294)*'Hintergrund Berechnung'!$I$942),IF($C349&lt;13,(I349/($D349^0.70558407859294)*'Hintergrund Berechnung'!$I$941)*0.5,IF($C349&lt;16,(I349/($D349^0.70558407859294)*'Hintergrund Berechnung'!$I$941)*0.67,I349/($D349^0.70558407859294)*'Hintergrund Berechnung'!$I$942)))</f>
        <v>#DIV/0!</v>
      </c>
      <c r="AA349" s="16" t="str">
        <f t="shared" si="48"/>
        <v/>
      </c>
      <c r="AB349" s="16" t="e">
        <f>IF($A$3=FALSE,IF($C349&lt;16,K349/($D349^0.70558407859294)*'Hintergrund Berechnung'!$I$941,K349/($D349^0.70558407859294)*'Hintergrund Berechnung'!$I$942),IF($C349&lt;13,(K349/($D349^0.70558407859294)*'Hintergrund Berechnung'!$I$941)*0.5,IF($C349&lt;16,(K349/($D349^0.70558407859294)*'Hintergrund Berechnung'!$I$941)*0.67,K349/($D349^0.70558407859294)*'Hintergrund Berechnung'!$I$942)))</f>
        <v>#DIV/0!</v>
      </c>
      <c r="AC349" s="16" t="str">
        <f t="shared" si="49"/>
        <v/>
      </c>
      <c r="AD349" s="16" t="e">
        <f>IF($A$3=FALSE,IF($C349&lt;16,M349/($D349^0.70558407859294)*'Hintergrund Berechnung'!$I$941,M349/($D349^0.70558407859294)*'Hintergrund Berechnung'!$I$942),IF($C349&lt;13,(M349/($D349^0.70558407859294)*'Hintergrund Berechnung'!$I$941)*0.5,IF($C349&lt;16,(M349/($D349^0.70558407859294)*'Hintergrund Berechnung'!$I$941)*0.67,M349/($D349^0.70558407859294)*'Hintergrund Berechnung'!$I$942)))</f>
        <v>#DIV/0!</v>
      </c>
      <c r="AE349" s="16" t="str">
        <f t="shared" si="50"/>
        <v/>
      </c>
      <c r="AF349" s="16" t="e">
        <f>IF($A$3=FALSE,IF($C349&lt;16,O349/($D349^0.70558407859294)*'Hintergrund Berechnung'!$I$941,O349/($D349^0.70558407859294)*'Hintergrund Berechnung'!$I$942),IF($C349&lt;13,(O349/($D349^0.70558407859294)*'Hintergrund Berechnung'!$I$941)*0.5,IF($C349&lt;16,(O349/($D349^0.70558407859294)*'Hintergrund Berechnung'!$I$941)*0.67,O349/($D349^0.70558407859294)*'Hintergrund Berechnung'!$I$942)))</f>
        <v>#DIV/0!</v>
      </c>
      <c r="AG349" s="16" t="str">
        <f t="shared" si="51"/>
        <v/>
      </c>
      <c r="AH349" s="16" t="e">
        <f t="shared" si="52"/>
        <v>#DIV/0!</v>
      </c>
      <c r="AI349" s="34" t="e">
        <f>ROUND(IF(C349&lt;16,$Q349/($D349^0.450818786555515)*'Hintergrund Berechnung'!$N$941,$Q349/($D349^0.450818786555515)*'Hintergrund Berechnung'!$N$942),0)</f>
        <v>#DIV/0!</v>
      </c>
      <c r="AJ349" s="34">
        <f>ROUND(IF(C349&lt;16,$R349*'Hintergrund Berechnung'!$O$941,$R349*'Hintergrund Berechnung'!$O$942),0)</f>
        <v>0</v>
      </c>
      <c r="AK349" s="34">
        <f>ROUND(IF(C349&lt;16,IF(S349&gt;0,(25-$S349)*'Hintergrund Berechnung'!$J$941,0),IF(S349&gt;0,(25-$S349)*'Hintergrund Berechnung'!$J$942,0)),0)</f>
        <v>0</v>
      </c>
      <c r="AL349" s="18" t="e">
        <f t="shared" si="53"/>
        <v>#DIV/0!</v>
      </c>
    </row>
    <row r="350" spans="21:38" x14ac:dyDescent="0.5">
      <c r="U350" s="16">
        <f t="shared" si="45"/>
        <v>0</v>
      </c>
      <c r="V350" s="16" t="e">
        <f>IF($A$3=FALSE,IF($C350&lt;16,E350/($D350^0.70558407859294)*'Hintergrund Berechnung'!$I$941,E350/($D350^0.70558407859294)*'Hintergrund Berechnung'!$I$942),IF($C350&lt;13,(E350/($D350^0.70558407859294)*'Hintergrund Berechnung'!$I$941)*0.5,IF($C350&lt;16,(E350/($D350^0.70558407859294)*'Hintergrund Berechnung'!$I$941)*0.67,E350/($D350^0.70558407859294)*'Hintergrund Berechnung'!$I$942)))</f>
        <v>#DIV/0!</v>
      </c>
      <c r="W350" s="16" t="str">
        <f t="shared" si="46"/>
        <v/>
      </c>
      <c r="X350" s="16" t="e">
        <f>IF($A$3=FALSE,IF($C350&lt;16,G350/($D350^0.70558407859294)*'Hintergrund Berechnung'!$I$941,G350/($D350^0.70558407859294)*'Hintergrund Berechnung'!$I$942),IF($C350&lt;13,(G350/($D350^0.70558407859294)*'Hintergrund Berechnung'!$I$941)*0.5,IF($C350&lt;16,(G350/($D350^0.70558407859294)*'Hintergrund Berechnung'!$I$941)*0.67,G350/($D350^0.70558407859294)*'Hintergrund Berechnung'!$I$942)))</f>
        <v>#DIV/0!</v>
      </c>
      <c r="Y350" s="16" t="str">
        <f t="shared" si="47"/>
        <v/>
      </c>
      <c r="Z350" s="16" t="e">
        <f>IF($A$3=FALSE,IF($C350&lt;16,I350/($D350^0.70558407859294)*'Hintergrund Berechnung'!$I$941,I350/($D350^0.70558407859294)*'Hintergrund Berechnung'!$I$942),IF($C350&lt;13,(I350/($D350^0.70558407859294)*'Hintergrund Berechnung'!$I$941)*0.5,IF($C350&lt;16,(I350/($D350^0.70558407859294)*'Hintergrund Berechnung'!$I$941)*0.67,I350/($D350^0.70558407859294)*'Hintergrund Berechnung'!$I$942)))</f>
        <v>#DIV/0!</v>
      </c>
      <c r="AA350" s="16" t="str">
        <f t="shared" si="48"/>
        <v/>
      </c>
      <c r="AB350" s="16" t="e">
        <f>IF($A$3=FALSE,IF($C350&lt;16,K350/($D350^0.70558407859294)*'Hintergrund Berechnung'!$I$941,K350/($D350^0.70558407859294)*'Hintergrund Berechnung'!$I$942),IF($C350&lt;13,(K350/($D350^0.70558407859294)*'Hintergrund Berechnung'!$I$941)*0.5,IF($C350&lt;16,(K350/($D350^0.70558407859294)*'Hintergrund Berechnung'!$I$941)*0.67,K350/($D350^0.70558407859294)*'Hintergrund Berechnung'!$I$942)))</f>
        <v>#DIV/0!</v>
      </c>
      <c r="AC350" s="16" t="str">
        <f t="shared" si="49"/>
        <v/>
      </c>
      <c r="AD350" s="16" t="e">
        <f>IF($A$3=FALSE,IF($C350&lt;16,M350/($D350^0.70558407859294)*'Hintergrund Berechnung'!$I$941,M350/($D350^0.70558407859294)*'Hintergrund Berechnung'!$I$942),IF($C350&lt;13,(M350/($D350^0.70558407859294)*'Hintergrund Berechnung'!$I$941)*0.5,IF($C350&lt;16,(M350/($D350^0.70558407859294)*'Hintergrund Berechnung'!$I$941)*0.67,M350/($D350^0.70558407859294)*'Hintergrund Berechnung'!$I$942)))</f>
        <v>#DIV/0!</v>
      </c>
      <c r="AE350" s="16" t="str">
        <f t="shared" si="50"/>
        <v/>
      </c>
      <c r="AF350" s="16" t="e">
        <f>IF($A$3=FALSE,IF($C350&lt;16,O350/($D350^0.70558407859294)*'Hintergrund Berechnung'!$I$941,O350/($D350^0.70558407859294)*'Hintergrund Berechnung'!$I$942),IF($C350&lt;13,(O350/($D350^0.70558407859294)*'Hintergrund Berechnung'!$I$941)*0.5,IF($C350&lt;16,(O350/($D350^0.70558407859294)*'Hintergrund Berechnung'!$I$941)*0.67,O350/($D350^0.70558407859294)*'Hintergrund Berechnung'!$I$942)))</f>
        <v>#DIV/0!</v>
      </c>
      <c r="AG350" s="16" t="str">
        <f t="shared" si="51"/>
        <v/>
      </c>
      <c r="AH350" s="16" t="e">
        <f t="shared" si="52"/>
        <v>#DIV/0!</v>
      </c>
      <c r="AI350" s="34" t="e">
        <f>ROUND(IF(C350&lt;16,$Q350/($D350^0.450818786555515)*'Hintergrund Berechnung'!$N$941,$Q350/($D350^0.450818786555515)*'Hintergrund Berechnung'!$N$942),0)</f>
        <v>#DIV/0!</v>
      </c>
      <c r="AJ350" s="34">
        <f>ROUND(IF(C350&lt;16,$R350*'Hintergrund Berechnung'!$O$941,$R350*'Hintergrund Berechnung'!$O$942),0)</f>
        <v>0</v>
      </c>
      <c r="AK350" s="34">
        <f>ROUND(IF(C350&lt;16,IF(S350&gt;0,(25-$S350)*'Hintergrund Berechnung'!$J$941,0),IF(S350&gt;0,(25-$S350)*'Hintergrund Berechnung'!$J$942,0)),0)</f>
        <v>0</v>
      </c>
      <c r="AL350" s="18" t="e">
        <f t="shared" si="53"/>
        <v>#DIV/0!</v>
      </c>
    </row>
    <row r="351" spans="21:38" x14ac:dyDescent="0.5">
      <c r="U351" s="16">
        <f t="shared" si="45"/>
        <v>0</v>
      </c>
      <c r="V351" s="16" t="e">
        <f>IF($A$3=FALSE,IF($C351&lt;16,E351/($D351^0.70558407859294)*'Hintergrund Berechnung'!$I$941,E351/($D351^0.70558407859294)*'Hintergrund Berechnung'!$I$942),IF($C351&lt;13,(E351/($D351^0.70558407859294)*'Hintergrund Berechnung'!$I$941)*0.5,IF($C351&lt;16,(E351/($D351^0.70558407859294)*'Hintergrund Berechnung'!$I$941)*0.67,E351/($D351^0.70558407859294)*'Hintergrund Berechnung'!$I$942)))</f>
        <v>#DIV/0!</v>
      </c>
      <c r="W351" s="16" t="str">
        <f t="shared" si="46"/>
        <v/>
      </c>
      <c r="X351" s="16" t="e">
        <f>IF($A$3=FALSE,IF($C351&lt;16,G351/($D351^0.70558407859294)*'Hintergrund Berechnung'!$I$941,G351/($D351^0.70558407859294)*'Hintergrund Berechnung'!$I$942),IF($C351&lt;13,(G351/($D351^0.70558407859294)*'Hintergrund Berechnung'!$I$941)*0.5,IF($C351&lt;16,(G351/($D351^0.70558407859294)*'Hintergrund Berechnung'!$I$941)*0.67,G351/($D351^0.70558407859294)*'Hintergrund Berechnung'!$I$942)))</f>
        <v>#DIV/0!</v>
      </c>
      <c r="Y351" s="16" t="str">
        <f t="shared" si="47"/>
        <v/>
      </c>
      <c r="Z351" s="16" t="e">
        <f>IF($A$3=FALSE,IF($C351&lt;16,I351/($D351^0.70558407859294)*'Hintergrund Berechnung'!$I$941,I351/($D351^0.70558407859294)*'Hintergrund Berechnung'!$I$942),IF($C351&lt;13,(I351/($D351^0.70558407859294)*'Hintergrund Berechnung'!$I$941)*0.5,IF($C351&lt;16,(I351/($D351^0.70558407859294)*'Hintergrund Berechnung'!$I$941)*0.67,I351/($D351^0.70558407859294)*'Hintergrund Berechnung'!$I$942)))</f>
        <v>#DIV/0!</v>
      </c>
      <c r="AA351" s="16" t="str">
        <f t="shared" si="48"/>
        <v/>
      </c>
      <c r="AB351" s="16" t="e">
        <f>IF($A$3=FALSE,IF($C351&lt;16,K351/($D351^0.70558407859294)*'Hintergrund Berechnung'!$I$941,K351/($D351^0.70558407859294)*'Hintergrund Berechnung'!$I$942),IF($C351&lt;13,(K351/($D351^0.70558407859294)*'Hintergrund Berechnung'!$I$941)*0.5,IF($C351&lt;16,(K351/($D351^0.70558407859294)*'Hintergrund Berechnung'!$I$941)*0.67,K351/($D351^0.70558407859294)*'Hintergrund Berechnung'!$I$942)))</f>
        <v>#DIV/0!</v>
      </c>
      <c r="AC351" s="16" t="str">
        <f t="shared" si="49"/>
        <v/>
      </c>
      <c r="AD351" s="16" t="e">
        <f>IF($A$3=FALSE,IF($C351&lt;16,M351/($D351^0.70558407859294)*'Hintergrund Berechnung'!$I$941,M351/($D351^0.70558407859294)*'Hintergrund Berechnung'!$I$942),IF($C351&lt;13,(M351/($D351^0.70558407859294)*'Hintergrund Berechnung'!$I$941)*0.5,IF($C351&lt;16,(M351/($D351^0.70558407859294)*'Hintergrund Berechnung'!$I$941)*0.67,M351/($D351^0.70558407859294)*'Hintergrund Berechnung'!$I$942)))</f>
        <v>#DIV/0!</v>
      </c>
      <c r="AE351" s="16" t="str">
        <f t="shared" si="50"/>
        <v/>
      </c>
      <c r="AF351" s="16" t="e">
        <f>IF($A$3=FALSE,IF($C351&lt;16,O351/($D351^0.70558407859294)*'Hintergrund Berechnung'!$I$941,O351/($D351^0.70558407859294)*'Hintergrund Berechnung'!$I$942),IF($C351&lt;13,(O351/($D351^0.70558407859294)*'Hintergrund Berechnung'!$I$941)*0.5,IF($C351&lt;16,(O351/($D351^0.70558407859294)*'Hintergrund Berechnung'!$I$941)*0.67,O351/($D351^0.70558407859294)*'Hintergrund Berechnung'!$I$942)))</f>
        <v>#DIV/0!</v>
      </c>
      <c r="AG351" s="16" t="str">
        <f t="shared" si="51"/>
        <v/>
      </c>
      <c r="AH351" s="16" t="e">
        <f t="shared" si="52"/>
        <v>#DIV/0!</v>
      </c>
      <c r="AI351" s="34" t="e">
        <f>ROUND(IF(C351&lt;16,$Q351/($D351^0.450818786555515)*'Hintergrund Berechnung'!$N$941,$Q351/($D351^0.450818786555515)*'Hintergrund Berechnung'!$N$942),0)</f>
        <v>#DIV/0!</v>
      </c>
      <c r="AJ351" s="34">
        <f>ROUND(IF(C351&lt;16,$R351*'Hintergrund Berechnung'!$O$941,$R351*'Hintergrund Berechnung'!$O$942),0)</f>
        <v>0</v>
      </c>
      <c r="AK351" s="34">
        <f>ROUND(IF(C351&lt;16,IF(S351&gt;0,(25-$S351)*'Hintergrund Berechnung'!$J$941,0),IF(S351&gt;0,(25-$S351)*'Hintergrund Berechnung'!$J$942,0)),0)</f>
        <v>0</v>
      </c>
      <c r="AL351" s="18" t="e">
        <f t="shared" si="53"/>
        <v>#DIV/0!</v>
      </c>
    </row>
    <row r="352" spans="21:38" x14ac:dyDescent="0.5">
      <c r="U352" s="16">
        <f t="shared" si="45"/>
        <v>0</v>
      </c>
      <c r="V352" s="16" t="e">
        <f>IF($A$3=FALSE,IF($C352&lt;16,E352/($D352^0.70558407859294)*'Hintergrund Berechnung'!$I$941,E352/($D352^0.70558407859294)*'Hintergrund Berechnung'!$I$942),IF($C352&lt;13,(E352/($D352^0.70558407859294)*'Hintergrund Berechnung'!$I$941)*0.5,IF($C352&lt;16,(E352/($D352^0.70558407859294)*'Hintergrund Berechnung'!$I$941)*0.67,E352/($D352^0.70558407859294)*'Hintergrund Berechnung'!$I$942)))</f>
        <v>#DIV/0!</v>
      </c>
      <c r="W352" s="16" t="str">
        <f t="shared" si="46"/>
        <v/>
      </c>
      <c r="X352" s="16" t="e">
        <f>IF($A$3=FALSE,IF($C352&lt;16,G352/($D352^0.70558407859294)*'Hintergrund Berechnung'!$I$941,G352/($D352^0.70558407859294)*'Hintergrund Berechnung'!$I$942),IF($C352&lt;13,(G352/($D352^0.70558407859294)*'Hintergrund Berechnung'!$I$941)*0.5,IF($C352&lt;16,(G352/($D352^0.70558407859294)*'Hintergrund Berechnung'!$I$941)*0.67,G352/($D352^0.70558407859294)*'Hintergrund Berechnung'!$I$942)))</f>
        <v>#DIV/0!</v>
      </c>
      <c r="Y352" s="16" t="str">
        <f t="shared" si="47"/>
        <v/>
      </c>
      <c r="Z352" s="16" t="e">
        <f>IF($A$3=FALSE,IF($C352&lt;16,I352/($D352^0.70558407859294)*'Hintergrund Berechnung'!$I$941,I352/($D352^0.70558407859294)*'Hintergrund Berechnung'!$I$942),IF($C352&lt;13,(I352/($D352^0.70558407859294)*'Hintergrund Berechnung'!$I$941)*0.5,IF($C352&lt;16,(I352/($D352^0.70558407859294)*'Hintergrund Berechnung'!$I$941)*0.67,I352/($D352^0.70558407859294)*'Hintergrund Berechnung'!$I$942)))</f>
        <v>#DIV/0!</v>
      </c>
      <c r="AA352" s="16" t="str">
        <f t="shared" si="48"/>
        <v/>
      </c>
      <c r="AB352" s="16" t="e">
        <f>IF($A$3=FALSE,IF($C352&lt;16,K352/($D352^0.70558407859294)*'Hintergrund Berechnung'!$I$941,K352/($D352^0.70558407859294)*'Hintergrund Berechnung'!$I$942),IF($C352&lt;13,(K352/($D352^0.70558407859294)*'Hintergrund Berechnung'!$I$941)*0.5,IF($C352&lt;16,(K352/($D352^0.70558407859294)*'Hintergrund Berechnung'!$I$941)*0.67,K352/($D352^0.70558407859294)*'Hintergrund Berechnung'!$I$942)))</f>
        <v>#DIV/0!</v>
      </c>
      <c r="AC352" s="16" t="str">
        <f t="shared" si="49"/>
        <v/>
      </c>
      <c r="AD352" s="16" t="e">
        <f>IF($A$3=FALSE,IF($C352&lt;16,M352/($D352^0.70558407859294)*'Hintergrund Berechnung'!$I$941,M352/($D352^0.70558407859294)*'Hintergrund Berechnung'!$I$942),IF($C352&lt;13,(M352/($D352^0.70558407859294)*'Hintergrund Berechnung'!$I$941)*0.5,IF($C352&lt;16,(M352/($D352^0.70558407859294)*'Hintergrund Berechnung'!$I$941)*0.67,M352/($D352^0.70558407859294)*'Hintergrund Berechnung'!$I$942)))</f>
        <v>#DIV/0!</v>
      </c>
      <c r="AE352" s="16" t="str">
        <f t="shared" si="50"/>
        <v/>
      </c>
      <c r="AF352" s="16" t="e">
        <f>IF($A$3=FALSE,IF($C352&lt;16,O352/($D352^0.70558407859294)*'Hintergrund Berechnung'!$I$941,O352/($D352^0.70558407859294)*'Hintergrund Berechnung'!$I$942),IF($C352&lt;13,(O352/($D352^0.70558407859294)*'Hintergrund Berechnung'!$I$941)*0.5,IF($C352&lt;16,(O352/($D352^0.70558407859294)*'Hintergrund Berechnung'!$I$941)*0.67,O352/($D352^0.70558407859294)*'Hintergrund Berechnung'!$I$942)))</f>
        <v>#DIV/0!</v>
      </c>
      <c r="AG352" s="16" t="str">
        <f t="shared" si="51"/>
        <v/>
      </c>
      <c r="AH352" s="16" t="e">
        <f t="shared" si="52"/>
        <v>#DIV/0!</v>
      </c>
      <c r="AI352" s="34" t="e">
        <f>ROUND(IF(C352&lt;16,$Q352/($D352^0.450818786555515)*'Hintergrund Berechnung'!$N$941,$Q352/($D352^0.450818786555515)*'Hintergrund Berechnung'!$N$942),0)</f>
        <v>#DIV/0!</v>
      </c>
      <c r="AJ352" s="34">
        <f>ROUND(IF(C352&lt;16,$R352*'Hintergrund Berechnung'!$O$941,$R352*'Hintergrund Berechnung'!$O$942),0)</f>
        <v>0</v>
      </c>
      <c r="AK352" s="34">
        <f>ROUND(IF(C352&lt;16,IF(S352&gt;0,(25-$S352)*'Hintergrund Berechnung'!$J$941,0),IF(S352&gt;0,(25-$S352)*'Hintergrund Berechnung'!$J$942,0)),0)</f>
        <v>0</v>
      </c>
      <c r="AL352" s="18" t="e">
        <f t="shared" si="53"/>
        <v>#DIV/0!</v>
      </c>
    </row>
    <row r="353" spans="21:38" x14ac:dyDescent="0.5">
      <c r="U353" s="16">
        <f t="shared" si="45"/>
        <v>0</v>
      </c>
      <c r="V353" s="16" t="e">
        <f>IF($A$3=FALSE,IF($C353&lt;16,E353/($D353^0.70558407859294)*'Hintergrund Berechnung'!$I$941,E353/($D353^0.70558407859294)*'Hintergrund Berechnung'!$I$942),IF($C353&lt;13,(E353/($D353^0.70558407859294)*'Hintergrund Berechnung'!$I$941)*0.5,IF($C353&lt;16,(E353/($D353^0.70558407859294)*'Hintergrund Berechnung'!$I$941)*0.67,E353/($D353^0.70558407859294)*'Hintergrund Berechnung'!$I$942)))</f>
        <v>#DIV/0!</v>
      </c>
      <c r="W353" s="16" t="str">
        <f t="shared" si="46"/>
        <v/>
      </c>
      <c r="X353" s="16" t="e">
        <f>IF($A$3=FALSE,IF($C353&lt;16,G353/($D353^0.70558407859294)*'Hintergrund Berechnung'!$I$941,G353/($D353^0.70558407859294)*'Hintergrund Berechnung'!$I$942),IF($C353&lt;13,(G353/($D353^0.70558407859294)*'Hintergrund Berechnung'!$I$941)*0.5,IF($C353&lt;16,(G353/($D353^0.70558407859294)*'Hintergrund Berechnung'!$I$941)*0.67,G353/($D353^0.70558407859294)*'Hintergrund Berechnung'!$I$942)))</f>
        <v>#DIV/0!</v>
      </c>
      <c r="Y353" s="16" t="str">
        <f t="shared" si="47"/>
        <v/>
      </c>
      <c r="Z353" s="16" t="e">
        <f>IF($A$3=FALSE,IF($C353&lt;16,I353/($D353^0.70558407859294)*'Hintergrund Berechnung'!$I$941,I353/($D353^0.70558407859294)*'Hintergrund Berechnung'!$I$942),IF($C353&lt;13,(I353/($D353^0.70558407859294)*'Hintergrund Berechnung'!$I$941)*0.5,IF($C353&lt;16,(I353/($D353^0.70558407859294)*'Hintergrund Berechnung'!$I$941)*0.67,I353/($D353^0.70558407859294)*'Hintergrund Berechnung'!$I$942)))</f>
        <v>#DIV/0!</v>
      </c>
      <c r="AA353" s="16" t="str">
        <f t="shared" si="48"/>
        <v/>
      </c>
      <c r="AB353" s="16" t="e">
        <f>IF($A$3=FALSE,IF($C353&lt;16,K353/($D353^0.70558407859294)*'Hintergrund Berechnung'!$I$941,K353/($D353^0.70558407859294)*'Hintergrund Berechnung'!$I$942),IF($C353&lt;13,(K353/($D353^0.70558407859294)*'Hintergrund Berechnung'!$I$941)*0.5,IF($C353&lt;16,(K353/($D353^0.70558407859294)*'Hintergrund Berechnung'!$I$941)*0.67,K353/($D353^0.70558407859294)*'Hintergrund Berechnung'!$I$942)))</f>
        <v>#DIV/0!</v>
      </c>
      <c r="AC353" s="16" t="str">
        <f t="shared" si="49"/>
        <v/>
      </c>
      <c r="AD353" s="16" t="e">
        <f>IF($A$3=FALSE,IF($C353&lt;16,M353/($D353^0.70558407859294)*'Hintergrund Berechnung'!$I$941,M353/($D353^0.70558407859294)*'Hintergrund Berechnung'!$I$942),IF($C353&lt;13,(M353/($D353^0.70558407859294)*'Hintergrund Berechnung'!$I$941)*0.5,IF($C353&lt;16,(M353/($D353^0.70558407859294)*'Hintergrund Berechnung'!$I$941)*0.67,M353/($D353^0.70558407859294)*'Hintergrund Berechnung'!$I$942)))</f>
        <v>#DIV/0!</v>
      </c>
      <c r="AE353" s="16" t="str">
        <f t="shared" si="50"/>
        <v/>
      </c>
      <c r="AF353" s="16" t="e">
        <f>IF($A$3=FALSE,IF($C353&lt;16,O353/($D353^0.70558407859294)*'Hintergrund Berechnung'!$I$941,O353/($D353^0.70558407859294)*'Hintergrund Berechnung'!$I$942),IF($C353&lt;13,(O353/($D353^0.70558407859294)*'Hintergrund Berechnung'!$I$941)*0.5,IF($C353&lt;16,(O353/($D353^0.70558407859294)*'Hintergrund Berechnung'!$I$941)*0.67,O353/($D353^0.70558407859294)*'Hintergrund Berechnung'!$I$942)))</f>
        <v>#DIV/0!</v>
      </c>
      <c r="AG353" s="16" t="str">
        <f t="shared" si="51"/>
        <v/>
      </c>
      <c r="AH353" s="16" t="e">
        <f t="shared" si="52"/>
        <v>#DIV/0!</v>
      </c>
      <c r="AI353" s="34" t="e">
        <f>ROUND(IF(C353&lt;16,$Q353/($D353^0.450818786555515)*'Hintergrund Berechnung'!$N$941,$Q353/($D353^0.450818786555515)*'Hintergrund Berechnung'!$N$942),0)</f>
        <v>#DIV/0!</v>
      </c>
      <c r="AJ353" s="34">
        <f>ROUND(IF(C353&lt;16,$R353*'Hintergrund Berechnung'!$O$941,$R353*'Hintergrund Berechnung'!$O$942),0)</f>
        <v>0</v>
      </c>
      <c r="AK353" s="34">
        <f>ROUND(IF(C353&lt;16,IF(S353&gt;0,(25-$S353)*'Hintergrund Berechnung'!$J$941,0),IF(S353&gt;0,(25-$S353)*'Hintergrund Berechnung'!$J$942,0)),0)</f>
        <v>0</v>
      </c>
      <c r="AL353" s="18" t="e">
        <f t="shared" si="53"/>
        <v>#DIV/0!</v>
      </c>
    </row>
    <row r="354" spans="21:38" x14ac:dyDescent="0.5">
      <c r="U354" s="16">
        <f t="shared" si="45"/>
        <v>0</v>
      </c>
      <c r="V354" s="16" t="e">
        <f>IF($A$3=FALSE,IF($C354&lt;16,E354/($D354^0.70558407859294)*'Hintergrund Berechnung'!$I$941,E354/($D354^0.70558407859294)*'Hintergrund Berechnung'!$I$942),IF($C354&lt;13,(E354/($D354^0.70558407859294)*'Hintergrund Berechnung'!$I$941)*0.5,IF($C354&lt;16,(E354/($D354^0.70558407859294)*'Hintergrund Berechnung'!$I$941)*0.67,E354/($D354^0.70558407859294)*'Hintergrund Berechnung'!$I$942)))</f>
        <v>#DIV/0!</v>
      </c>
      <c r="W354" s="16" t="str">
        <f t="shared" si="46"/>
        <v/>
      </c>
      <c r="X354" s="16" t="e">
        <f>IF($A$3=FALSE,IF($C354&lt;16,G354/($D354^0.70558407859294)*'Hintergrund Berechnung'!$I$941,G354/($D354^0.70558407859294)*'Hintergrund Berechnung'!$I$942),IF($C354&lt;13,(G354/($D354^0.70558407859294)*'Hintergrund Berechnung'!$I$941)*0.5,IF($C354&lt;16,(G354/($D354^0.70558407859294)*'Hintergrund Berechnung'!$I$941)*0.67,G354/($D354^0.70558407859294)*'Hintergrund Berechnung'!$I$942)))</f>
        <v>#DIV/0!</v>
      </c>
      <c r="Y354" s="16" t="str">
        <f t="shared" si="47"/>
        <v/>
      </c>
      <c r="Z354" s="16" t="e">
        <f>IF($A$3=FALSE,IF($C354&lt;16,I354/($D354^0.70558407859294)*'Hintergrund Berechnung'!$I$941,I354/($D354^0.70558407859294)*'Hintergrund Berechnung'!$I$942),IF($C354&lt;13,(I354/($D354^0.70558407859294)*'Hintergrund Berechnung'!$I$941)*0.5,IF($C354&lt;16,(I354/($D354^0.70558407859294)*'Hintergrund Berechnung'!$I$941)*0.67,I354/($D354^0.70558407859294)*'Hintergrund Berechnung'!$I$942)))</f>
        <v>#DIV/0!</v>
      </c>
      <c r="AA354" s="16" t="str">
        <f t="shared" si="48"/>
        <v/>
      </c>
      <c r="AB354" s="16" t="e">
        <f>IF($A$3=FALSE,IF($C354&lt;16,K354/($D354^0.70558407859294)*'Hintergrund Berechnung'!$I$941,K354/($D354^0.70558407859294)*'Hintergrund Berechnung'!$I$942),IF($C354&lt;13,(K354/($D354^0.70558407859294)*'Hintergrund Berechnung'!$I$941)*0.5,IF($C354&lt;16,(K354/($D354^0.70558407859294)*'Hintergrund Berechnung'!$I$941)*0.67,K354/($D354^0.70558407859294)*'Hintergrund Berechnung'!$I$942)))</f>
        <v>#DIV/0!</v>
      </c>
      <c r="AC354" s="16" t="str">
        <f t="shared" si="49"/>
        <v/>
      </c>
      <c r="AD354" s="16" t="e">
        <f>IF($A$3=FALSE,IF($C354&lt;16,M354/($D354^0.70558407859294)*'Hintergrund Berechnung'!$I$941,M354/($D354^0.70558407859294)*'Hintergrund Berechnung'!$I$942),IF($C354&lt;13,(M354/($D354^0.70558407859294)*'Hintergrund Berechnung'!$I$941)*0.5,IF($C354&lt;16,(M354/($D354^0.70558407859294)*'Hintergrund Berechnung'!$I$941)*0.67,M354/($D354^0.70558407859294)*'Hintergrund Berechnung'!$I$942)))</f>
        <v>#DIV/0!</v>
      </c>
      <c r="AE354" s="16" t="str">
        <f t="shared" si="50"/>
        <v/>
      </c>
      <c r="AF354" s="16" t="e">
        <f>IF($A$3=FALSE,IF($C354&lt;16,O354/($D354^0.70558407859294)*'Hintergrund Berechnung'!$I$941,O354/($D354^0.70558407859294)*'Hintergrund Berechnung'!$I$942),IF($C354&lt;13,(O354/($D354^0.70558407859294)*'Hintergrund Berechnung'!$I$941)*0.5,IF($C354&lt;16,(O354/($D354^0.70558407859294)*'Hintergrund Berechnung'!$I$941)*0.67,O354/($D354^0.70558407859294)*'Hintergrund Berechnung'!$I$942)))</f>
        <v>#DIV/0!</v>
      </c>
      <c r="AG354" s="16" t="str">
        <f t="shared" si="51"/>
        <v/>
      </c>
      <c r="AH354" s="16" t="e">
        <f t="shared" si="52"/>
        <v>#DIV/0!</v>
      </c>
      <c r="AI354" s="34" t="e">
        <f>ROUND(IF(C354&lt;16,$Q354/($D354^0.450818786555515)*'Hintergrund Berechnung'!$N$941,$Q354/($D354^0.450818786555515)*'Hintergrund Berechnung'!$N$942),0)</f>
        <v>#DIV/0!</v>
      </c>
      <c r="AJ354" s="34">
        <f>ROUND(IF(C354&lt;16,$R354*'Hintergrund Berechnung'!$O$941,$R354*'Hintergrund Berechnung'!$O$942),0)</f>
        <v>0</v>
      </c>
      <c r="AK354" s="34">
        <f>ROUND(IF(C354&lt;16,IF(S354&gt;0,(25-$S354)*'Hintergrund Berechnung'!$J$941,0),IF(S354&gt;0,(25-$S354)*'Hintergrund Berechnung'!$J$942,0)),0)</f>
        <v>0</v>
      </c>
      <c r="AL354" s="18" t="e">
        <f t="shared" si="53"/>
        <v>#DIV/0!</v>
      </c>
    </row>
    <row r="355" spans="21:38" x14ac:dyDescent="0.5">
      <c r="U355" s="16">
        <f t="shared" si="45"/>
        <v>0</v>
      </c>
      <c r="V355" s="16" t="e">
        <f>IF($A$3=FALSE,IF($C355&lt;16,E355/($D355^0.70558407859294)*'Hintergrund Berechnung'!$I$941,E355/($D355^0.70558407859294)*'Hintergrund Berechnung'!$I$942),IF($C355&lt;13,(E355/($D355^0.70558407859294)*'Hintergrund Berechnung'!$I$941)*0.5,IF($C355&lt;16,(E355/($D355^0.70558407859294)*'Hintergrund Berechnung'!$I$941)*0.67,E355/($D355^0.70558407859294)*'Hintergrund Berechnung'!$I$942)))</f>
        <v>#DIV/0!</v>
      </c>
      <c r="W355" s="16" t="str">
        <f t="shared" si="46"/>
        <v/>
      </c>
      <c r="X355" s="16" t="e">
        <f>IF($A$3=FALSE,IF($C355&lt;16,G355/($D355^0.70558407859294)*'Hintergrund Berechnung'!$I$941,G355/($D355^0.70558407859294)*'Hintergrund Berechnung'!$I$942),IF($C355&lt;13,(G355/($D355^0.70558407859294)*'Hintergrund Berechnung'!$I$941)*0.5,IF($C355&lt;16,(G355/($D355^0.70558407859294)*'Hintergrund Berechnung'!$I$941)*0.67,G355/($D355^0.70558407859294)*'Hintergrund Berechnung'!$I$942)))</f>
        <v>#DIV/0!</v>
      </c>
      <c r="Y355" s="16" t="str">
        <f t="shared" si="47"/>
        <v/>
      </c>
      <c r="Z355" s="16" t="e">
        <f>IF($A$3=FALSE,IF($C355&lt;16,I355/($D355^0.70558407859294)*'Hintergrund Berechnung'!$I$941,I355/($D355^0.70558407859294)*'Hintergrund Berechnung'!$I$942),IF($C355&lt;13,(I355/($D355^0.70558407859294)*'Hintergrund Berechnung'!$I$941)*0.5,IF($C355&lt;16,(I355/($D355^0.70558407859294)*'Hintergrund Berechnung'!$I$941)*0.67,I355/($D355^0.70558407859294)*'Hintergrund Berechnung'!$I$942)))</f>
        <v>#DIV/0!</v>
      </c>
      <c r="AA355" s="16" t="str">
        <f t="shared" si="48"/>
        <v/>
      </c>
      <c r="AB355" s="16" t="e">
        <f>IF($A$3=FALSE,IF($C355&lt;16,K355/($D355^0.70558407859294)*'Hintergrund Berechnung'!$I$941,K355/($D355^0.70558407859294)*'Hintergrund Berechnung'!$I$942),IF($C355&lt;13,(K355/($D355^0.70558407859294)*'Hintergrund Berechnung'!$I$941)*0.5,IF($C355&lt;16,(K355/($D355^0.70558407859294)*'Hintergrund Berechnung'!$I$941)*0.67,K355/($D355^0.70558407859294)*'Hintergrund Berechnung'!$I$942)))</f>
        <v>#DIV/0!</v>
      </c>
      <c r="AC355" s="16" t="str">
        <f t="shared" si="49"/>
        <v/>
      </c>
      <c r="AD355" s="16" t="e">
        <f>IF($A$3=FALSE,IF($C355&lt;16,M355/($D355^0.70558407859294)*'Hintergrund Berechnung'!$I$941,M355/($D355^0.70558407859294)*'Hintergrund Berechnung'!$I$942),IF($C355&lt;13,(M355/($D355^0.70558407859294)*'Hintergrund Berechnung'!$I$941)*0.5,IF($C355&lt;16,(M355/($D355^0.70558407859294)*'Hintergrund Berechnung'!$I$941)*0.67,M355/($D355^0.70558407859294)*'Hintergrund Berechnung'!$I$942)))</f>
        <v>#DIV/0!</v>
      </c>
      <c r="AE355" s="16" t="str">
        <f t="shared" si="50"/>
        <v/>
      </c>
      <c r="AF355" s="16" t="e">
        <f>IF($A$3=FALSE,IF($C355&lt;16,O355/($D355^0.70558407859294)*'Hintergrund Berechnung'!$I$941,O355/($D355^0.70558407859294)*'Hintergrund Berechnung'!$I$942),IF($C355&lt;13,(O355/($D355^0.70558407859294)*'Hintergrund Berechnung'!$I$941)*0.5,IF($C355&lt;16,(O355/($D355^0.70558407859294)*'Hintergrund Berechnung'!$I$941)*0.67,O355/($D355^0.70558407859294)*'Hintergrund Berechnung'!$I$942)))</f>
        <v>#DIV/0!</v>
      </c>
      <c r="AG355" s="16" t="str">
        <f t="shared" si="51"/>
        <v/>
      </c>
      <c r="AH355" s="16" t="e">
        <f t="shared" si="52"/>
        <v>#DIV/0!</v>
      </c>
      <c r="AI355" s="34" t="e">
        <f>ROUND(IF(C355&lt;16,$Q355/($D355^0.450818786555515)*'Hintergrund Berechnung'!$N$941,$Q355/($D355^0.450818786555515)*'Hintergrund Berechnung'!$N$942),0)</f>
        <v>#DIV/0!</v>
      </c>
      <c r="AJ355" s="34">
        <f>ROUND(IF(C355&lt;16,$R355*'Hintergrund Berechnung'!$O$941,$R355*'Hintergrund Berechnung'!$O$942),0)</f>
        <v>0</v>
      </c>
      <c r="AK355" s="34">
        <f>ROUND(IF(C355&lt;16,IF(S355&gt;0,(25-$S355)*'Hintergrund Berechnung'!$J$941,0),IF(S355&gt;0,(25-$S355)*'Hintergrund Berechnung'!$J$942,0)),0)</f>
        <v>0</v>
      </c>
      <c r="AL355" s="18" t="e">
        <f t="shared" si="53"/>
        <v>#DIV/0!</v>
      </c>
    </row>
    <row r="356" spans="21:38" x14ac:dyDescent="0.5">
      <c r="U356" s="16">
        <f t="shared" si="45"/>
        <v>0</v>
      </c>
      <c r="V356" s="16" t="e">
        <f>IF($A$3=FALSE,IF($C356&lt;16,E356/($D356^0.70558407859294)*'Hintergrund Berechnung'!$I$941,E356/($D356^0.70558407859294)*'Hintergrund Berechnung'!$I$942),IF($C356&lt;13,(E356/($D356^0.70558407859294)*'Hintergrund Berechnung'!$I$941)*0.5,IF($C356&lt;16,(E356/($D356^0.70558407859294)*'Hintergrund Berechnung'!$I$941)*0.67,E356/($D356^0.70558407859294)*'Hintergrund Berechnung'!$I$942)))</f>
        <v>#DIV/0!</v>
      </c>
      <c r="W356" s="16" t="str">
        <f t="shared" si="46"/>
        <v/>
      </c>
      <c r="X356" s="16" t="e">
        <f>IF($A$3=FALSE,IF($C356&lt;16,G356/($D356^0.70558407859294)*'Hintergrund Berechnung'!$I$941,G356/($D356^0.70558407859294)*'Hintergrund Berechnung'!$I$942),IF($C356&lt;13,(G356/($D356^0.70558407859294)*'Hintergrund Berechnung'!$I$941)*0.5,IF($C356&lt;16,(G356/($D356^0.70558407859294)*'Hintergrund Berechnung'!$I$941)*0.67,G356/($D356^0.70558407859294)*'Hintergrund Berechnung'!$I$942)))</f>
        <v>#DIV/0!</v>
      </c>
      <c r="Y356" s="16" t="str">
        <f t="shared" si="47"/>
        <v/>
      </c>
      <c r="Z356" s="16" t="e">
        <f>IF($A$3=FALSE,IF($C356&lt;16,I356/($D356^0.70558407859294)*'Hintergrund Berechnung'!$I$941,I356/($D356^0.70558407859294)*'Hintergrund Berechnung'!$I$942),IF($C356&lt;13,(I356/($D356^0.70558407859294)*'Hintergrund Berechnung'!$I$941)*0.5,IF($C356&lt;16,(I356/($D356^0.70558407859294)*'Hintergrund Berechnung'!$I$941)*0.67,I356/($D356^0.70558407859294)*'Hintergrund Berechnung'!$I$942)))</f>
        <v>#DIV/0!</v>
      </c>
      <c r="AA356" s="16" t="str">
        <f t="shared" si="48"/>
        <v/>
      </c>
      <c r="AB356" s="16" t="e">
        <f>IF($A$3=FALSE,IF($C356&lt;16,K356/($D356^0.70558407859294)*'Hintergrund Berechnung'!$I$941,K356/($D356^0.70558407859294)*'Hintergrund Berechnung'!$I$942),IF($C356&lt;13,(K356/($D356^0.70558407859294)*'Hintergrund Berechnung'!$I$941)*0.5,IF($C356&lt;16,(K356/($D356^0.70558407859294)*'Hintergrund Berechnung'!$I$941)*0.67,K356/($D356^0.70558407859294)*'Hintergrund Berechnung'!$I$942)))</f>
        <v>#DIV/0!</v>
      </c>
      <c r="AC356" s="16" t="str">
        <f t="shared" si="49"/>
        <v/>
      </c>
      <c r="AD356" s="16" t="e">
        <f>IF($A$3=FALSE,IF($C356&lt;16,M356/($D356^0.70558407859294)*'Hintergrund Berechnung'!$I$941,M356/($D356^0.70558407859294)*'Hintergrund Berechnung'!$I$942),IF($C356&lt;13,(M356/($D356^0.70558407859294)*'Hintergrund Berechnung'!$I$941)*0.5,IF($C356&lt;16,(M356/($D356^0.70558407859294)*'Hintergrund Berechnung'!$I$941)*0.67,M356/($D356^0.70558407859294)*'Hintergrund Berechnung'!$I$942)))</f>
        <v>#DIV/0!</v>
      </c>
      <c r="AE356" s="16" t="str">
        <f t="shared" si="50"/>
        <v/>
      </c>
      <c r="AF356" s="16" t="e">
        <f>IF($A$3=FALSE,IF($C356&lt;16,O356/($D356^0.70558407859294)*'Hintergrund Berechnung'!$I$941,O356/($D356^0.70558407859294)*'Hintergrund Berechnung'!$I$942),IF($C356&lt;13,(O356/($D356^0.70558407859294)*'Hintergrund Berechnung'!$I$941)*0.5,IF($C356&lt;16,(O356/($D356^0.70558407859294)*'Hintergrund Berechnung'!$I$941)*0.67,O356/($D356^0.70558407859294)*'Hintergrund Berechnung'!$I$942)))</f>
        <v>#DIV/0!</v>
      </c>
      <c r="AG356" s="16" t="str">
        <f t="shared" si="51"/>
        <v/>
      </c>
      <c r="AH356" s="16" t="e">
        <f t="shared" si="52"/>
        <v>#DIV/0!</v>
      </c>
      <c r="AI356" s="34" t="e">
        <f>ROUND(IF(C356&lt;16,$Q356/($D356^0.450818786555515)*'Hintergrund Berechnung'!$N$941,$Q356/($D356^0.450818786555515)*'Hintergrund Berechnung'!$N$942),0)</f>
        <v>#DIV/0!</v>
      </c>
      <c r="AJ356" s="34">
        <f>ROUND(IF(C356&lt;16,$R356*'Hintergrund Berechnung'!$O$941,$R356*'Hintergrund Berechnung'!$O$942),0)</f>
        <v>0</v>
      </c>
      <c r="AK356" s="34">
        <f>ROUND(IF(C356&lt;16,IF(S356&gt;0,(25-$S356)*'Hintergrund Berechnung'!$J$941,0),IF(S356&gt;0,(25-$S356)*'Hintergrund Berechnung'!$J$942,0)),0)</f>
        <v>0</v>
      </c>
      <c r="AL356" s="18" t="e">
        <f t="shared" si="53"/>
        <v>#DIV/0!</v>
      </c>
    </row>
    <row r="357" spans="21:38" x14ac:dyDescent="0.5">
      <c r="U357" s="16">
        <f t="shared" si="45"/>
        <v>0</v>
      </c>
      <c r="V357" s="16" t="e">
        <f>IF($A$3=FALSE,IF($C357&lt;16,E357/($D357^0.70558407859294)*'Hintergrund Berechnung'!$I$941,E357/($D357^0.70558407859294)*'Hintergrund Berechnung'!$I$942),IF($C357&lt;13,(E357/($D357^0.70558407859294)*'Hintergrund Berechnung'!$I$941)*0.5,IF($C357&lt;16,(E357/($D357^0.70558407859294)*'Hintergrund Berechnung'!$I$941)*0.67,E357/($D357^0.70558407859294)*'Hintergrund Berechnung'!$I$942)))</f>
        <v>#DIV/0!</v>
      </c>
      <c r="W357" s="16" t="str">
        <f t="shared" si="46"/>
        <v/>
      </c>
      <c r="X357" s="16" t="e">
        <f>IF($A$3=FALSE,IF($C357&lt;16,G357/($D357^0.70558407859294)*'Hintergrund Berechnung'!$I$941,G357/($D357^0.70558407859294)*'Hintergrund Berechnung'!$I$942),IF($C357&lt;13,(G357/($D357^0.70558407859294)*'Hintergrund Berechnung'!$I$941)*0.5,IF($C357&lt;16,(G357/($D357^0.70558407859294)*'Hintergrund Berechnung'!$I$941)*0.67,G357/($D357^0.70558407859294)*'Hintergrund Berechnung'!$I$942)))</f>
        <v>#DIV/0!</v>
      </c>
      <c r="Y357" s="16" t="str">
        <f t="shared" si="47"/>
        <v/>
      </c>
      <c r="Z357" s="16" t="e">
        <f>IF($A$3=FALSE,IF($C357&lt;16,I357/($D357^0.70558407859294)*'Hintergrund Berechnung'!$I$941,I357/($D357^0.70558407859294)*'Hintergrund Berechnung'!$I$942),IF($C357&lt;13,(I357/($D357^0.70558407859294)*'Hintergrund Berechnung'!$I$941)*0.5,IF($C357&lt;16,(I357/($D357^0.70558407859294)*'Hintergrund Berechnung'!$I$941)*0.67,I357/($D357^0.70558407859294)*'Hintergrund Berechnung'!$I$942)))</f>
        <v>#DIV/0!</v>
      </c>
      <c r="AA357" s="16" t="str">
        <f t="shared" si="48"/>
        <v/>
      </c>
      <c r="AB357" s="16" t="e">
        <f>IF($A$3=FALSE,IF($C357&lt;16,K357/($D357^0.70558407859294)*'Hintergrund Berechnung'!$I$941,K357/($D357^0.70558407859294)*'Hintergrund Berechnung'!$I$942),IF($C357&lt;13,(K357/($D357^0.70558407859294)*'Hintergrund Berechnung'!$I$941)*0.5,IF($C357&lt;16,(K357/($D357^0.70558407859294)*'Hintergrund Berechnung'!$I$941)*0.67,K357/($D357^0.70558407859294)*'Hintergrund Berechnung'!$I$942)))</f>
        <v>#DIV/0!</v>
      </c>
      <c r="AC357" s="16" t="str">
        <f t="shared" si="49"/>
        <v/>
      </c>
      <c r="AD357" s="16" t="e">
        <f>IF($A$3=FALSE,IF($C357&lt;16,M357/($D357^0.70558407859294)*'Hintergrund Berechnung'!$I$941,M357/($D357^0.70558407859294)*'Hintergrund Berechnung'!$I$942),IF($C357&lt;13,(M357/($D357^0.70558407859294)*'Hintergrund Berechnung'!$I$941)*0.5,IF($C357&lt;16,(M357/($D357^0.70558407859294)*'Hintergrund Berechnung'!$I$941)*0.67,M357/($D357^0.70558407859294)*'Hintergrund Berechnung'!$I$942)))</f>
        <v>#DIV/0!</v>
      </c>
      <c r="AE357" s="16" t="str">
        <f t="shared" si="50"/>
        <v/>
      </c>
      <c r="AF357" s="16" t="e">
        <f>IF($A$3=FALSE,IF($C357&lt;16,O357/($D357^0.70558407859294)*'Hintergrund Berechnung'!$I$941,O357/($D357^0.70558407859294)*'Hintergrund Berechnung'!$I$942),IF($C357&lt;13,(O357/($D357^0.70558407859294)*'Hintergrund Berechnung'!$I$941)*0.5,IF($C357&lt;16,(O357/($D357^0.70558407859294)*'Hintergrund Berechnung'!$I$941)*0.67,O357/($D357^0.70558407859294)*'Hintergrund Berechnung'!$I$942)))</f>
        <v>#DIV/0!</v>
      </c>
      <c r="AG357" s="16" t="str">
        <f t="shared" si="51"/>
        <v/>
      </c>
      <c r="AH357" s="16" t="e">
        <f t="shared" si="52"/>
        <v>#DIV/0!</v>
      </c>
      <c r="AI357" s="34" t="e">
        <f>ROUND(IF(C357&lt;16,$Q357/($D357^0.450818786555515)*'Hintergrund Berechnung'!$N$941,$Q357/($D357^0.450818786555515)*'Hintergrund Berechnung'!$N$942),0)</f>
        <v>#DIV/0!</v>
      </c>
      <c r="AJ357" s="34">
        <f>ROUND(IF(C357&lt;16,$R357*'Hintergrund Berechnung'!$O$941,$R357*'Hintergrund Berechnung'!$O$942),0)</f>
        <v>0</v>
      </c>
      <c r="AK357" s="34">
        <f>ROUND(IF(C357&lt;16,IF(S357&gt;0,(25-$S357)*'Hintergrund Berechnung'!$J$941,0),IF(S357&gt;0,(25-$S357)*'Hintergrund Berechnung'!$J$942,0)),0)</f>
        <v>0</v>
      </c>
      <c r="AL357" s="18" t="e">
        <f t="shared" si="53"/>
        <v>#DIV/0!</v>
      </c>
    </row>
    <row r="358" spans="21:38" x14ac:dyDescent="0.5">
      <c r="U358" s="16">
        <f t="shared" si="45"/>
        <v>0</v>
      </c>
      <c r="V358" s="16" t="e">
        <f>IF($A$3=FALSE,IF($C358&lt;16,E358/($D358^0.70558407859294)*'Hintergrund Berechnung'!$I$941,E358/($D358^0.70558407859294)*'Hintergrund Berechnung'!$I$942),IF($C358&lt;13,(E358/($D358^0.70558407859294)*'Hintergrund Berechnung'!$I$941)*0.5,IF($C358&lt;16,(E358/($D358^0.70558407859294)*'Hintergrund Berechnung'!$I$941)*0.67,E358/($D358^0.70558407859294)*'Hintergrund Berechnung'!$I$942)))</f>
        <v>#DIV/0!</v>
      </c>
      <c r="W358" s="16" t="str">
        <f t="shared" si="46"/>
        <v/>
      </c>
      <c r="X358" s="16" t="e">
        <f>IF($A$3=FALSE,IF($C358&lt;16,G358/($D358^0.70558407859294)*'Hintergrund Berechnung'!$I$941,G358/($D358^0.70558407859294)*'Hintergrund Berechnung'!$I$942),IF($C358&lt;13,(G358/($D358^0.70558407859294)*'Hintergrund Berechnung'!$I$941)*0.5,IF($C358&lt;16,(G358/($D358^0.70558407859294)*'Hintergrund Berechnung'!$I$941)*0.67,G358/($D358^0.70558407859294)*'Hintergrund Berechnung'!$I$942)))</f>
        <v>#DIV/0!</v>
      </c>
      <c r="Y358" s="16" t="str">
        <f t="shared" si="47"/>
        <v/>
      </c>
      <c r="Z358" s="16" t="e">
        <f>IF($A$3=FALSE,IF($C358&lt;16,I358/($D358^0.70558407859294)*'Hintergrund Berechnung'!$I$941,I358/($D358^0.70558407859294)*'Hintergrund Berechnung'!$I$942),IF($C358&lt;13,(I358/($D358^0.70558407859294)*'Hintergrund Berechnung'!$I$941)*0.5,IF($C358&lt;16,(I358/($D358^0.70558407859294)*'Hintergrund Berechnung'!$I$941)*0.67,I358/($D358^0.70558407859294)*'Hintergrund Berechnung'!$I$942)))</f>
        <v>#DIV/0!</v>
      </c>
      <c r="AA358" s="16" t="str">
        <f t="shared" si="48"/>
        <v/>
      </c>
      <c r="AB358" s="16" t="e">
        <f>IF($A$3=FALSE,IF($C358&lt;16,K358/($D358^0.70558407859294)*'Hintergrund Berechnung'!$I$941,K358/($D358^0.70558407859294)*'Hintergrund Berechnung'!$I$942),IF($C358&lt;13,(K358/($D358^0.70558407859294)*'Hintergrund Berechnung'!$I$941)*0.5,IF($C358&lt;16,(K358/($D358^0.70558407859294)*'Hintergrund Berechnung'!$I$941)*0.67,K358/($D358^0.70558407859294)*'Hintergrund Berechnung'!$I$942)))</f>
        <v>#DIV/0!</v>
      </c>
      <c r="AC358" s="16" t="str">
        <f t="shared" si="49"/>
        <v/>
      </c>
      <c r="AD358" s="16" t="e">
        <f>IF($A$3=FALSE,IF($C358&lt;16,M358/($D358^0.70558407859294)*'Hintergrund Berechnung'!$I$941,M358/($D358^0.70558407859294)*'Hintergrund Berechnung'!$I$942),IF($C358&lt;13,(M358/($D358^0.70558407859294)*'Hintergrund Berechnung'!$I$941)*0.5,IF($C358&lt;16,(M358/($D358^0.70558407859294)*'Hintergrund Berechnung'!$I$941)*0.67,M358/($D358^0.70558407859294)*'Hintergrund Berechnung'!$I$942)))</f>
        <v>#DIV/0!</v>
      </c>
      <c r="AE358" s="16" t="str">
        <f t="shared" si="50"/>
        <v/>
      </c>
      <c r="AF358" s="16" t="e">
        <f>IF($A$3=FALSE,IF($C358&lt;16,O358/($D358^0.70558407859294)*'Hintergrund Berechnung'!$I$941,O358/($D358^0.70558407859294)*'Hintergrund Berechnung'!$I$942),IF($C358&lt;13,(O358/($D358^0.70558407859294)*'Hintergrund Berechnung'!$I$941)*0.5,IF($C358&lt;16,(O358/($D358^0.70558407859294)*'Hintergrund Berechnung'!$I$941)*0.67,O358/($D358^0.70558407859294)*'Hintergrund Berechnung'!$I$942)))</f>
        <v>#DIV/0!</v>
      </c>
      <c r="AG358" s="16" t="str">
        <f t="shared" si="51"/>
        <v/>
      </c>
      <c r="AH358" s="16" t="e">
        <f t="shared" si="52"/>
        <v>#DIV/0!</v>
      </c>
      <c r="AI358" s="34" t="e">
        <f>ROUND(IF(C358&lt;16,$Q358/($D358^0.450818786555515)*'Hintergrund Berechnung'!$N$941,$Q358/($D358^0.450818786555515)*'Hintergrund Berechnung'!$N$942),0)</f>
        <v>#DIV/0!</v>
      </c>
      <c r="AJ358" s="34">
        <f>ROUND(IF(C358&lt;16,$R358*'Hintergrund Berechnung'!$O$941,$R358*'Hintergrund Berechnung'!$O$942),0)</f>
        <v>0</v>
      </c>
      <c r="AK358" s="34">
        <f>ROUND(IF(C358&lt;16,IF(S358&gt;0,(25-$S358)*'Hintergrund Berechnung'!$J$941,0),IF(S358&gt;0,(25-$S358)*'Hintergrund Berechnung'!$J$942,0)),0)</f>
        <v>0</v>
      </c>
      <c r="AL358" s="18" t="e">
        <f t="shared" si="53"/>
        <v>#DIV/0!</v>
      </c>
    </row>
    <row r="359" spans="21:38" x14ac:dyDescent="0.5">
      <c r="U359" s="16">
        <f t="shared" si="45"/>
        <v>0</v>
      </c>
      <c r="V359" s="16" t="e">
        <f>IF($A$3=FALSE,IF($C359&lt;16,E359/($D359^0.70558407859294)*'Hintergrund Berechnung'!$I$941,E359/($D359^0.70558407859294)*'Hintergrund Berechnung'!$I$942),IF($C359&lt;13,(E359/($D359^0.70558407859294)*'Hintergrund Berechnung'!$I$941)*0.5,IF($C359&lt;16,(E359/($D359^0.70558407859294)*'Hintergrund Berechnung'!$I$941)*0.67,E359/($D359^0.70558407859294)*'Hintergrund Berechnung'!$I$942)))</f>
        <v>#DIV/0!</v>
      </c>
      <c r="W359" s="16" t="str">
        <f t="shared" si="46"/>
        <v/>
      </c>
      <c r="X359" s="16" t="e">
        <f>IF($A$3=FALSE,IF($C359&lt;16,G359/($D359^0.70558407859294)*'Hintergrund Berechnung'!$I$941,G359/($D359^0.70558407859294)*'Hintergrund Berechnung'!$I$942),IF($C359&lt;13,(G359/($D359^0.70558407859294)*'Hintergrund Berechnung'!$I$941)*0.5,IF($C359&lt;16,(G359/($D359^0.70558407859294)*'Hintergrund Berechnung'!$I$941)*0.67,G359/($D359^0.70558407859294)*'Hintergrund Berechnung'!$I$942)))</f>
        <v>#DIV/0!</v>
      </c>
      <c r="Y359" s="16" t="str">
        <f t="shared" si="47"/>
        <v/>
      </c>
      <c r="Z359" s="16" t="e">
        <f>IF($A$3=FALSE,IF($C359&lt;16,I359/($D359^0.70558407859294)*'Hintergrund Berechnung'!$I$941,I359/($D359^0.70558407859294)*'Hintergrund Berechnung'!$I$942),IF($C359&lt;13,(I359/($D359^0.70558407859294)*'Hintergrund Berechnung'!$I$941)*0.5,IF($C359&lt;16,(I359/($D359^0.70558407859294)*'Hintergrund Berechnung'!$I$941)*0.67,I359/($D359^0.70558407859294)*'Hintergrund Berechnung'!$I$942)))</f>
        <v>#DIV/0!</v>
      </c>
      <c r="AA359" s="16" t="str">
        <f t="shared" si="48"/>
        <v/>
      </c>
      <c r="AB359" s="16" t="e">
        <f>IF($A$3=FALSE,IF($C359&lt;16,K359/($D359^0.70558407859294)*'Hintergrund Berechnung'!$I$941,K359/($D359^0.70558407859294)*'Hintergrund Berechnung'!$I$942),IF($C359&lt;13,(K359/($D359^0.70558407859294)*'Hintergrund Berechnung'!$I$941)*0.5,IF($C359&lt;16,(K359/($D359^0.70558407859294)*'Hintergrund Berechnung'!$I$941)*0.67,K359/($D359^0.70558407859294)*'Hintergrund Berechnung'!$I$942)))</f>
        <v>#DIV/0!</v>
      </c>
      <c r="AC359" s="16" t="str">
        <f t="shared" si="49"/>
        <v/>
      </c>
      <c r="AD359" s="16" t="e">
        <f>IF($A$3=FALSE,IF($C359&lt;16,M359/($D359^0.70558407859294)*'Hintergrund Berechnung'!$I$941,M359/($D359^0.70558407859294)*'Hintergrund Berechnung'!$I$942),IF($C359&lt;13,(M359/($D359^0.70558407859294)*'Hintergrund Berechnung'!$I$941)*0.5,IF($C359&lt;16,(M359/($D359^0.70558407859294)*'Hintergrund Berechnung'!$I$941)*0.67,M359/($D359^0.70558407859294)*'Hintergrund Berechnung'!$I$942)))</f>
        <v>#DIV/0!</v>
      </c>
      <c r="AE359" s="16" t="str">
        <f t="shared" si="50"/>
        <v/>
      </c>
      <c r="AF359" s="16" t="e">
        <f>IF($A$3=FALSE,IF($C359&lt;16,O359/($D359^0.70558407859294)*'Hintergrund Berechnung'!$I$941,O359/($D359^0.70558407859294)*'Hintergrund Berechnung'!$I$942),IF($C359&lt;13,(O359/($D359^0.70558407859294)*'Hintergrund Berechnung'!$I$941)*0.5,IF($C359&lt;16,(O359/($D359^0.70558407859294)*'Hintergrund Berechnung'!$I$941)*0.67,O359/($D359^0.70558407859294)*'Hintergrund Berechnung'!$I$942)))</f>
        <v>#DIV/0!</v>
      </c>
      <c r="AG359" s="16" t="str">
        <f t="shared" si="51"/>
        <v/>
      </c>
      <c r="AH359" s="16" t="e">
        <f t="shared" si="52"/>
        <v>#DIV/0!</v>
      </c>
      <c r="AI359" s="34" t="e">
        <f>ROUND(IF(C359&lt;16,$Q359/($D359^0.450818786555515)*'Hintergrund Berechnung'!$N$941,$Q359/($D359^0.450818786555515)*'Hintergrund Berechnung'!$N$942),0)</f>
        <v>#DIV/0!</v>
      </c>
      <c r="AJ359" s="34">
        <f>ROUND(IF(C359&lt;16,$R359*'Hintergrund Berechnung'!$O$941,$R359*'Hintergrund Berechnung'!$O$942),0)</f>
        <v>0</v>
      </c>
      <c r="AK359" s="34">
        <f>ROUND(IF(C359&lt;16,IF(S359&gt;0,(25-$S359)*'Hintergrund Berechnung'!$J$941,0),IF(S359&gt;0,(25-$S359)*'Hintergrund Berechnung'!$J$942,0)),0)</f>
        <v>0</v>
      </c>
      <c r="AL359" s="18" t="e">
        <f t="shared" si="53"/>
        <v>#DIV/0!</v>
      </c>
    </row>
    <row r="360" spans="21:38" x14ac:dyDescent="0.5">
      <c r="U360" s="16">
        <f t="shared" si="45"/>
        <v>0</v>
      </c>
      <c r="V360" s="16" t="e">
        <f>IF($A$3=FALSE,IF($C360&lt;16,E360/($D360^0.70558407859294)*'Hintergrund Berechnung'!$I$941,E360/($D360^0.70558407859294)*'Hintergrund Berechnung'!$I$942),IF($C360&lt;13,(E360/($D360^0.70558407859294)*'Hintergrund Berechnung'!$I$941)*0.5,IF($C360&lt;16,(E360/($D360^0.70558407859294)*'Hintergrund Berechnung'!$I$941)*0.67,E360/($D360^0.70558407859294)*'Hintergrund Berechnung'!$I$942)))</f>
        <v>#DIV/0!</v>
      </c>
      <c r="W360" s="16" t="str">
        <f t="shared" si="46"/>
        <v/>
      </c>
      <c r="X360" s="16" t="e">
        <f>IF($A$3=FALSE,IF($C360&lt;16,G360/($D360^0.70558407859294)*'Hintergrund Berechnung'!$I$941,G360/($D360^0.70558407859294)*'Hintergrund Berechnung'!$I$942),IF($C360&lt;13,(G360/($D360^0.70558407859294)*'Hintergrund Berechnung'!$I$941)*0.5,IF($C360&lt;16,(G360/($D360^0.70558407859294)*'Hintergrund Berechnung'!$I$941)*0.67,G360/($D360^0.70558407859294)*'Hintergrund Berechnung'!$I$942)))</f>
        <v>#DIV/0!</v>
      </c>
      <c r="Y360" s="16" t="str">
        <f t="shared" si="47"/>
        <v/>
      </c>
      <c r="Z360" s="16" t="e">
        <f>IF($A$3=FALSE,IF($C360&lt;16,I360/($D360^0.70558407859294)*'Hintergrund Berechnung'!$I$941,I360/($D360^0.70558407859294)*'Hintergrund Berechnung'!$I$942),IF($C360&lt;13,(I360/($D360^0.70558407859294)*'Hintergrund Berechnung'!$I$941)*0.5,IF($C360&lt;16,(I360/($D360^0.70558407859294)*'Hintergrund Berechnung'!$I$941)*0.67,I360/($D360^0.70558407859294)*'Hintergrund Berechnung'!$I$942)))</f>
        <v>#DIV/0!</v>
      </c>
      <c r="AA360" s="16" t="str">
        <f t="shared" si="48"/>
        <v/>
      </c>
      <c r="AB360" s="16" t="e">
        <f>IF($A$3=FALSE,IF($C360&lt;16,K360/($D360^0.70558407859294)*'Hintergrund Berechnung'!$I$941,K360/($D360^0.70558407859294)*'Hintergrund Berechnung'!$I$942),IF($C360&lt;13,(K360/($D360^0.70558407859294)*'Hintergrund Berechnung'!$I$941)*0.5,IF($C360&lt;16,(K360/($D360^0.70558407859294)*'Hintergrund Berechnung'!$I$941)*0.67,K360/($D360^0.70558407859294)*'Hintergrund Berechnung'!$I$942)))</f>
        <v>#DIV/0!</v>
      </c>
      <c r="AC360" s="16" t="str">
        <f t="shared" si="49"/>
        <v/>
      </c>
      <c r="AD360" s="16" t="e">
        <f>IF($A$3=FALSE,IF($C360&lt;16,M360/($D360^0.70558407859294)*'Hintergrund Berechnung'!$I$941,M360/($D360^0.70558407859294)*'Hintergrund Berechnung'!$I$942),IF($C360&lt;13,(M360/($D360^0.70558407859294)*'Hintergrund Berechnung'!$I$941)*0.5,IF($C360&lt;16,(M360/($D360^0.70558407859294)*'Hintergrund Berechnung'!$I$941)*0.67,M360/($D360^0.70558407859294)*'Hintergrund Berechnung'!$I$942)))</f>
        <v>#DIV/0!</v>
      </c>
      <c r="AE360" s="16" t="str">
        <f t="shared" si="50"/>
        <v/>
      </c>
      <c r="AF360" s="16" t="e">
        <f>IF($A$3=FALSE,IF($C360&lt;16,O360/($D360^0.70558407859294)*'Hintergrund Berechnung'!$I$941,O360/($D360^0.70558407859294)*'Hintergrund Berechnung'!$I$942),IF($C360&lt;13,(O360/($D360^0.70558407859294)*'Hintergrund Berechnung'!$I$941)*0.5,IF($C360&lt;16,(O360/($D360^0.70558407859294)*'Hintergrund Berechnung'!$I$941)*0.67,O360/($D360^0.70558407859294)*'Hintergrund Berechnung'!$I$942)))</f>
        <v>#DIV/0!</v>
      </c>
      <c r="AG360" s="16" t="str">
        <f t="shared" si="51"/>
        <v/>
      </c>
      <c r="AH360" s="16" t="e">
        <f t="shared" si="52"/>
        <v>#DIV/0!</v>
      </c>
      <c r="AI360" s="34" t="e">
        <f>ROUND(IF(C360&lt;16,$Q360/($D360^0.450818786555515)*'Hintergrund Berechnung'!$N$941,$Q360/($D360^0.450818786555515)*'Hintergrund Berechnung'!$N$942),0)</f>
        <v>#DIV/0!</v>
      </c>
      <c r="AJ360" s="34">
        <f>ROUND(IF(C360&lt;16,$R360*'Hintergrund Berechnung'!$O$941,$R360*'Hintergrund Berechnung'!$O$942),0)</f>
        <v>0</v>
      </c>
      <c r="AK360" s="34">
        <f>ROUND(IF(C360&lt;16,IF(S360&gt;0,(25-$S360)*'Hintergrund Berechnung'!$J$941,0),IF(S360&gt;0,(25-$S360)*'Hintergrund Berechnung'!$J$942,0)),0)</f>
        <v>0</v>
      </c>
      <c r="AL360" s="18" t="e">
        <f t="shared" si="53"/>
        <v>#DIV/0!</v>
      </c>
    </row>
    <row r="361" spans="21:38" x14ac:dyDescent="0.5">
      <c r="U361" s="16">
        <f t="shared" si="45"/>
        <v>0</v>
      </c>
      <c r="V361" s="16" t="e">
        <f>IF($A$3=FALSE,IF($C361&lt;16,E361/($D361^0.70558407859294)*'Hintergrund Berechnung'!$I$941,E361/($D361^0.70558407859294)*'Hintergrund Berechnung'!$I$942),IF($C361&lt;13,(E361/($D361^0.70558407859294)*'Hintergrund Berechnung'!$I$941)*0.5,IF($C361&lt;16,(E361/($D361^0.70558407859294)*'Hintergrund Berechnung'!$I$941)*0.67,E361/($D361^0.70558407859294)*'Hintergrund Berechnung'!$I$942)))</f>
        <v>#DIV/0!</v>
      </c>
      <c r="W361" s="16" t="str">
        <f t="shared" si="46"/>
        <v/>
      </c>
      <c r="X361" s="16" t="e">
        <f>IF($A$3=FALSE,IF($C361&lt;16,G361/($D361^0.70558407859294)*'Hintergrund Berechnung'!$I$941,G361/($D361^0.70558407859294)*'Hintergrund Berechnung'!$I$942),IF($C361&lt;13,(G361/($D361^0.70558407859294)*'Hintergrund Berechnung'!$I$941)*0.5,IF($C361&lt;16,(G361/($D361^0.70558407859294)*'Hintergrund Berechnung'!$I$941)*0.67,G361/($D361^0.70558407859294)*'Hintergrund Berechnung'!$I$942)))</f>
        <v>#DIV/0!</v>
      </c>
      <c r="Y361" s="16" t="str">
        <f t="shared" si="47"/>
        <v/>
      </c>
      <c r="Z361" s="16" t="e">
        <f>IF($A$3=FALSE,IF($C361&lt;16,I361/($D361^0.70558407859294)*'Hintergrund Berechnung'!$I$941,I361/($D361^0.70558407859294)*'Hintergrund Berechnung'!$I$942),IF($C361&lt;13,(I361/($D361^0.70558407859294)*'Hintergrund Berechnung'!$I$941)*0.5,IF($C361&lt;16,(I361/($D361^0.70558407859294)*'Hintergrund Berechnung'!$I$941)*0.67,I361/($D361^0.70558407859294)*'Hintergrund Berechnung'!$I$942)))</f>
        <v>#DIV/0!</v>
      </c>
      <c r="AA361" s="16" t="str">
        <f t="shared" si="48"/>
        <v/>
      </c>
      <c r="AB361" s="16" t="e">
        <f>IF($A$3=FALSE,IF($C361&lt;16,K361/($D361^0.70558407859294)*'Hintergrund Berechnung'!$I$941,K361/($D361^0.70558407859294)*'Hintergrund Berechnung'!$I$942),IF($C361&lt;13,(K361/($D361^0.70558407859294)*'Hintergrund Berechnung'!$I$941)*0.5,IF($C361&lt;16,(K361/($D361^0.70558407859294)*'Hintergrund Berechnung'!$I$941)*0.67,K361/($D361^0.70558407859294)*'Hintergrund Berechnung'!$I$942)))</f>
        <v>#DIV/0!</v>
      </c>
      <c r="AC361" s="16" t="str">
        <f t="shared" si="49"/>
        <v/>
      </c>
      <c r="AD361" s="16" t="e">
        <f>IF($A$3=FALSE,IF($C361&lt;16,M361/($D361^0.70558407859294)*'Hintergrund Berechnung'!$I$941,M361/($D361^0.70558407859294)*'Hintergrund Berechnung'!$I$942),IF($C361&lt;13,(M361/($D361^0.70558407859294)*'Hintergrund Berechnung'!$I$941)*0.5,IF($C361&lt;16,(M361/($D361^0.70558407859294)*'Hintergrund Berechnung'!$I$941)*0.67,M361/($D361^0.70558407859294)*'Hintergrund Berechnung'!$I$942)))</f>
        <v>#DIV/0!</v>
      </c>
      <c r="AE361" s="16" t="str">
        <f t="shared" si="50"/>
        <v/>
      </c>
      <c r="AF361" s="16" t="e">
        <f>IF($A$3=FALSE,IF($C361&lt;16,O361/($D361^0.70558407859294)*'Hintergrund Berechnung'!$I$941,O361/($D361^0.70558407859294)*'Hintergrund Berechnung'!$I$942),IF($C361&lt;13,(O361/($D361^0.70558407859294)*'Hintergrund Berechnung'!$I$941)*0.5,IF($C361&lt;16,(O361/($D361^0.70558407859294)*'Hintergrund Berechnung'!$I$941)*0.67,O361/($D361^0.70558407859294)*'Hintergrund Berechnung'!$I$942)))</f>
        <v>#DIV/0!</v>
      </c>
      <c r="AG361" s="16" t="str">
        <f t="shared" si="51"/>
        <v/>
      </c>
      <c r="AH361" s="16" t="e">
        <f t="shared" si="52"/>
        <v>#DIV/0!</v>
      </c>
      <c r="AI361" s="34" t="e">
        <f>ROUND(IF(C361&lt;16,$Q361/($D361^0.450818786555515)*'Hintergrund Berechnung'!$N$941,$Q361/($D361^0.450818786555515)*'Hintergrund Berechnung'!$N$942),0)</f>
        <v>#DIV/0!</v>
      </c>
      <c r="AJ361" s="34">
        <f>ROUND(IF(C361&lt;16,$R361*'Hintergrund Berechnung'!$O$941,$R361*'Hintergrund Berechnung'!$O$942),0)</f>
        <v>0</v>
      </c>
      <c r="AK361" s="34">
        <f>ROUND(IF(C361&lt;16,IF(S361&gt;0,(25-$S361)*'Hintergrund Berechnung'!$J$941,0),IF(S361&gt;0,(25-$S361)*'Hintergrund Berechnung'!$J$942,0)),0)</f>
        <v>0</v>
      </c>
      <c r="AL361" s="18" t="e">
        <f t="shared" si="53"/>
        <v>#DIV/0!</v>
      </c>
    </row>
    <row r="362" spans="21:38" x14ac:dyDescent="0.5">
      <c r="U362" s="16">
        <f t="shared" si="45"/>
        <v>0</v>
      </c>
      <c r="V362" s="16" t="e">
        <f>IF($A$3=FALSE,IF($C362&lt;16,E362/($D362^0.70558407859294)*'Hintergrund Berechnung'!$I$941,E362/($D362^0.70558407859294)*'Hintergrund Berechnung'!$I$942),IF($C362&lt;13,(E362/($D362^0.70558407859294)*'Hintergrund Berechnung'!$I$941)*0.5,IF($C362&lt;16,(E362/($D362^0.70558407859294)*'Hintergrund Berechnung'!$I$941)*0.67,E362/($D362^0.70558407859294)*'Hintergrund Berechnung'!$I$942)))</f>
        <v>#DIV/0!</v>
      </c>
      <c r="W362" s="16" t="str">
        <f t="shared" si="46"/>
        <v/>
      </c>
      <c r="X362" s="16" t="e">
        <f>IF($A$3=FALSE,IF($C362&lt;16,G362/($D362^0.70558407859294)*'Hintergrund Berechnung'!$I$941,G362/($D362^0.70558407859294)*'Hintergrund Berechnung'!$I$942),IF($C362&lt;13,(G362/($D362^0.70558407859294)*'Hintergrund Berechnung'!$I$941)*0.5,IF($C362&lt;16,(G362/($D362^0.70558407859294)*'Hintergrund Berechnung'!$I$941)*0.67,G362/($D362^0.70558407859294)*'Hintergrund Berechnung'!$I$942)))</f>
        <v>#DIV/0!</v>
      </c>
      <c r="Y362" s="16" t="str">
        <f t="shared" si="47"/>
        <v/>
      </c>
      <c r="Z362" s="16" t="e">
        <f>IF($A$3=FALSE,IF($C362&lt;16,I362/($D362^0.70558407859294)*'Hintergrund Berechnung'!$I$941,I362/($D362^0.70558407859294)*'Hintergrund Berechnung'!$I$942),IF($C362&lt;13,(I362/($D362^0.70558407859294)*'Hintergrund Berechnung'!$I$941)*0.5,IF($C362&lt;16,(I362/($D362^0.70558407859294)*'Hintergrund Berechnung'!$I$941)*0.67,I362/($D362^0.70558407859294)*'Hintergrund Berechnung'!$I$942)))</f>
        <v>#DIV/0!</v>
      </c>
      <c r="AA362" s="16" t="str">
        <f t="shared" si="48"/>
        <v/>
      </c>
      <c r="AB362" s="16" t="e">
        <f>IF($A$3=FALSE,IF($C362&lt;16,K362/($D362^0.70558407859294)*'Hintergrund Berechnung'!$I$941,K362/($D362^0.70558407859294)*'Hintergrund Berechnung'!$I$942),IF($C362&lt;13,(K362/($D362^0.70558407859294)*'Hintergrund Berechnung'!$I$941)*0.5,IF($C362&lt;16,(K362/($D362^0.70558407859294)*'Hintergrund Berechnung'!$I$941)*0.67,K362/($D362^0.70558407859294)*'Hintergrund Berechnung'!$I$942)))</f>
        <v>#DIV/0!</v>
      </c>
      <c r="AC362" s="16" t="str">
        <f t="shared" si="49"/>
        <v/>
      </c>
      <c r="AD362" s="16" t="e">
        <f>IF($A$3=FALSE,IF($C362&lt;16,M362/($D362^0.70558407859294)*'Hintergrund Berechnung'!$I$941,M362/($D362^0.70558407859294)*'Hintergrund Berechnung'!$I$942),IF($C362&lt;13,(M362/($D362^0.70558407859294)*'Hintergrund Berechnung'!$I$941)*0.5,IF($C362&lt;16,(M362/($D362^0.70558407859294)*'Hintergrund Berechnung'!$I$941)*0.67,M362/($D362^0.70558407859294)*'Hintergrund Berechnung'!$I$942)))</f>
        <v>#DIV/0!</v>
      </c>
      <c r="AE362" s="16" t="str">
        <f t="shared" si="50"/>
        <v/>
      </c>
      <c r="AF362" s="16" t="e">
        <f>IF($A$3=FALSE,IF($C362&lt;16,O362/($D362^0.70558407859294)*'Hintergrund Berechnung'!$I$941,O362/($D362^0.70558407859294)*'Hintergrund Berechnung'!$I$942),IF($C362&lt;13,(O362/($D362^0.70558407859294)*'Hintergrund Berechnung'!$I$941)*0.5,IF($C362&lt;16,(O362/($D362^0.70558407859294)*'Hintergrund Berechnung'!$I$941)*0.67,O362/($D362^0.70558407859294)*'Hintergrund Berechnung'!$I$942)))</f>
        <v>#DIV/0!</v>
      </c>
      <c r="AG362" s="16" t="str">
        <f t="shared" si="51"/>
        <v/>
      </c>
      <c r="AH362" s="16" t="e">
        <f t="shared" si="52"/>
        <v>#DIV/0!</v>
      </c>
      <c r="AI362" s="34" t="e">
        <f>ROUND(IF(C362&lt;16,$Q362/($D362^0.450818786555515)*'Hintergrund Berechnung'!$N$941,$Q362/($D362^0.450818786555515)*'Hintergrund Berechnung'!$N$942),0)</f>
        <v>#DIV/0!</v>
      </c>
      <c r="AJ362" s="34">
        <f>ROUND(IF(C362&lt;16,$R362*'Hintergrund Berechnung'!$O$941,$R362*'Hintergrund Berechnung'!$O$942),0)</f>
        <v>0</v>
      </c>
      <c r="AK362" s="34">
        <f>ROUND(IF(C362&lt;16,IF(S362&gt;0,(25-$S362)*'Hintergrund Berechnung'!$J$941,0),IF(S362&gt;0,(25-$S362)*'Hintergrund Berechnung'!$J$942,0)),0)</f>
        <v>0</v>
      </c>
      <c r="AL362" s="18" t="e">
        <f t="shared" si="53"/>
        <v>#DIV/0!</v>
      </c>
    </row>
    <row r="363" spans="21:38" x14ac:dyDescent="0.5">
      <c r="U363" s="16">
        <f t="shared" si="45"/>
        <v>0</v>
      </c>
      <c r="V363" s="16" t="e">
        <f>IF($A$3=FALSE,IF($C363&lt;16,E363/($D363^0.70558407859294)*'Hintergrund Berechnung'!$I$941,E363/($D363^0.70558407859294)*'Hintergrund Berechnung'!$I$942),IF($C363&lt;13,(E363/($D363^0.70558407859294)*'Hintergrund Berechnung'!$I$941)*0.5,IF($C363&lt;16,(E363/($D363^0.70558407859294)*'Hintergrund Berechnung'!$I$941)*0.67,E363/($D363^0.70558407859294)*'Hintergrund Berechnung'!$I$942)))</f>
        <v>#DIV/0!</v>
      </c>
      <c r="W363" s="16" t="str">
        <f t="shared" si="46"/>
        <v/>
      </c>
      <c r="X363" s="16" t="e">
        <f>IF($A$3=FALSE,IF($C363&lt;16,G363/($D363^0.70558407859294)*'Hintergrund Berechnung'!$I$941,G363/($D363^0.70558407859294)*'Hintergrund Berechnung'!$I$942),IF($C363&lt;13,(G363/($D363^0.70558407859294)*'Hintergrund Berechnung'!$I$941)*0.5,IF($C363&lt;16,(G363/($D363^0.70558407859294)*'Hintergrund Berechnung'!$I$941)*0.67,G363/($D363^0.70558407859294)*'Hintergrund Berechnung'!$I$942)))</f>
        <v>#DIV/0!</v>
      </c>
      <c r="Y363" s="16" t="str">
        <f t="shared" si="47"/>
        <v/>
      </c>
      <c r="Z363" s="16" t="e">
        <f>IF($A$3=FALSE,IF($C363&lt;16,I363/($D363^0.70558407859294)*'Hintergrund Berechnung'!$I$941,I363/($D363^0.70558407859294)*'Hintergrund Berechnung'!$I$942),IF($C363&lt;13,(I363/($D363^0.70558407859294)*'Hintergrund Berechnung'!$I$941)*0.5,IF($C363&lt;16,(I363/($D363^0.70558407859294)*'Hintergrund Berechnung'!$I$941)*0.67,I363/($D363^0.70558407859294)*'Hintergrund Berechnung'!$I$942)))</f>
        <v>#DIV/0!</v>
      </c>
      <c r="AA363" s="16" t="str">
        <f t="shared" si="48"/>
        <v/>
      </c>
      <c r="AB363" s="16" t="e">
        <f>IF($A$3=FALSE,IF($C363&lt;16,K363/($D363^0.70558407859294)*'Hintergrund Berechnung'!$I$941,K363/($D363^0.70558407859294)*'Hintergrund Berechnung'!$I$942),IF($C363&lt;13,(K363/($D363^0.70558407859294)*'Hintergrund Berechnung'!$I$941)*0.5,IF($C363&lt;16,(K363/($D363^0.70558407859294)*'Hintergrund Berechnung'!$I$941)*0.67,K363/($D363^0.70558407859294)*'Hintergrund Berechnung'!$I$942)))</f>
        <v>#DIV/0!</v>
      </c>
      <c r="AC363" s="16" t="str">
        <f t="shared" si="49"/>
        <v/>
      </c>
      <c r="AD363" s="16" t="e">
        <f>IF($A$3=FALSE,IF($C363&lt;16,M363/($D363^0.70558407859294)*'Hintergrund Berechnung'!$I$941,M363/($D363^0.70558407859294)*'Hintergrund Berechnung'!$I$942),IF($C363&lt;13,(M363/($D363^0.70558407859294)*'Hintergrund Berechnung'!$I$941)*0.5,IF($C363&lt;16,(M363/($D363^0.70558407859294)*'Hintergrund Berechnung'!$I$941)*0.67,M363/($D363^0.70558407859294)*'Hintergrund Berechnung'!$I$942)))</f>
        <v>#DIV/0!</v>
      </c>
      <c r="AE363" s="16" t="str">
        <f t="shared" si="50"/>
        <v/>
      </c>
      <c r="AF363" s="16" t="e">
        <f>IF($A$3=FALSE,IF($C363&lt;16,O363/($D363^0.70558407859294)*'Hintergrund Berechnung'!$I$941,O363/($D363^0.70558407859294)*'Hintergrund Berechnung'!$I$942),IF($C363&lt;13,(O363/($D363^0.70558407859294)*'Hintergrund Berechnung'!$I$941)*0.5,IF($C363&lt;16,(O363/($D363^0.70558407859294)*'Hintergrund Berechnung'!$I$941)*0.67,O363/($D363^0.70558407859294)*'Hintergrund Berechnung'!$I$942)))</f>
        <v>#DIV/0!</v>
      </c>
      <c r="AG363" s="16" t="str">
        <f t="shared" si="51"/>
        <v/>
      </c>
      <c r="AH363" s="16" t="e">
        <f t="shared" si="52"/>
        <v>#DIV/0!</v>
      </c>
      <c r="AI363" s="34" t="e">
        <f>ROUND(IF(C363&lt;16,$Q363/($D363^0.450818786555515)*'Hintergrund Berechnung'!$N$941,$Q363/($D363^0.450818786555515)*'Hintergrund Berechnung'!$N$942),0)</f>
        <v>#DIV/0!</v>
      </c>
      <c r="AJ363" s="34">
        <f>ROUND(IF(C363&lt;16,$R363*'Hintergrund Berechnung'!$O$941,$R363*'Hintergrund Berechnung'!$O$942),0)</f>
        <v>0</v>
      </c>
      <c r="AK363" s="34">
        <f>ROUND(IF(C363&lt;16,IF(S363&gt;0,(25-$S363)*'Hintergrund Berechnung'!$J$941,0),IF(S363&gt;0,(25-$S363)*'Hintergrund Berechnung'!$J$942,0)),0)</f>
        <v>0</v>
      </c>
      <c r="AL363" s="18" t="e">
        <f t="shared" si="53"/>
        <v>#DIV/0!</v>
      </c>
    </row>
    <row r="364" spans="21:38" x14ac:dyDescent="0.5">
      <c r="U364" s="16">
        <f t="shared" si="45"/>
        <v>0</v>
      </c>
      <c r="V364" s="16" t="e">
        <f>IF($A$3=FALSE,IF($C364&lt;16,E364/($D364^0.70558407859294)*'Hintergrund Berechnung'!$I$941,E364/($D364^0.70558407859294)*'Hintergrund Berechnung'!$I$942),IF($C364&lt;13,(E364/($D364^0.70558407859294)*'Hintergrund Berechnung'!$I$941)*0.5,IF($C364&lt;16,(E364/($D364^0.70558407859294)*'Hintergrund Berechnung'!$I$941)*0.67,E364/($D364^0.70558407859294)*'Hintergrund Berechnung'!$I$942)))</f>
        <v>#DIV/0!</v>
      </c>
      <c r="W364" s="16" t="str">
        <f t="shared" si="46"/>
        <v/>
      </c>
      <c r="X364" s="16" t="e">
        <f>IF($A$3=FALSE,IF($C364&lt;16,G364/($D364^0.70558407859294)*'Hintergrund Berechnung'!$I$941,G364/($D364^0.70558407859294)*'Hintergrund Berechnung'!$I$942),IF($C364&lt;13,(G364/($D364^0.70558407859294)*'Hintergrund Berechnung'!$I$941)*0.5,IF($C364&lt;16,(G364/($D364^0.70558407859294)*'Hintergrund Berechnung'!$I$941)*0.67,G364/($D364^0.70558407859294)*'Hintergrund Berechnung'!$I$942)))</f>
        <v>#DIV/0!</v>
      </c>
      <c r="Y364" s="16" t="str">
        <f t="shared" si="47"/>
        <v/>
      </c>
      <c r="Z364" s="16" t="e">
        <f>IF($A$3=FALSE,IF($C364&lt;16,I364/($D364^0.70558407859294)*'Hintergrund Berechnung'!$I$941,I364/($D364^0.70558407859294)*'Hintergrund Berechnung'!$I$942),IF($C364&lt;13,(I364/($D364^0.70558407859294)*'Hintergrund Berechnung'!$I$941)*0.5,IF($C364&lt;16,(I364/($D364^0.70558407859294)*'Hintergrund Berechnung'!$I$941)*0.67,I364/($D364^0.70558407859294)*'Hintergrund Berechnung'!$I$942)))</f>
        <v>#DIV/0!</v>
      </c>
      <c r="AA364" s="16" t="str">
        <f t="shared" si="48"/>
        <v/>
      </c>
      <c r="AB364" s="16" t="e">
        <f>IF($A$3=FALSE,IF($C364&lt;16,K364/($D364^0.70558407859294)*'Hintergrund Berechnung'!$I$941,K364/($D364^0.70558407859294)*'Hintergrund Berechnung'!$I$942),IF($C364&lt;13,(K364/($D364^0.70558407859294)*'Hintergrund Berechnung'!$I$941)*0.5,IF($C364&lt;16,(K364/($D364^0.70558407859294)*'Hintergrund Berechnung'!$I$941)*0.67,K364/($D364^0.70558407859294)*'Hintergrund Berechnung'!$I$942)))</f>
        <v>#DIV/0!</v>
      </c>
      <c r="AC364" s="16" t="str">
        <f t="shared" si="49"/>
        <v/>
      </c>
      <c r="AD364" s="16" t="e">
        <f>IF($A$3=FALSE,IF($C364&lt;16,M364/($D364^0.70558407859294)*'Hintergrund Berechnung'!$I$941,M364/($D364^0.70558407859294)*'Hintergrund Berechnung'!$I$942),IF($C364&lt;13,(M364/($D364^0.70558407859294)*'Hintergrund Berechnung'!$I$941)*0.5,IF($C364&lt;16,(M364/($D364^0.70558407859294)*'Hintergrund Berechnung'!$I$941)*0.67,M364/($D364^0.70558407859294)*'Hintergrund Berechnung'!$I$942)))</f>
        <v>#DIV/0!</v>
      </c>
      <c r="AE364" s="16" t="str">
        <f t="shared" si="50"/>
        <v/>
      </c>
      <c r="AF364" s="16" t="e">
        <f>IF($A$3=FALSE,IF($C364&lt;16,O364/($D364^0.70558407859294)*'Hintergrund Berechnung'!$I$941,O364/($D364^0.70558407859294)*'Hintergrund Berechnung'!$I$942),IF($C364&lt;13,(O364/($D364^0.70558407859294)*'Hintergrund Berechnung'!$I$941)*0.5,IF($C364&lt;16,(O364/($D364^0.70558407859294)*'Hintergrund Berechnung'!$I$941)*0.67,O364/($D364^0.70558407859294)*'Hintergrund Berechnung'!$I$942)))</f>
        <v>#DIV/0!</v>
      </c>
      <c r="AG364" s="16" t="str">
        <f t="shared" si="51"/>
        <v/>
      </c>
      <c r="AH364" s="16" t="e">
        <f t="shared" si="52"/>
        <v>#DIV/0!</v>
      </c>
      <c r="AI364" s="34" t="e">
        <f>ROUND(IF(C364&lt;16,$Q364/($D364^0.450818786555515)*'Hintergrund Berechnung'!$N$941,$Q364/($D364^0.450818786555515)*'Hintergrund Berechnung'!$N$942),0)</f>
        <v>#DIV/0!</v>
      </c>
      <c r="AJ364" s="34">
        <f>ROUND(IF(C364&lt;16,$R364*'Hintergrund Berechnung'!$O$941,$R364*'Hintergrund Berechnung'!$O$942),0)</f>
        <v>0</v>
      </c>
      <c r="AK364" s="34">
        <f>ROUND(IF(C364&lt;16,IF(S364&gt;0,(25-$S364)*'Hintergrund Berechnung'!$J$941,0),IF(S364&gt;0,(25-$S364)*'Hintergrund Berechnung'!$J$942,0)),0)</f>
        <v>0</v>
      </c>
      <c r="AL364" s="18" t="e">
        <f t="shared" si="53"/>
        <v>#DIV/0!</v>
      </c>
    </row>
    <row r="365" spans="21:38" x14ac:dyDescent="0.5">
      <c r="U365" s="16">
        <f t="shared" si="45"/>
        <v>0</v>
      </c>
      <c r="V365" s="16" t="e">
        <f>IF($A$3=FALSE,IF($C365&lt;16,E365/($D365^0.70558407859294)*'Hintergrund Berechnung'!$I$941,E365/($D365^0.70558407859294)*'Hintergrund Berechnung'!$I$942),IF($C365&lt;13,(E365/($D365^0.70558407859294)*'Hintergrund Berechnung'!$I$941)*0.5,IF($C365&lt;16,(E365/($D365^0.70558407859294)*'Hintergrund Berechnung'!$I$941)*0.67,E365/($D365^0.70558407859294)*'Hintergrund Berechnung'!$I$942)))</f>
        <v>#DIV/0!</v>
      </c>
      <c r="W365" s="16" t="str">
        <f t="shared" si="46"/>
        <v/>
      </c>
      <c r="X365" s="16" t="e">
        <f>IF($A$3=FALSE,IF($C365&lt;16,G365/($D365^0.70558407859294)*'Hintergrund Berechnung'!$I$941,G365/($D365^0.70558407859294)*'Hintergrund Berechnung'!$I$942),IF($C365&lt;13,(G365/($D365^0.70558407859294)*'Hintergrund Berechnung'!$I$941)*0.5,IF($C365&lt;16,(G365/($D365^0.70558407859294)*'Hintergrund Berechnung'!$I$941)*0.67,G365/($D365^0.70558407859294)*'Hintergrund Berechnung'!$I$942)))</f>
        <v>#DIV/0!</v>
      </c>
      <c r="Y365" s="16" t="str">
        <f t="shared" si="47"/>
        <v/>
      </c>
      <c r="Z365" s="16" t="e">
        <f>IF($A$3=FALSE,IF($C365&lt;16,I365/($D365^0.70558407859294)*'Hintergrund Berechnung'!$I$941,I365/($D365^0.70558407859294)*'Hintergrund Berechnung'!$I$942),IF($C365&lt;13,(I365/($D365^0.70558407859294)*'Hintergrund Berechnung'!$I$941)*0.5,IF($C365&lt;16,(I365/($D365^0.70558407859294)*'Hintergrund Berechnung'!$I$941)*0.67,I365/($D365^0.70558407859294)*'Hintergrund Berechnung'!$I$942)))</f>
        <v>#DIV/0!</v>
      </c>
      <c r="AA365" s="16" t="str">
        <f t="shared" si="48"/>
        <v/>
      </c>
      <c r="AB365" s="16" t="e">
        <f>IF($A$3=FALSE,IF($C365&lt;16,K365/($D365^0.70558407859294)*'Hintergrund Berechnung'!$I$941,K365/($D365^0.70558407859294)*'Hintergrund Berechnung'!$I$942),IF($C365&lt;13,(K365/($D365^0.70558407859294)*'Hintergrund Berechnung'!$I$941)*0.5,IF($C365&lt;16,(K365/($D365^0.70558407859294)*'Hintergrund Berechnung'!$I$941)*0.67,K365/($D365^0.70558407859294)*'Hintergrund Berechnung'!$I$942)))</f>
        <v>#DIV/0!</v>
      </c>
      <c r="AC365" s="16" t="str">
        <f t="shared" si="49"/>
        <v/>
      </c>
      <c r="AD365" s="16" t="e">
        <f>IF($A$3=FALSE,IF($C365&lt;16,M365/($D365^0.70558407859294)*'Hintergrund Berechnung'!$I$941,M365/($D365^0.70558407859294)*'Hintergrund Berechnung'!$I$942),IF($C365&lt;13,(M365/($D365^0.70558407859294)*'Hintergrund Berechnung'!$I$941)*0.5,IF($C365&lt;16,(M365/($D365^0.70558407859294)*'Hintergrund Berechnung'!$I$941)*0.67,M365/($D365^0.70558407859294)*'Hintergrund Berechnung'!$I$942)))</f>
        <v>#DIV/0!</v>
      </c>
      <c r="AE365" s="16" t="str">
        <f t="shared" si="50"/>
        <v/>
      </c>
      <c r="AF365" s="16" t="e">
        <f>IF($A$3=FALSE,IF($C365&lt;16,O365/($D365^0.70558407859294)*'Hintergrund Berechnung'!$I$941,O365/($D365^0.70558407859294)*'Hintergrund Berechnung'!$I$942),IF($C365&lt;13,(O365/($D365^0.70558407859294)*'Hintergrund Berechnung'!$I$941)*0.5,IF($C365&lt;16,(O365/($D365^0.70558407859294)*'Hintergrund Berechnung'!$I$941)*0.67,O365/($D365^0.70558407859294)*'Hintergrund Berechnung'!$I$942)))</f>
        <v>#DIV/0!</v>
      </c>
      <c r="AG365" s="16" t="str">
        <f t="shared" si="51"/>
        <v/>
      </c>
      <c r="AH365" s="16" t="e">
        <f t="shared" si="52"/>
        <v>#DIV/0!</v>
      </c>
      <c r="AI365" s="34" t="e">
        <f>ROUND(IF(C365&lt;16,$Q365/($D365^0.450818786555515)*'Hintergrund Berechnung'!$N$941,$Q365/($D365^0.450818786555515)*'Hintergrund Berechnung'!$N$942),0)</f>
        <v>#DIV/0!</v>
      </c>
      <c r="AJ365" s="34">
        <f>ROUND(IF(C365&lt;16,$R365*'Hintergrund Berechnung'!$O$941,$R365*'Hintergrund Berechnung'!$O$942),0)</f>
        <v>0</v>
      </c>
      <c r="AK365" s="34">
        <f>ROUND(IF(C365&lt;16,IF(S365&gt;0,(25-$S365)*'Hintergrund Berechnung'!$J$941,0),IF(S365&gt;0,(25-$S365)*'Hintergrund Berechnung'!$J$942,0)),0)</f>
        <v>0</v>
      </c>
      <c r="AL365" s="18" t="e">
        <f t="shared" si="53"/>
        <v>#DIV/0!</v>
      </c>
    </row>
    <row r="366" spans="21:38" x14ac:dyDescent="0.5">
      <c r="U366" s="16">
        <f t="shared" si="45"/>
        <v>0</v>
      </c>
      <c r="V366" s="16" t="e">
        <f>IF($A$3=FALSE,IF($C366&lt;16,E366/($D366^0.70558407859294)*'Hintergrund Berechnung'!$I$941,E366/($D366^0.70558407859294)*'Hintergrund Berechnung'!$I$942),IF($C366&lt;13,(E366/($D366^0.70558407859294)*'Hintergrund Berechnung'!$I$941)*0.5,IF($C366&lt;16,(E366/($D366^0.70558407859294)*'Hintergrund Berechnung'!$I$941)*0.67,E366/($D366^0.70558407859294)*'Hintergrund Berechnung'!$I$942)))</f>
        <v>#DIV/0!</v>
      </c>
      <c r="W366" s="16" t="str">
        <f t="shared" si="46"/>
        <v/>
      </c>
      <c r="X366" s="16" t="e">
        <f>IF($A$3=FALSE,IF($C366&lt;16,G366/($D366^0.70558407859294)*'Hintergrund Berechnung'!$I$941,G366/($D366^0.70558407859294)*'Hintergrund Berechnung'!$I$942),IF($C366&lt;13,(G366/($D366^0.70558407859294)*'Hintergrund Berechnung'!$I$941)*0.5,IF($C366&lt;16,(G366/($D366^0.70558407859294)*'Hintergrund Berechnung'!$I$941)*0.67,G366/($D366^0.70558407859294)*'Hintergrund Berechnung'!$I$942)))</f>
        <v>#DIV/0!</v>
      </c>
      <c r="Y366" s="16" t="str">
        <f t="shared" si="47"/>
        <v/>
      </c>
      <c r="Z366" s="16" t="e">
        <f>IF($A$3=FALSE,IF($C366&lt;16,I366/($D366^0.70558407859294)*'Hintergrund Berechnung'!$I$941,I366/($D366^0.70558407859294)*'Hintergrund Berechnung'!$I$942),IF($C366&lt;13,(I366/($D366^0.70558407859294)*'Hintergrund Berechnung'!$I$941)*0.5,IF($C366&lt;16,(I366/($D366^0.70558407859294)*'Hintergrund Berechnung'!$I$941)*0.67,I366/($D366^0.70558407859294)*'Hintergrund Berechnung'!$I$942)))</f>
        <v>#DIV/0!</v>
      </c>
      <c r="AA366" s="16" t="str">
        <f t="shared" si="48"/>
        <v/>
      </c>
      <c r="AB366" s="16" t="e">
        <f>IF($A$3=FALSE,IF($C366&lt;16,K366/($D366^0.70558407859294)*'Hintergrund Berechnung'!$I$941,K366/($D366^0.70558407859294)*'Hintergrund Berechnung'!$I$942),IF($C366&lt;13,(K366/($D366^0.70558407859294)*'Hintergrund Berechnung'!$I$941)*0.5,IF($C366&lt;16,(K366/($D366^0.70558407859294)*'Hintergrund Berechnung'!$I$941)*0.67,K366/($D366^0.70558407859294)*'Hintergrund Berechnung'!$I$942)))</f>
        <v>#DIV/0!</v>
      </c>
      <c r="AC366" s="16" t="str">
        <f t="shared" si="49"/>
        <v/>
      </c>
      <c r="AD366" s="16" t="e">
        <f>IF($A$3=FALSE,IF($C366&lt;16,M366/($D366^0.70558407859294)*'Hintergrund Berechnung'!$I$941,M366/($D366^0.70558407859294)*'Hintergrund Berechnung'!$I$942),IF($C366&lt;13,(M366/($D366^0.70558407859294)*'Hintergrund Berechnung'!$I$941)*0.5,IF($C366&lt;16,(M366/($D366^0.70558407859294)*'Hintergrund Berechnung'!$I$941)*0.67,M366/($D366^0.70558407859294)*'Hintergrund Berechnung'!$I$942)))</f>
        <v>#DIV/0!</v>
      </c>
      <c r="AE366" s="16" t="str">
        <f t="shared" si="50"/>
        <v/>
      </c>
      <c r="AF366" s="16" t="e">
        <f>IF($A$3=FALSE,IF($C366&lt;16,O366/($D366^0.70558407859294)*'Hintergrund Berechnung'!$I$941,O366/($D366^0.70558407859294)*'Hintergrund Berechnung'!$I$942),IF($C366&lt;13,(O366/($D366^0.70558407859294)*'Hintergrund Berechnung'!$I$941)*0.5,IF($C366&lt;16,(O366/($D366^0.70558407859294)*'Hintergrund Berechnung'!$I$941)*0.67,O366/($D366^0.70558407859294)*'Hintergrund Berechnung'!$I$942)))</f>
        <v>#DIV/0!</v>
      </c>
      <c r="AG366" s="16" t="str">
        <f t="shared" si="51"/>
        <v/>
      </c>
      <c r="AH366" s="16" t="e">
        <f t="shared" si="52"/>
        <v>#DIV/0!</v>
      </c>
      <c r="AI366" s="34" t="e">
        <f>ROUND(IF(C366&lt;16,$Q366/($D366^0.450818786555515)*'Hintergrund Berechnung'!$N$941,$Q366/($D366^0.450818786555515)*'Hintergrund Berechnung'!$N$942),0)</f>
        <v>#DIV/0!</v>
      </c>
      <c r="AJ366" s="34">
        <f>ROUND(IF(C366&lt;16,$R366*'Hintergrund Berechnung'!$O$941,$R366*'Hintergrund Berechnung'!$O$942),0)</f>
        <v>0</v>
      </c>
      <c r="AK366" s="34">
        <f>ROUND(IF(C366&lt;16,IF(S366&gt;0,(25-$S366)*'Hintergrund Berechnung'!$J$941,0),IF(S366&gt;0,(25-$S366)*'Hintergrund Berechnung'!$J$942,0)),0)</f>
        <v>0</v>
      </c>
      <c r="AL366" s="18" t="e">
        <f t="shared" si="53"/>
        <v>#DIV/0!</v>
      </c>
    </row>
    <row r="367" spans="21:38" x14ac:dyDescent="0.5">
      <c r="U367" s="16">
        <f t="shared" si="45"/>
        <v>0</v>
      </c>
      <c r="V367" s="16" t="e">
        <f>IF($A$3=FALSE,IF($C367&lt;16,E367/($D367^0.70558407859294)*'Hintergrund Berechnung'!$I$941,E367/($D367^0.70558407859294)*'Hintergrund Berechnung'!$I$942),IF($C367&lt;13,(E367/($D367^0.70558407859294)*'Hintergrund Berechnung'!$I$941)*0.5,IF($C367&lt;16,(E367/($D367^0.70558407859294)*'Hintergrund Berechnung'!$I$941)*0.67,E367/($D367^0.70558407859294)*'Hintergrund Berechnung'!$I$942)))</f>
        <v>#DIV/0!</v>
      </c>
      <c r="W367" s="16" t="str">
        <f t="shared" si="46"/>
        <v/>
      </c>
      <c r="X367" s="16" t="e">
        <f>IF($A$3=FALSE,IF($C367&lt;16,G367/($D367^0.70558407859294)*'Hintergrund Berechnung'!$I$941,G367/($D367^0.70558407859294)*'Hintergrund Berechnung'!$I$942),IF($C367&lt;13,(G367/($D367^0.70558407859294)*'Hintergrund Berechnung'!$I$941)*0.5,IF($C367&lt;16,(G367/($D367^0.70558407859294)*'Hintergrund Berechnung'!$I$941)*0.67,G367/($D367^0.70558407859294)*'Hintergrund Berechnung'!$I$942)))</f>
        <v>#DIV/0!</v>
      </c>
      <c r="Y367" s="16" t="str">
        <f t="shared" si="47"/>
        <v/>
      </c>
      <c r="Z367" s="16" t="e">
        <f>IF($A$3=FALSE,IF($C367&lt;16,I367/($D367^0.70558407859294)*'Hintergrund Berechnung'!$I$941,I367/($D367^0.70558407859294)*'Hintergrund Berechnung'!$I$942),IF($C367&lt;13,(I367/($D367^0.70558407859294)*'Hintergrund Berechnung'!$I$941)*0.5,IF($C367&lt;16,(I367/($D367^0.70558407859294)*'Hintergrund Berechnung'!$I$941)*0.67,I367/($D367^0.70558407859294)*'Hintergrund Berechnung'!$I$942)))</f>
        <v>#DIV/0!</v>
      </c>
      <c r="AA367" s="16" t="str">
        <f t="shared" si="48"/>
        <v/>
      </c>
      <c r="AB367" s="16" t="e">
        <f>IF($A$3=FALSE,IF($C367&lt;16,K367/($D367^0.70558407859294)*'Hintergrund Berechnung'!$I$941,K367/($D367^0.70558407859294)*'Hintergrund Berechnung'!$I$942),IF($C367&lt;13,(K367/($D367^0.70558407859294)*'Hintergrund Berechnung'!$I$941)*0.5,IF($C367&lt;16,(K367/($D367^0.70558407859294)*'Hintergrund Berechnung'!$I$941)*0.67,K367/($D367^0.70558407859294)*'Hintergrund Berechnung'!$I$942)))</f>
        <v>#DIV/0!</v>
      </c>
      <c r="AC367" s="16" t="str">
        <f t="shared" si="49"/>
        <v/>
      </c>
      <c r="AD367" s="16" t="e">
        <f>IF($A$3=FALSE,IF($C367&lt;16,M367/($D367^0.70558407859294)*'Hintergrund Berechnung'!$I$941,M367/($D367^0.70558407859294)*'Hintergrund Berechnung'!$I$942),IF($C367&lt;13,(M367/($D367^0.70558407859294)*'Hintergrund Berechnung'!$I$941)*0.5,IF($C367&lt;16,(M367/($D367^0.70558407859294)*'Hintergrund Berechnung'!$I$941)*0.67,M367/($D367^0.70558407859294)*'Hintergrund Berechnung'!$I$942)))</f>
        <v>#DIV/0!</v>
      </c>
      <c r="AE367" s="16" t="str">
        <f t="shared" si="50"/>
        <v/>
      </c>
      <c r="AF367" s="16" t="e">
        <f>IF($A$3=FALSE,IF($C367&lt;16,O367/($D367^0.70558407859294)*'Hintergrund Berechnung'!$I$941,O367/($D367^0.70558407859294)*'Hintergrund Berechnung'!$I$942),IF($C367&lt;13,(O367/($D367^0.70558407859294)*'Hintergrund Berechnung'!$I$941)*0.5,IF($C367&lt;16,(O367/($D367^0.70558407859294)*'Hintergrund Berechnung'!$I$941)*0.67,O367/($D367^0.70558407859294)*'Hintergrund Berechnung'!$I$942)))</f>
        <v>#DIV/0!</v>
      </c>
      <c r="AG367" s="16" t="str">
        <f t="shared" si="51"/>
        <v/>
      </c>
      <c r="AH367" s="16" t="e">
        <f t="shared" si="52"/>
        <v>#DIV/0!</v>
      </c>
      <c r="AI367" s="34" t="e">
        <f>ROUND(IF(C367&lt;16,$Q367/($D367^0.450818786555515)*'Hintergrund Berechnung'!$N$941,$Q367/($D367^0.450818786555515)*'Hintergrund Berechnung'!$N$942),0)</f>
        <v>#DIV/0!</v>
      </c>
      <c r="AJ367" s="34">
        <f>ROUND(IF(C367&lt;16,$R367*'Hintergrund Berechnung'!$O$941,$R367*'Hintergrund Berechnung'!$O$942),0)</f>
        <v>0</v>
      </c>
      <c r="AK367" s="34">
        <f>ROUND(IF(C367&lt;16,IF(S367&gt;0,(25-$S367)*'Hintergrund Berechnung'!$J$941,0),IF(S367&gt;0,(25-$S367)*'Hintergrund Berechnung'!$J$942,0)),0)</f>
        <v>0</v>
      </c>
      <c r="AL367" s="18" t="e">
        <f t="shared" si="53"/>
        <v>#DIV/0!</v>
      </c>
    </row>
    <row r="368" spans="21:38" x14ac:dyDescent="0.5">
      <c r="U368" s="16">
        <f t="shared" si="45"/>
        <v>0</v>
      </c>
      <c r="V368" s="16" t="e">
        <f>IF($A$3=FALSE,IF($C368&lt;16,E368/($D368^0.70558407859294)*'Hintergrund Berechnung'!$I$941,E368/($D368^0.70558407859294)*'Hintergrund Berechnung'!$I$942),IF($C368&lt;13,(E368/($D368^0.70558407859294)*'Hintergrund Berechnung'!$I$941)*0.5,IF($C368&lt;16,(E368/($D368^0.70558407859294)*'Hintergrund Berechnung'!$I$941)*0.67,E368/($D368^0.70558407859294)*'Hintergrund Berechnung'!$I$942)))</f>
        <v>#DIV/0!</v>
      </c>
      <c r="W368" s="16" t="str">
        <f t="shared" si="46"/>
        <v/>
      </c>
      <c r="X368" s="16" t="e">
        <f>IF($A$3=FALSE,IF($C368&lt;16,G368/($D368^0.70558407859294)*'Hintergrund Berechnung'!$I$941,G368/($D368^0.70558407859294)*'Hintergrund Berechnung'!$I$942),IF($C368&lt;13,(G368/($D368^0.70558407859294)*'Hintergrund Berechnung'!$I$941)*0.5,IF($C368&lt;16,(G368/($D368^0.70558407859294)*'Hintergrund Berechnung'!$I$941)*0.67,G368/($D368^0.70558407859294)*'Hintergrund Berechnung'!$I$942)))</f>
        <v>#DIV/0!</v>
      </c>
      <c r="Y368" s="16" t="str">
        <f t="shared" si="47"/>
        <v/>
      </c>
      <c r="Z368" s="16" t="e">
        <f>IF($A$3=FALSE,IF($C368&lt;16,I368/($D368^0.70558407859294)*'Hintergrund Berechnung'!$I$941,I368/($D368^0.70558407859294)*'Hintergrund Berechnung'!$I$942),IF($C368&lt;13,(I368/($D368^0.70558407859294)*'Hintergrund Berechnung'!$I$941)*0.5,IF($C368&lt;16,(I368/($D368^0.70558407859294)*'Hintergrund Berechnung'!$I$941)*0.67,I368/($D368^0.70558407859294)*'Hintergrund Berechnung'!$I$942)))</f>
        <v>#DIV/0!</v>
      </c>
      <c r="AA368" s="16" t="str">
        <f t="shared" si="48"/>
        <v/>
      </c>
      <c r="AB368" s="16" t="e">
        <f>IF($A$3=FALSE,IF($C368&lt;16,K368/($D368^0.70558407859294)*'Hintergrund Berechnung'!$I$941,K368/($D368^0.70558407859294)*'Hintergrund Berechnung'!$I$942),IF($C368&lt;13,(K368/($D368^0.70558407859294)*'Hintergrund Berechnung'!$I$941)*0.5,IF($C368&lt;16,(K368/($D368^0.70558407859294)*'Hintergrund Berechnung'!$I$941)*0.67,K368/($D368^0.70558407859294)*'Hintergrund Berechnung'!$I$942)))</f>
        <v>#DIV/0!</v>
      </c>
      <c r="AC368" s="16" t="str">
        <f t="shared" si="49"/>
        <v/>
      </c>
      <c r="AD368" s="16" t="e">
        <f>IF($A$3=FALSE,IF($C368&lt;16,M368/($D368^0.70558407859294)*'Hintergrund Berechnung'!$I$941,M368/($D368^0.70558407859294)*'Hintergrund Berechnung'!$I$942),IF($C368&lt;13,(M368/($D368^0.70558407859294)*'Hintergrund Berechnung'!$I$941)*0.5,IF($C368&lt;16,(M368/($D368^0.70558407859294)*'Hintergrund Berechnung'!$I$941)*0.67,M368/($D368^0.70558407859294)*'Hintergrund Berechnung'!$I$942)))</f>
        <v>#DIV/0!</v>
      </c>
      <c r="AE368" s="16" t="str">
        <f t="shared" si="50"/>
        <v/>
      </c>
      <c r="AF368" s="16" t="e">
        <f>IF($A$3=FALSE,IF($C368&lt;16,O368/($D368^0.70558407859294)*'Hintergrund Berechnung'!$I$941,O368/($D368^0.70558407859294)*'Hintergrund Berechnung'!$I$942),IF($C368&lt;13,(O368/($D368^0.70558407859294)*'Hintergrund Berechnung'!$I$941)*0.5,IF($C368&lt;16,(O368/($D368^0.70558407859294)*'Hintergrund Berechnung'!$I$941)*0.67,O368/($D368^0.70558407859294)*'Hintergrund Berechnung'!$I$942)))</f>
        <v>#DIV/0!</v>
      </c>
      <c r="AG368" s="16" t="str">
        <f t="shared" si="51"/>
        <v/>
      </c>
      <c r="AH368" s="16" t="e">
        <f t="shared" si="52"/>
        <v>#DIV/0!</v>
      </c>
      <c r="AI368" s="34" t="e">
        <f>ROUND(IF(C368&lt;16,$Q368/($D368^0.450818786555515)*'Hintergrund Berechnung'!$N$941,$Q368/($D368^0.450818786555515)*'Hintergrund Berechnung'!$N$942),0)</f>
        <v>#DIV/0!</v>
      </c>
      <c r="AJ368" s="34">
        <f>ROUND(IF(C368&lt;16,$R368*'Hintergrund Berechnung'!$O$941,$R368*'Hintergrund Berechnung'!$O$942),0)</f>
        <v>0</v>
      </c>
      <c r="AK368" s="34">
        <f>ROUND(IF(C368&lt;16,IF(S368&gt;0,(25-$S368)*'Hintergrund Berechnung'!$J$941,0),IF(S368&gt;0,(25-$S368)*'Hintergrund Berechnung'!$J$942,0)),0)</f>
        <v>0</v>
      </c>
      <c r="AL368" s="18" t="e">
        <f t="shared" si="53"/>
        <v>#DIV/0!</v>
      </c>
    </row>
    <row r="369" spans="21:38" x14ac:dyDescent="0.5">
      <c r="U369" s="16">
        <f t="shared" si="45"/>
        <v>0</v>
      </c>
      <c r="V369" s="16" t="e">
        <f>IF($A$3=FALSE,IF($C369&lt;16,E369/($D369^0.70558407859294)*'Hintergrund Berechnung'!$I$941,E369/($D369^0.70558407859294)*'Hintergrund Berechnung'!$I$942),IF($C369&lt;13,(E369/($D369^0.70558407859294)*'Hintergrund Berechnung'!$I$941)*0.5,IF($C369&lt;16,(E369/($D369^0.70558407859294)*'Hintergrund Berechnung'!$I$941)*0.67,E369/($D369^0.70558407859294)*'Hintergrund Berechnung'!$I$942)))</f>
        <v>#DIV/0!</v>
      </c>
      <c r="W369" s="16" t="str">
        <f t="shared" si="46"/>
        <v/>
      </c>
      <c r="X369" s="16" t="e">
        <f>IF($A$3=FALSE,IF($C369&lt;16,G369/($D369^0.70558407859294)*'Hintergrund Berechnung'!$I$941,G369/($D369^0.70558407859294)*'Hintergrund Berechnung'!$I$942),IF($C369&lt;13,(G369/($D369^0.70558407859294)*'Hintergrund Berechnung'!$I$941)*0.5,IF($C369&lt;16,(G369/($D369^0.70558407859294)*'Hintergrund Berechnung'!$I$941)*0.67,G369/($D369^0.70558407859294)*'Hintergrund Berechnung'!$I$942)))</f>
        <v>#DIV/0!</v>
      </c>
      <c r="Y369" s="16" t="str">
        <f t="shared" si="47"/>
        <v/>
      </c>
      <c r="Z369" s="16" t="e">
        <f>IF($A$3=FALSE,IF($C369&lt;16,I369/($D369^0.70558407859294)*'Hintergrund Berechnung'!$I$941,I369/($D369^0.70558407859294)*'Hintergrund Berechnung'!$I$942),IF($C369&lt;13,(I369/($D369^0.70558407859294)*'Hintergrund Berechnung'!$I$941)*0.5,IF($C369&lt;16,(I369/($D369^0.70558407859294)*'Hintergrund Berechnung'!$I$941)*0.67,I369/($D369^0.70558407859294)*'Hintergrund Berechnung'!$I$942)))</f>
        <v>#DIV/0!</v>
      </c>
      <c r="AA369" s="16" t="str">
        <f t="shared" si="48"/>
        <v/>
      </c>
      <c r="AB369" s="16" t="e">
        <f>IF($A$3=FALSE,IF($C369&lt;16,K369/($D369^0.70558407859294)*'Hintergrund Berechnung'!$I$941,K369/($D369^0.70558407859294)*'Hintergrund Berechnung'!$I$942),IF($C369&lt;13,(K369/($D369^0.70558407859294)*'Hintergrund Berechnung'!$I$941)*0.5,IF($C369&lt;16,(K369/($D369^0.70558407859294)*'Hintergrund Berechnung'!$I$941)*0.67,K369/($D369^0.70558407859294)*'Hintergrund Berechnung'!$I$942)))</f>
        <v>#DIV/0!</v>
      </c>
      <c r="AC369" s="16" t="str">
        <f t="shared" si="49"/>
        <v/>
      </c>
      <c r="AD369" s="16" t="e">
        <f>IF($A$3=FALSE,IF($C369&lt;16,M369/($D369^0.70558407859294)*'Hintergrund Berechnung'!$I$941,M369/($D369^0.70558407859294)*'Hintergrund Berechnung'!$I$942),IF($C369&lt;13,(M369/($D369^0.70558407859294)*'Hintergrund Berechnung'!$I$941)*0.5,IF($C369&lt;16,(M369/($D369^0.70558407859294)*'Hintergrund Berechnung'!$I$941)*0.67,M369/($D369^0.70558407859294)*'Hintergrund Berechnung'!$I$942)))</f>
        <v>#DIV/0!</v>
      </c>
      <c r="AE369" s="16" t="str">
        <f t="shared" si="50"/>
        <v/>
      </c>
      <c r="AF369" s="16" t="e">
        <f>IF($A$3=FALSE,IF($C369&lt;16,O369/($D369^0.70558407859294)*'Hintergrund Berechnung'!$I$941,O369/($D369^0.70558407859294)*'Hintergrund Berechnung'!$I$942),IF($C369&lt;13,(O369/($D369^0.70558407859294)*'Hintergrund Berechnung'!$I$941)*0.5,IF($C369&lt;16,(O369/($D369^0.70558407859294)*'Hintergrund Berechnung'!$I$941)*0.67,O369/($D369^0.70558407859294)*'Hintergrund Berechnung'!$I$942)))</f>
        <v>#DIV/0!</v>
      </c>
      <c r="AG369" s="16" t="str">
        <f t="shared" si="51"/>
        <v/>
      </c>
      <c r="AH369" s="16" t="e">
        <f t="shared" si="52"/>
        <v>#DIV/0!</v>
      </c>
      <c r="AI369" s="34" t="e">
        <f>ROUND(IF(C369&lt;16,$Q369/($D369^0.450818786555515)*'Hintergrund Berechnung'!$N$941,$Q369/($D369^0.450818786555515)*'Hintergrund Berechnung'!$N$942),0)</f>
        <v>#DIV/0!</v>
      </c>
      <c r="AJ369" s="34">
        <f>ROUND(IF(C369&lt;16,$R369*'Hintergrund Berechnung'!$O$941,$R369*'Hintergrund Berechnung'!$O$942),0)</f>
        <v>0</v>
      </c>
      <c r="AK369" s="34">
        <f>ROUND(IF(C369&lt;16,IF(S369&gt;0,(25-$S369)*'Hintergrund Berechnung'!$J$941,0),IF(S369&gt;0,(25-$S369)*'Hintergrund Berechnung'!$J$942,0)),0)</f>
        <v>0</v>
      </c>
      <c r="AL369" s="18" t="e">
        <f t="shared" si="53"/>
        <v>#DIV/0!</v>
      </c>
    </row>
    <row r="370" spans="21:38" x14ac:dyDescent="0.5">
      <c r="U370" s="16">
        <f t="shared" si="45"/>
        <v>0</v>
      </c>
      <c r="V370" s="16" t="e">
        <f>IF($A$3=FALSE,IF($C370&lt;16,E370/($D370^0.70558407859294)*'Hintergrund Berechnung'!$I$941,E370/($D370^0.70558407859294)*'Hintergrund Berechnung'!$I$942),IF($C370&lt;13,(E370/($D370^0.70558407859294)*'Hintergrund Berechnung'!$I$941)*0.5,IF($C370&lt;16,(E370/($D370^0.70558407859294)*'Hintergrund Berechnung'!$I$941)*0.67,E370/($D370^0.70558407859294)*'Hintergrund Berechnung'!$I$942)))</f>
        <v>#DIV/0!</v>
      </c>
      <c r="W370" s="16" t="str">
        <f t="shared" si="46"/>
        <v/>
      </c>
      <c r="X370" s="16" t="e">
        <f>IF($A$3=FALSE,IF($C370&lt;16,G370/($D370^0.70558407859294)*'Hintergrund Berechnung'!$I$941,G370/($D370^0.70558407859294)*'Hintergrund Berechnung'!$I$942),IF($C370&lt;13,(G370/($D370^0.70558407859294)*'Hintergrund Berechnung'!$I$941)*0.5,IF($C370&lt;16,(G370/($D370^0.70558407859294)*'Hintergrund Berechnung'!$I$941)*0.67,G370/($D370^0.70558407859294)*'Hintergrund Berechnung'!$I$942)))</f>
        <v>#DIV/0!</v>
      </c>
      <c r="Y370" s="16" t="str">
        <f t="shared" si="47"/>
        <v/>
      </c>
      <c r="Z370" s="16" t="e">
        <f>IF($A$3=FALSE,IF($C370&lt;16,I370/($D370^0.70558407859294)*'Hintergrund Berechnung'!$I$941,I370/($D370^0.70558407859294)*'Hintergrund Berechnung'!$I$942),IF($C370&lt;13,(I370/($D370^0.70558407859294)*'Hintergrund Berechnung'!$I$941)*0.5,IF($C370&lt;16,(I370/($D370^0.70558407859294)*'Hintergrund Berechnung'!$I$941)*0.67,I370/($D370^0.70558407859294)*'Hintergrund Berechnung'!$I$942)))</f>
        <v>#DIV/0!</v>
      </c>
      <c r="AA370" s="16" t="str">
        <f t="shared" si="48"/>
        <v/>
      </c>
      <c r="AB370" s="16" t="e">
        <f>IF($A$3=FALSE,IF($C370&lt;16,K370/($D370^0.70558407859294)*'Hintergrund Berechnung'!$I$941,K370/($D370^0.70558407859294)*'Hintergrund Berechnung'!$I$942),IF($C370&lt;13,(K370/($D370^0.70558407859294)*'Hintergrund Berechnung'!$I$941)*0.5,IF($C370&lt;16,(K370/($D370^0.70558407859294)*'Hintergrund Berechnung'!$I$941)*0.67,K370/($D370^0.70558407859294)*'Hintergrund Berechnung'!$I$942)))</f>
        <v>#DIV/0!</v>
      </c>
      <c r="AC370" s="16" t="str">
        <f t="shared" si="49"/>
        <v/>
      </c>
      <c r="AD370" s="16" t="e">
        <f>IF($A$3=FALSE,IF($C370&lt;16,M370/($D370^0.70558407859294)*'Hintergrund Berechnung'!$I$941,M370/($D370^0.70558407859294)*'Hintergrund Berechnung'!$I$942),IF($C370&lt;13,(M370/($D370^0.70558407859294)*'Hintergrund Berechnung'!$I$941)*0.5,IF($C370&lt;16,(M370/($D370^0.70558407859294)*'Hintergrund Berechnung'!$I$941)*0.67,M370/($D370^0.70558407859294)*'Hintergrund Berechnung'!$I$942)))</f>
        <v>#DIV/0!</v>
      </c>
      <c r="AE370" s="16" t="str">
        <f t="shared" si="50"/>
        <v/>
      </c>
      <c r="AF370" s="16" t="e">
        <f>IF($A$3=FALSE,IF($C370&lt;16,O370/($D370^0.70558407859294)*'Hintergrund Berechnung'!$I$941,O370/($D370^0.70558407859294)*'Hintergrund Berechnung'!$I$942),IF($C370&lt;13,(O370/($D370^0.70558407859294)*'Hintergrund Berechnung'!$I$941)*0.5,IF($C370&lt;16,(O370/($D370^0.70558407859294)*'Hintergrund Berechnung'!$I$941)*0.67,O370/($D370^0.70558407859294)*'Hintergrund Berechnung'!$I$942)))</f>
        <v>#DIV/0!</v>
      </c>
      <c r="AG370" s="16" t="str">
        <f t="shared" si="51"/>
        <v/>
      </c>
      <c r="AH370" s="16" t="e">
        <f t="shared" si="52"/>
        <v>#DIV/0!</v>
      </c>
      <c r="AI370" s="34" t="e">
        <f>ROUND(IF(C370&lt;16,$Q370/($D370^0.450818786555515)*'Hintergrund Berechnung'!$N$941,$Q370/($D370^0.450818786555515)*'Hintergrund Berechnung'!$N$942),0)</f>
        <v>#DIV/0!</v>
      </c>
      <c r="AJ370" s="34">
        <f>ROUND(IF(C370&lt;16,$R370*'Hintergrund Berechnung'!$O$941,$R370*'Hintergrund Berechnung'!$O$942),0)</f>
        <v>0</v>
      </c>
      <c r="AK370" s="34">
        <f>ROUND(IF(C370&lt;16,IF(S370&gt;0,(25-$S370)*'Hintergrund Berechnung'!$J$941,0),IF(S370&gt;0,(25-$S370)*'Hintergrund Berechnung'!$J$942,0)),0)</f>
        <v>0</v>
      </c>
      <c r="AL370" s="18" t="e">
        <f t="shared" si="53"/>
        <v>#DIV/0!</v>
      </c>
    </row>
    <row r="371" spans="21:38" x14ac:dyDescent="0.5">
      <c r="U371" s="16">
        <f t="shared" si="45"/>
        <v>0</v>
      </c>
      <c r="V371" s="16" t="e">
        <f>IF($A$3=FALSE,IF($C371&lt;16,E371/($D371^0.70558407859294)*'Hintergrund Berechnung'!$I$941,E371/($D371^0.70558407859294)*'Hintergrund Berechnung'!$I$942),IF($C371&lt;13,(E371/($D371^0.70558407859294)*'Hintergrund Berechnung'!$I$941)*0.5,IF($C371&lt;16,(E371/($D371^0.70558407859294)*'Hintergrund Berechnung'!$I$941)*0.67,E371/($D371^0.70558407859294)*'Hintergrund Berechnung'!$I$942)))</f>
        <v>#DIV/0!</v>
      </c>
      <c r="W371" s="16" t="str">
        <f t="shared" si="46"/>
        <v/>
      </c>
      <c r="X371" s="16" t="e">
        <f>IF($A$3=FALSE,IF($C371&lt;16,G371/($D371^0.70558407859294)*'Hintergrund Berechnung'!$I$941,G371/($D371^0.70558407859294)*'Hintergrund Berechnung'!$I$942),IF($C371&lt;13,(G371/($D371^0.70558407859294)*'Hintergrund Berechnung'!$I$941)*0.5,IF($C371&lt;16,(G371/($D371^0.70558407859294)*'Hintergrund Berechnung'!$I$941)*0.67,G371/($D371^0.70558407859294)*'Hintergrund Berechnung'!$I$942)))</f>
        <v>#DIV/0!</v>
      </c>
      <c r="Y371" s="16" t="str">
        <f t="shared" si="47"/>
        <v/>
      </c>
      <c r="Z371" s="16" t="e">
        <f>IF($A$3=FALSE,IF($C371&lt;16,I371/($D371^0.70558407859294)*'Hintergrund Berechnung'!$I$941,I371/($D371^0.70558407859294)*'Hintergrund Berechnung'!$I$942),IF($C371&lt;13,(I371/($D371^0.70558407859294)*'Hintergrund Berechnung'!$I$941)*0.5,IF($C371&lt;16,(I371/($D371^0.70558407859294)*'Hintergrund Berechnung'!$I$941)*0.67,I371/($D371^0.70558407859294)*'Hintergrund Berechnung'!$I$942)))</f>
        <v>#DIV/0!</v>
      </c>
      <c r="AA371" s="16" t="str">
        <f t="shared" si="48"/>
        <v/>
      </c>
      <c r="AB371" s="16" t="e">
        <f>IF($A$3=FALSE,IF($C371&lt;16,K371/($D371^0.70558407859294)*'Hintergrund Berechnung'!$I$941,K371/($D371^0.70558407859294)*'Hintergrund Berechnung'!$I$942),IF($C371&lt;13,(K371/($D371^0.70558407859294)*'Hintergrund Berechnung'!$I$941)*0.5,IF($C371&lt;16,(K371/($D371^0.70558407859294)*'Hintergrund Berechnung'!$I$941)*0.67,K371/($D371^0.70558407859294)*'Hintergrund Berechnung'!$I$942)))</f>
        <v>#DIV/0!</v>
      </c>
      <c r="AC371" s="16" t="str">
        <f t="shared" si="49"/>
        <v/>
      </c>
      <c r="AD371" s="16" t="e">
        <f>IF($A$3=FALSE,IF($C371&lt;16,M371/($D371^0.70558407859294)*'Hintergrund Berechnung'!$I$941,M371/($D371^0.70558407859294)*'Hintergrund Berechnung'!$I$942),IF($C371&lt;13,(M371/($D371^0.70558407859294)*'Hintergrund Berechnung'!$I$941)*0.5,IF($C371&lt;16,(M371/($D371^0.70558407859294)*'Hintergrund Berechnung'!$I$941)*0.67,M371/($D371^0.70558407859294)*'Hintergrund Berechnung'!$I$942)))</f>
        <v>#DIV/0!</v>
      </c>
      <c r="AE371" s="16" t="str">
        <f t="shared" si="50"/>
        <v/>
      </c>
      <c r="AF371" s="16" t="e">
        <f>IF($A$3=FALSE,IF($C371&lt;16,O371/($D371^0.70558407859294)*'Hintergrund Berechnung'!$I$941,O371/($D371^0.70558407859294)*'Hintergrund Berechnung'!$I$942),IF($C371&lt;13,(O371/($D371^0.70558407859294)*'Hintergrund Berechnung'!$I$941)*0.5,IF($C371&lt;16,(O371/($D371^0.70558407859294)*'Hintergrund Berechnung'!$I$941)*0.67,O371/($D371^0.70558407859294)*'Hintergrund Berechnung'!$I$942)))</f>
        <v>#DIV/0!</v>
      </c>
      <c r="AG371" s="16" t="str">
        <f t="shared" si="51"/>
        <v/>
      </c>
      <c r="AH371" s="16" t="e">
        <f t="shared" si="52"/>
        <v>#DIV/0!</v>
      </c>
      <c r="AI371" s="34" t="e">
        <f>ROUND(IF(C371&lt;16,$Q371/($D371^0.450818786555515)*'Hintergrund Berechnung'!$N$941,$Q371/($D371^0.450818786555515)*'Hintergrund Berechnung'!$N$942),0)</f>
        <v>#DIV/0!</v>
      </c>
      <c r="AJ371" s="34">
        <f>ROUND(IF(C371&lt;16,$R371*'Hintergrund Berechnung'!$O$941,$R371*'Hintergrund Berechnung'!$O$942),0)</f>
        <v>0</v>
      </c>
      <c r="AK371" s="34">
        <f>ROUND(IF(C371&lt;16,IF(S371&gt;0,(25-$S371)*'Hintergrund Berechnung'!$J$941,0),IF(S371&gt;0,(25-$S371)*'Hintergrund Berechnung'!$J$942,0)),0)</f>
        <v>0</v>
      </c>
      <c r="AL371" s="18" t="e">
        <f t="shared" si="53"/>
        <v>#DIV/0!</v>
      </c>
    </row>
    <row r="372" spans="21:38" x14ac:dyDescent="0.5">
      <c r="U372" s="16">
        <f t="shared" si="45"/>
        <v>0</v>
      </c>
      <c r="V372" s="16" t="e">
        <f>IF($A$3=FALSE,IF($C372&lt;16,E372/($D372^0.70558407859294)*'Hintergrund Berechnung'!$I$941,E372/($D372^0.70558407859294)*'Hintergrund Berechnung'!$I$942),IF($C372&lt;13,(E372/($D372^0.70558407859294)*'Hintergrund Berechnung'!$I$941)*0.5,IF($C372&lt;16,(E372/($D372^0.70558407859294)*'Hintergrund Berechnung'!$I$941)*0.67,E372/($D372^0.70558407859294)*'Hintergrund Berechnung'!$I$942)))</f>
        <v>#DIV/0!</v>
      </c>
      <c r="W372" s="16" t="str">
        <f t="shared" si="46"/>
        <v/>
      </c>
      <c r="X372" s="16" t="e">
        <f>IF($A$3=FALSE,IF($C372&lt;16,G372/($D372^0.70558407859294)*'Hintergrund Berechnung'!$I$941,G372/($D372^0.70558407859294)*'Hintergrund Berechnung'!$I$942),IF($C372&lt;13,(G372/($D372^0.70558407859294)*'Hintergrund Berechnung'!$I$941)*0.5,IF($C372&lt;16,(G372/($D372^0.70558407859294)*'Hintergrund Berechnung'!$I$941)*0.67,G372/($D372^0.70558407859294)*'Hintergrund Berechnung'!$I$942)))</f>
        <v>#DIV/0!</v>
      </c>
      <c r="Y372" s="16" t="str">
        <f t="shared" si="47"/>
        <v/>
      </c>
      <c r="Z372" s="16" t="e">
        <f>IF($A$3=FALSE,IF($C372&lt;16,I372/($D372^0.70558407859294)*'Hintergrund Berechnung'!$I$941,I372/($D372^0.70558407859294)*'Hintergrund Berechnung'!$I$942),IF($C372&lt;13,(I372/($D372^0.70558407859294)*'Hintergrund Berechnung'!$I$941)*0.5,IF($C372&lt;16,(I372/($D372^0.70558407859294)*'Hintergrund Berechnung'!$I$941)*0.67,I372/($D372^0.70558407859294)*'Hintergrund Berechnung'!$I$942)))</f>
        <v>#DIV/0!</v>
      </c>
      <c r="AA372" s="16" t="str">
        <f t="shared" si="48"/>
        <v/>
      </c>
      <c r="AB372" s="16" t="e">
        <f>IF($A$3=FALSE,IF($C372&lt;16,K372/($D372^0.70558407859294)*'Hintergrund Berechnung'!$I$941,K372/($D372^0.70558407859294)*'Hintergrund Berechnung'!$I$942),IF($C372&lt;13,(K372/($D372^0.70558407859294)*'Hintergrund Berechnung'!$I$941)*0.5,IF($C372&lt;16,(K372/($D372^0.70558407859294)*'Hintergrund Berechnung'!$I$941)*0.67,K372/($D372^0.70558407859294)*'Hintergrund Berechnung'!$I$942)))</f>
        <v>#DIV/0!</v>
      </c>
      <c r="AC372" s="16" t="str">
        <f t="shared" si="49"/>
        <v/>
      </c>
      <c r="AD372" s="16" t="e">
        <f>IF($A$3=FALSE,IF($C372&lt;16,M372/($D372^0.70558407859294)*'Hintergrund Berechnung'!$I$941,M372/($D372^0.70558407859294)*'Hintergrund Berechnung'!$I$942),IF($C372&lt;13,(M372/($D372^0.70558407859294)*'Hintergrund Berechnung'!$I$941)*0.5,IF($C372&lt;16,(M372/($D372^0.70558407859294)*'Hintergrund Berechnung'!$I$941)*0.67,M372/($D372^0.70558407859294)*'Hintergrund Berechnung'!$I$942)))</f>
        <v>#DIV/0!</v>
      </c>
      <c r="AE372" s="16" t="str">
        <f t="shared" si="50"/>
        <v/>
      </c>
      <c r="AF372" s="16" t="e">
        <f>IF($A$3=FALSE,IF($C372&lt;16,O372/($D372^0.70558407859294)*'Hintergrund Berechnung'!$I$941,O372/($D372^0.70558407859294)*'Hintergrund Berechnung'!$I$942),IF($C372&lt;13,(O372/($D372^0.70558407859294)*'Hintergrund Berechnung'!$I$941)*0.5,IF($C372&lt;16,(O372/($D372^0.70558407859294)*'Hintergrund Berechnung'!$I$941)*0.67,O372/($D372^0.70558407859294)*'Hintergrund Berechnung'!$I$942)))</f>
        <v>#DIV/0!</v>
      </c>
      <c r="AG372" s="16" t="str">
        <f t="shared" si="51"/>
        <v/>
      </c>
      <c r="AH372" s="16" t="e">
        <f t="shared" si="52"/>
        <v>#DIV/0!</v>
      </c>
      <c r="AI372" s="34" t="e">
        <f>ROUND(IF(C372&lt;16,$Q372/($D372^0.450818786555515)*'Hintergrund Berechnung'!$N$941,$Q372/($D372^0.450818786555515)*'Hintergrund Berechnung'!$N$942),0)</f>
        <v>#DIV/0!</v>
      </c>
      <c r="AJ372" s="34">
        <f>ROUND(IF(C372&lt;16,$R372*'Hintergrund Berechnung'!$O$941,$R372*'Hintergrund Berechnung'!$O$942),0)</f>
        <v>0</v>
      </c>
      <c r="AK372" s="34">
        <f>ROUND(IF(C372&lt;16,IF(S372&gt;0,(25-$S372)*'Hintergrund Berechnung'!$J$941,0),IF(S372&gt;0,(25-$S372)*'Hintergrund Berechnung'!$J$942,0)),0)</f>
        <v>0</v>
      </c>
      <c r="AL372" s="18" t="e">
        <f t="shared" si="53"/>
        <v>#DIV/0!</v>
      </c>
    </row>
    <row r="373" spans="21:38" x14ac:dyDescent="0.5">
      <c r="U373" s="16">
        <f t="shared" si="45"/>
        <v>0</v>
      </c>
      <c r="V373" s="16" t="e">
        <f>IF($A$3=FALSE,IF($C373&lt;16,E373/($D373^0.70558407859294)*'Hintergrund Berechnung'!$I$941,E373/($D373^0.70558407859294)*'Hintergrund Berechnung'!$I$942),IF($C373&lt;13,(E373/($D373^0.70558407859294)*'Hintergrund Berechnung'!$I$941)*0.5,IF($C373&lt;16,(E373/($D373^0.70558407859294)*'Hintergrund Berechnung'!$I$941)*0.67,E373/($D373^0.70558407859294)*'Hintergrund Berechnung'!$I$942)))</f>
        <v>#DIV/0!</v>
      </c>
      <c r="W373" s="16" t="str">
        <f t="shared" si="46"/>
        <v/>
      </c>
      <c r="X373" s="16" t="e">
        <f>IF($A$3=FALSE,IF($C373&lt;16,G373/($D373^0.70558407859294)*'Hintergrund Berechnung'!$I$941,G373/($D373^0.70558407859294)*'Hintergrund Berechnung'!$I$942),IF($C373&lt;13,(G373/($D373^0.70558407859294)*'Hintergrund Berechnung'!$I$941)*0.5,IF($C373&lt;16,(G373/($D373^0.70558407859294)*'Hintergrund Berechnung'!$I$941)*0.67,G373/($D373^0.70558407859294)*'Hintergrund Berechnung'!$I$942)))</f>
        <v>#DIV/0!</v>
      </c>
      <c r="Y373" s="16" t="str">
        <f t="shared" si="47"/>
        <v/>
      </c>
      <c r="Z373" s="16" t="e">
        <f>IF($A$3=FALSE,IF($C373&lt;16,I373/($D373^0.70558407859294)*'Hintergrund Berechnung'!$I$941,I373/($D373^0.70558407859294)*'Hintergrund Berechnung'!$I$942),IF($C373&lt;13,(I373/($D373^0.70558407859294)*'Hintergrund Berechnung'!$I$941)*0.5,IF($C373&lt;16,(I373/($D373^0.70558407859294)*'Hintergrund Berechnung'!$I$941)*0.67,I373/($D373^0.70558407859294)*'Hintergrund Berechnung'!$I$942)))</f>
        <v>#DIV/0!</v>
      </c>
      <c r="AA373" s="16" t="str">
        <f t="shared" si="48"/>
        <v/>
      </c>
      <c r="AB373" s="16" t="e">
        <f>IF($A$3=FALSE,IF($C373&lt;16,K373/($D373^0.70558407859294)*'Hintergrund Berechnung'!$I$941,K373/($D373^0.70558407859294)*'Hintergrund Berechnung'!$I$942),IF($C373&lt;13,(K373/($D373^0.70558407859294)*'Hintergrund Berechnung'!$I$941)*0.5,IF($C373&lt;16,(K373/($D373^0.70558407859294)*'Hintergrund Berechnung'!$I$941)*0.67,K373/($D373^0.70558407859294)*'Hintergrund Berechnung'!$I$942)))</f>
        <v>#DIV/0!</v>
      </c>
      <c r="AC373" s="16" t="str">
        <f t="shared" si="49"/>
        <v/>
      </c>
      <c r="AD373" s="16" t="e">
        <f>IF($A$3=FALSE,IF($C373&lt;16,M373/($D373^0.70558407859294)*'Hintergrund Berechnung'!$I$941,M373/($D373^0.70558407859294)*'Hintergrund Berechnung'!$I$942),IF($C373&lt;13,(M373/($D373^0.70558407859294)*'Hintergrund Berechnung'!$I$941)*0.5,IF($C373&lt;16,(M373/($D373^0.70558407859294)*'Hintergrund Berechnung'!$I$941)*0.67,M373/($D373^0.70558407859294)*'Hintergrund Berechnung'!$I$942)))</f>
        <v>#DIV/0!</v>
      </c>
      <c r="AE373" s="16" t="str">
        <f t="shared" si="50"/>
        <v/>
      </c>
      <c r="AF373" s="16" t="e">
        <f>IF($A$3=FALSE,IF($C373&lt;16,O373/($D373^0.70558407859294)*'Hintergrund Berechnung'!$I$941,O373/($D373^0.70558407859294)*'Hintergrund Berechnung'!$I$942),IF($C373&lt;13,(O373/($D373^0.70558407859294)*'Hintergrund Berechnung'!$I$941)*0.5,IF($C373&lt;16,(O373/($D373^0.70558407859294)*'Hintergrund Berechnung'!$I$941)*0.67,O373/($D373^0.70558407859294)*'Hintergrund Berechnung'!$I$942)))</f>
        <v>#DIV/0!</v>
      </c>
      <c r="AG373" s="16" t="str">
        <f t="shared" si="51"/>
        <v/>
      </c>
      <c r="AH373" s="16" t="e">
        <f t="shared" si="52"/>
        <v>#DIV/0!</v>
      </c>
      <c r="AI373" s="34" t="e">
        <f>ROUND(IF(C373&lt;16,$Q373/($D373^0.450818786555515)*'Hintergrund Berechnung'!$N$941,$Q373/($D373^0.450818786555515)*'Hintergrund Berechnung'!$N$942),0)</f>
        <v>#DIV/0!</v>
      </c>
      <c r="AJ373" s="34">
        <f>ROUND(IF(C373&lt;16,$R373*'Hintergrund Berechnung'!$O$941,$R373*'Hintergrund Berechnung'!$O$942),0)</f>
        <v>0</v>
      </c>
      <c r="AK373" s="34">
        <f>ROUND(IF(C373&lt;16,IF(S373&gt;0,(25-$S373)*'Hintergrund Berechnung'!$J$941,0),IF(S373&gt;0,(25-$S373)*'Hintergrund Berechnung'!$J$942,0)),0)</f>
        <v>0</v>
      </c>
      <c r="AL373" s="18" t="e">
        <f t="shared" si="53"/>
        <v>#DIV/0!</v>
      </c>
    </row>
    <row r="374" spans="21:38" x14ac:dyDescent="0.5">
      <c r="U374" s="16">
        <f t="shared" si="45"/>
        <v>0</v>
      </c>
      <c r="V374" s="16" t="e">
        <f>IF($A$3=FALSE,IF($C374&lt;16,E374/($D374^0.70558407859294)*'Hintergrund Berechnung'!$I$941,E374/($D374^0.70558407859294)*'Hintergrund Berechnung'!$I$942),IF($C374&lt;13,(E374/($D374^0.70558407859294)*'Hintergrund Berechnung'!$I$941)*0.5,IF($C374&lt;16,(E374/($D374^0.70558407859294)*'Hintergrund Berechnung'!$I$941)*0.67,E374/($D374^0.70558407859294)*'Hintergrund Berechnung'!$I$942)))</f>
        <v>#DIV/0!</v>
      </c>
      <c r="W374" s="16" t="str">
        <f t="shared" si="46"/>
        <v/>
      </c>
      <c r="X374" s="16" t="e">
        <f>IF($A$3=FALSE,IF($C374&lt;16,G374/($D374^0.70558407859294)*'Hintergrund Berechnung'!$I$941,G374/($D374^0.70558407859294)*'Hintergrund Berechnung'!$I$942),IF($C374&lt;13,(G374/($D374^0.70558407859294)*'Hintergrund Berechnung'!$I$941)*0.5,IF($C374&lt;16,(G374/($D374^0.70558407859294)*'Hintergrund Berechnung'!$I$941)*0.67,G374/($D374^0.70558407859294)*'Hintergrund Berechnung'!$I$942)))</f>
        <v>#DIV/0!</v>
      </c>
      <c r="Y374" s="16" t="str">
        <f t="shared" si="47"/>
        <v/>
      </c>
      <c r="Z374" s="16" t="e">
        <f>IF($A$3=FALSE,IF($C374&lt;16,I374/($D374^0.70558407859294)*'Hintergrund Berechnung'!$I$941,I374/($D374^0.70558407859294)*'Hintergrund Berechnung'!$I$942),IF($C374&lt;13,(I374/($D374^0.70558407859294)*'Hintergrund Berechnung'!$I$941)*0.5,IF($C374&lt;16,(I374/($D374^0.70558407859294)*'Hintergrund Berechnung'!$I$941)*0.67,I374/($D374^0.70558407859294)*'Hintergrund Berechnung'!$I$942)))</f>
        <v>#DIV/0!</v>
      </c>
      <c r="AA374" s="16" t="str">
        <f t="shared" si="48"/>
        <v/>
      </c>
      <c r="AB374" s="16" t="e">
        <f>IF($A$3=FALSE,IF($C374&lt;16,K374/($D374^0.70558407859294)*'Hintergrund Berechnung'!$I$941,K374/($D374^0.70558407859294)*'Hintergrund Berechnung'!$I$942),IF($C374&lt;13,(K374/($D374^0.70558407859294)*'Hintergrund Berechnung'!$I$941)*0.5,IF($C374&lt;16,(K374/($D374^0.70558407859294)*'Hintergrund Berechnung'!$I$941)*0.67,K374/($D374^0.70558407859294)*'Hintergrund Berechnung'!$I$942)))</f>
        <v>#DIV/0!</v>
      </c>
      <c r="AC374" s="16" t="str">
        <f t="shared" si="49"/>
        <v/>
      </c>
      <c r="AD374" s="16" t="e">
        <f>IF($A$3=FALSE,IF($C374&lt;16,M374/($D374^0.70558407859294)*'Hintergrund Berechnung'!$I$941,M374/($D374^0.70558407859294)*'Hintergrund Berechnung'!$I$942),IF($C374&lt;13,(M374/($D374^0.70558407859294)*'Hintergrund Berechnung'!$I$941)*0.5,IF($C374&lt;16,(M374/($D374^0.70558407859294)*'Hintergrund Berechnung'!$I$941)*0.67,M374/($D374^0.70558407859294)*'Hintergrund Berechnung'!$I$942)))</f>
        <v>#DIV/0!</v>
      </c>
      <c r="AE374" s="16" t="str">
        <f t="shared" si="50"/>
        <v/>
      </c>
      <c r="AF374" s="16" t="e">
        <f>IF($A$3=FALSE,IF($C374&lt;16,O374/($D374^0.70558407859294)*'Hintergrund Berechnung'!$I$941,O374/($D374^0.70558407859294)*'Hintergrund Berechnung'!$I$942),IF($C374&lt;13,(O374/($D374^0.70558407859294)*'Hintergrund Berechnung'!$I$941)*0.5,IF($C374&lt;16,(O374/($D374^0.70558407859294)*'Hintergrund Berechnung'!$I$941)*0.67,O374/($D374^0.70558407859294)*'Hintergrund Berechnung'!$I$942)))</f>
        <v>#DIV/0!</v>
      </c>
      <c r="AG374" s="16" t="str">
        <f t="shared" si="51"/>
        <v/>
      </c>
      <c r="AH374" s="16" t="e">
        <f t="shared" si="52"/>
        <v>#DIV/0!</v>
      </c>
      <c r="AI374" s="34" t="e">
        <f>ROUND(IF(C374&lt;16,$Q374/($D374^0.450818786555515)*'Hintergrund Berechnung'!$N$941,$Q374/($D374^0.450818786555515)*'Hintergrund Berechnung'!$N$942),0)</f>
        <v>#DIV/0!</v>
      </c>
      <c r="AJ374" s="34">
        <f>ROUND(IF(C374&lt;16,$R374*'Hintergrund Berechnung'!$O$941,$R374*'Hintergrund Berechnung'!$O$942),0)</f>
        <v>0</v>
      </c>
      <c r="AK374" s="34">
        <f>ROUND(IF(C374&lt;16,IF(S374&gt;0,(25-$S374)*'Hintergrund Berechnung'!$J$941,0),IF(S374&gt;0,(25-$S374)*'Hintergrund Berechnung'!$J$942,0)),0)</f>
        <v>0</v>
      </c>
      <c r="AL374" s="18" t="e">
        <f t="shared" si="53"/>
        <v>#DIV/0!</v>
      </c>
    </row>
    <row r="375" spans="21:38" x14ac:dyDescent="0.5">
      <c r="U375" s="16">
        <f t="shared" si="45"/>
        <v>0</v>
      </c>
      <c r="V375" s="16" t="e">
        <f>IF($A$3=FALSE,IF($C375&lt;16,E375/($D375^0.70558407859294)*'Hintergrund Berechnung'!$I$941,E375/($D375^0.70558407859294)*'Hintergrund Berechnung'!$I$942),IF($C375&lt;13,(E375/($D375^0.70558407859294)*'Hintergrund Berechnung'!$I$941)*0.5,IF($C375&lt;16,(E375/($D375^0.70558407859294)*'Hintergrund Berechnung'!$I$941)*0.67,E375/($D375^0.70558407859294)*'Hintergrund Berechnung'!$I$942)))</f>
        <v>#DIV/0!</v>
      </c>
      <c r="W375" s="16" t="str">
        <f t="shared" si="46"/>
        <v/>
      </c>
      <c r="X375" s="16" t="e">
        <f>IF($A$3=FALSE,IF($C375&lt;16,G375/($D375^0.70558407859294)*'Hintergrund Berechnung'!$I$941,G375/($D375^0.70558407859294)*'Hintergrund Berechnung'!$I$942),IF($C375&lt;13,(G375/($D375^0.70558407859294)*'Hintergrund Berechnung'!$I$941)*0.5,IF($C375&lt;16,(G375/($D375^0.70558407859294)*'Hintergrund Berechnung'!$I$941)*0.67,G375/($D375^0.70558407859294)*'Hintergrund Berechnung'!$I$942)))</f>
        <v>#DIV/0!</v>
      </c>
      <c r="Y375" s="16" t="str">
        <f t="shared" si="47"/>
        <v/>
      </c>
      <c r="Z375" s="16" t="e">
        <f>IF($A$3=FALSE,IF($C375&lt;16,I375/($D375^0.70558407859294)*'Hintergrund Berechnung'!$I$941,I375/($D375^0.70558407859294)*'Hintergrund Berechnung'!$I$942),IF($C375&lt;13,(I375/($D375^0.70558407859294)*'Hintergrund Berechnung'!$I$941)*0.5,IF($C375&lt;16,(I375/($D375^0.70558407859294)*'Hintergrund Berechnung'!$I$941)*0.67,I375/($D375^0.70558407859294)*'Hintergrund Berechnung'!$I$942)))</f>
        <v>#DIV/0!</v>
      </c>
      <c r="AA375" s="16" t="str">
        <f t="shared" si="48"/>
        <v/>
      </c>
      <c r="AB375" s="16" t="e">
        <f>IF($A$3=FALSE,IF($C375&lt;16,K375/($D375^0.70558407859294)*'Hintergrund Berechnung'!$I$941,K375/($D375^0.70558407859294)*'Hintergrund Berechnung'!$I$942),IF($C375&lt;13,(K375/($D375^0.70558407859294)*'Hintergrund Berechnung'!$I$941)*0.5,IF($C375&lt;16,(K375/($D375^0.70558407859294)*'Hintergrund Berechnung'!$I$941)*0.67,K375/($D375^0.70558407859294)*'Hintergrund Berechnung'!$I$942)))</f>
        <v>#DIV/0!</v>
      </c>
      <c r="AC375" s="16" t="str">
        <f t="shared" si="49"/>
        <v/>
      </c>
      <c r="AD375" s="16" t="e">
        <f>IF($A$3=FALSE,IF($C375&lt;16,M375/($D375^0.70558407859294)*'Hintergrund Berechnung'!$I$941,M375/($D375^0.70558407859294)*'Hintergrund Berechnung'!$I$942),IF($C375&lt;13,(M375/($D375^0.70558407859294)*'Hintergrund Berechnung'!$I$941)*0.5,IF($C375&lt;16,(M375/($D375^0.70558407859294)*'Hintergrund Berechnung'!$I$941)*0.67,M375/($D375^0.70558407859294)*'Hintergrund Berechnung'!$I$942)))</f>
        <v>#DIV/0!</v>
      </c>
      <c r="AE375" s="16" t="str">
        <f t="shared" si="50"/>
        <v/>
      </c>
      <c r="AF375" s="16" t="e">
        <f>IF($A$3=FALSE,IF($C375&lt;16,O375/($D375^0.70558407859294)*'Hintergrund Berechnung'!$I$941,O375/($D375^0.70558407859294)*'Hintergrund Berechnung'!$I$942),IF($C375&lt;13,(O375/($D375^0.70558407859294)*'Hintergrund Berechnung'!$I$941)*0.5,IF($C375&lt;16,(O375/($D375^0.70558407859294)*'Hintergrund Berechnung'!$I$941)*0.67,O375/($D375^0.70558407859294)*'Hintergrund Berechnung'!$I$942)))</f>
        <v>#DIV/0!</v>
      </c>
      <c r="AG375" s="16" t="str">
        <f t="shared" si="51"/>
        <v/>
      </c>
      <c r="AH375" s="16" t="e">
        <f t="shared" si="52"/>
        <v>#DIV/0!</v>
      </c>
      <c r="AI375" s="34" t="e">
        <f>ROUND(IF(C375&lt;16,$Q375/($D375^0.450818786555515)*'Hintergrund Berechnung'!$N$941,$Q375/($D375^0.450818786555515)*'Hintergrund Berechnung'!$N$942),0)</f>
        <v>#DIV/0!</v>
      </c>
      <c r="AJ375" s="34">
        <f>ROUND(IF(C375&lt;16,$R375*'Hintergrund Berechnung'!$O$941,$R375*'Hintergrund Berechnung'!$O$942),0)</f>
        <v>0</v>
      </c>
      <c r="AK375" s="34">
        <f>ROUND(IF(C375&lt;16,IF(S375&gt;0,(25-$S375)*'Hintergrund Berechnung'!$J$941,0),IF(S375&gt;0,(25-$S375)*'Hintergrund Berechnung'!$J$942,0)),0)</f>
        <v>0</v>
      </c>
      <c r="AL375" s="18" t="e">
        <f t="shared" si="53"/>
        <v>#DIV/0!</v>
      </c>
    </row>
    <row r="376" spans="21:38" x14ac:dyDescent="0.5">
      <c r="U376" s="16">
        <f t="shared" si="45"/>
        <v>0</v>
      </c>
      <c r="V376" s="16" t="e">
        <f>IF($A$3=FALSE,IF($C376&lt;16,E376/($D376^0.70558407859294)*'Hintergrund Berechnung'!$I$941,E376/($D376^0.70558407859294)*'Hintergrund Berechnung'!$I$942),IF($C376&lt;13,(E376/($D376^0.70558407859294)*'Hintergrund Berechnung'!$I$941)*0.5,IF($C376&lt;16,(E376/($D376^0.70558407859294)*'Hintergrund Berechnung'!$I$941)*0.67,E376/($D376^0.70558407859294)*'Hintergrund Berechnung'!$I$942)))</f>
        <v>#DIV/0!</v>
      </c>
      <c r="W376" s="16" t="str">
        <f t="shared" si="46"/>
        <v/>
      </c>
      <c r="X376" s="16" t="e">
        <f>IF($A$3=FALSE,IF($C376&lt;16,G376/($D376^0.70558407859294)*'Hintergrund Berechnung'!$I$941,G376/($D376^0.70558407859294)*'Hintergrund Berechnung'!$I$942),IF($C376&lt;13,(G376/($D376^0.70558407859294)*'Hintergrund Berechnung'!$I$941)*0.5,IF($C376&lt;16,(G376/($D376^0.70558407859294)*'Hintergrund Berechnung'!$I$941)*0.67,G376/($D376^0.70558407859294)*'Hintergrund Berechnung'!$I$942)))</f>
        <v>#DIV/0!</v>
      </c>
      <c r="Y376" s="16" t="str">
        <f t="shared" si="47"/>
        <v/>
      </c>
      <c r="Z376" s="16" t="e">
        <f>IF($A$3=FALSE,IF($C376&lt;16,I376/($D376^0.70558407859294)*'Hintergrund Berechnung'!$I$941,I376/($D376^0.70558407859294)*'Hintergrund Berechnung'!$I$942),IF($C376&lt;13,(I376/($D376^0.70558407859294)*'Hintergrund Berechnung'!$I$941)*0.5,IF($C376&lt;16,(I376/($D376^0.70558407859294)*'Hintergrund Berechnung'!$I$941)*0.67,I376/($D376^0.70558407859294)*'Hintergrund Berechnung'!$I$942)))</f>
        <v>#DIV/0!</v>
      </c>
      <c r="AA376" s="16" t="str">
        <f t="shared" si="48"/>
        <v/>
      </c>
      <c r="AB376" s="16" t="e">
        <f>IF($A$3=FALSE,IF($C376&lt;16,K376/($D376^0.70558407859294)*'Hintergrund Berechnung'!$I$941,K376/($D376^0.70558407859294)*'Hintergrund Berechnung'!$I$942),IF($C376&lt;13,(K376/($D376^0.70558407859294)*'Hintergrund Berechnung'!$I$941)*0.5,IF($C376&lt;16,(K376/($D376^0.70558407859294)*'Hintergrund Berechnung'!$I$941)*0.67,K376/($D376^0.70558407859294)*'Hintergrund Berechnung'!$I$942)))</f>
        <v>#DIV/0!</v>
      </c>
      <c r="AC376" s="16" t="str">
        <f t="shared" si="49"/>
        <v/>
      </c>
      <c r="AD376" s="16" t="e">
        <f>IF($A$3=FALSE,IF($C376&lt;16,M376/($D376^0.70558407859294)*'Hintergrund Berechnung'!$I$941,M376/($D376^0.70558407859294)*'Hintergrund Berechnung'!$I$942),IF($C376&lt;13,(M376/($D376^0.70558407859294)*'Hintergrund Berechnung'!$I$941)*0.5,IF($C376&lt;16,(M376/($D376^0.70558407859294)*'Hintergrund Berechnung'!$I$941)*0.67,M376/($D376^0.70558407859294)*'Hintergrund Berechnung'!$I$942)))</f>
        <v>#DIV/0!</v>
      </c>
      <c r="AE376" s="16" t="str">
        <f t="shared" si="50"/>
        <v/>
      </c>
      <c r="AF376" s="16" t="e">
        <f>IF($A$3=FALSE,IF($C376&lt;16,O376/($D376^0.70558407859294)*'Hintergrund Berechnung'!$I$941,O376/($D376^0.70558407859294)*'Hintergrund Berechnung'!$I$942),IF($C376&lt;13,(O376/($D376^0.70558407859294)*'Hintergrund Berechnung'!$I$941)*0.5,IF($C376&lt;16,(O376/($D376^0.70558407859294)*'Hintergrund Berechnung'!$I$941)*0.67,O376/($D376^0.70558407859294)*'Hintergrund Berechnung'!$I$942)))</f>
        <v>#DIV/0!</v>
      </c>
      <c r="AG376" s="16" t="str">
        <f t="shared" si="51"/>
        <v/>
      </c>
      <c r="AH376" s="16" t="e">
        <f t="shared" si="52"/>
        <v>#DIV/0!</v>
      </c>
      <c r="AI376" s="34" t="e">
        <f>ROUND(IF(C376&lt;16,$Q376/($D376^0.450818786555515)*'Hintergrund Berechnung'!$N$941,$Q376/($D376^0.450818786555515)*'Hintergrund Berechnung'!$N$942),0)</f>
        <v>#DIV/0!</v>
      </c>
      <c r="AJ376" s="34">
        <f>ROUND(IF(C376&lt;16,$R376*'Hintergrund Berechnung'!$O$941,$R376*'Hintergrund Berechnung'!$O$942),0)</f>
        <v>0</v>
      </c>
      <c r="AK376" s="34">
        <f>ROUND(IF(C376&lt;16,IF(S376&gt;0,(25-$S376)*'Hintergrund Berechnung'!$J$941,0),IF(S376&gt;0,(25-$S376)*'Hintergrund Berechnung'!$J$942,0)),0)</f>
        <v>0</v>
      </c>
      <c r="AL376" s="18" t="e">
        <f t="shared" si="53"/>
        <v>#DIV/0!</v>
      </c>
    </row>
    <row r="377" spans="21:38" x14ac:dyDescent="0.5">
      <c r="U377" s="16">
        <f t="shared" si="45"/>
        <v>0</v>
      </c>
      <c r="V377" s="16" t="e">
        <f>IF($A$3=FALSE,IF($C377&lt;16,E377/($D377^0.70558407859294)*'Hintergrund Berechnung'!$I$941,E377/($D377^0.70558407859294)*'Hintergrund Berechnung'!$I$942),IF($C377&lt;13,(E377/($D377^0.70558407859294)*'Hintergrund Berechnung'!$I$941)*0.5,IF($C377&lt;16,(E377/($D377^0.70558407859294)*'Hintergrund Berechnung'!$I$941)*0.67,E377/($D377^0.70558407859294)*'Hintergrund Berechnung'!$I$942)))</f>
        <v>#DIV/0!</v>
      </c>
      <c r="W377" s="16" t="str">
        <f t="shared" si="46"/>
        <v/>
      </c>
      <c r="X377" s="16" t="e">
        <f>IF($A$3=FALSE,IF($C377&lt;16,G377/($D377^0.70558407859294)*'Hintergrund Berechnung'!$I$941,G377/($D377^0.70558407859294)*'Hintergrund Berechnung'!$I$942),IF($C377&lt;13,(G377/($D377^0.70558407859294)*'Hintergrund Berechnung'!$I$941)*0.5,IF($C377&lt;16,(G377/($D377^0.70558407859294)*'Hintergrund Berechnung'!$I$941)*0.67,G377/($D377^0.70558407859294)*'Hintergrund Berechnung'!$I$942)))</f>
        <v>#DIV/0!</v>
      </c>
      <c r="Y377" s="16" t="str">
        <f t="shared" si="47"/>
        <v/>
      </c>
      <c r="Z377" s="16" t="e">
        <f>IF($A$3=FALSE,IF($C377&lt;16,I377/($D377^0.70558407859294)*'Hintergrund Berechnung'!$I$941,I377/($D377^0.70558407859294)*'Hintergrund Berechnung'!$I$942),IF($C377&lt;13,(I377/($D377^0.70558407859294)*'Hintergrund Berechnung'!$I$941)*0.5,IF($C377&lt;16,(I377/($D377^0.70558407859294)*'Hintergrund Berechnung'!$I$941)*0.67,I377/($D377^0.70558407859294)*'Hintergrund Berechnung'!$I$942)))</f>
        <v>#DIV/0!</v>
      </c>
      <c r="AA377" s="16" t="str">
        <f t="shared" si="48"/>
        <v/>
      </c>
      <c r="AB377" s="16" t="e">
        <f>IF($A$3=FALSE,IF($C377&lt;16,K377/($D377^0.70558407859294)*'Hintergrund Berechnung'!$I$941,K377/($D377^0.70558407859294)*'Hintergrund Berechnung'!$I$942),IF($C377&lt;13,(K377/($D377^0.70558407859294)*'Hintergrund Berechnung'!$I$941)*0.5,IF($C377&lt;16,(K377/($D377^0.70558407859294)*'Hintergrund Berechnung'!$I$941)*0.67,K377/($D377^0.70558407859294)*'Hintergrund Berechnung'!$I$942)))</f>
        <v>#DIV/0!</v>
      </c>
      <c r="AC377" s="16" t="str">
        <f t="shared" si="49"/>
        <v/>
      </c>
      <c r="AD377" s="16" t="e">
        <f>IF($A$3=FALSE,IF($C377&lt;16,M377/($D377^0.70558407859294)*'Hintergrund Berechnung'!$I$941,M377/($D377^0.70558407859294)*'Hintergrund Berechnung'!$I$942),IF($C377&lt;13,(M377/($D377^0.70558407859294)*'Hintergrund Berechnung'!$I$941)*0.5,IF($C377&lt;16,(M377/($D377^0.70558407859294)*'Hintergrund Berechnung'!$I$941)*0.67,M377/($D377^0.70558407859294)*'Hintergrund Berechnung'!$I$942)))</f>
        <v>#DIV/0!</v>
      </c>
      <c r="AE377" s="16" t="str">
        <f t="shared" si="50"/>
        <v/>
      </c>
      <c r="AF377" s="16" t="e">
        <f>IF($A$3=FALSE,IF($C377&lt;16,O377/($D377^0.70558407859294)*'Hintergrund Berechnung'!$I$941,O377/($D377^0.70558407859294)*'Hintergrund Berechnung'!$I$942),IF($C377&lt;13,(O377/($D377^0.70558407859294)*'Hintergrund Berechnung'!$I$941)*0.5,IF($C377&lt;16,(O377/($D377^0.70558407859294)*'Hintergrund Berechnung'!$I$941)*0.67,O377/($D377^0.70558407859294)*'Hintergrund Berechnung'!$I$942)))</f>
        <v>#DIV/0!</v>
      </c>
      <c r="AG377" s="16" t="str">
        <f t="shared" si="51"/>
        <v/>
      </c>
      <c r="AH377" s="16" t="e">
        <f t="shared" si="52"/>
        <v>#DIV/0!</v>
      </c>
      <c r="AI377" s="34" t="e">
        <f>ROUND(IF(C377&lt;16,$Q377/($D377^0.450818786555515)*'Hintergrund Berechnung'!$N$941,$Q377/($D377^0.450818786555515)*'Hintergrund Berechnung'!$N$942),0)</f>
        <v>#DIV/0!</v>
      </c>
      <c r="AJ377" s="34">
        <f>ROUND(IF(C377&lt;16,$R377*'Hintergrund Berechnung'!$O$941,$R377*'Hintergrund Berechnung'!$O$942),0)</f>
        <v>0</v>
      </c>
      <c r="AK377" s="34">
        <f>ROUND(IF(C377&lt;16,IF(S377&gt;0,(25-$S377)*'Hintergrund Berechnung'!$J$941,0),IF(S377&gt;0,(25-$S377)*'Hintergrund Berechnung'!$J$942,0)),0)</f>
        <v>0</v>
      </c>
      <c r="AL377" s="18" t="e">
        <f t="shared" si="53"/>
        <v>#DIV/0!</v>
      </c>
    </row>
    <row r="378" spans="21:38" x14ac:dyDescent="0.5">
      <c r="U378" s="16">
        <f t="shared" si="45"/>
        <v>0</v>
      </c>
      <c r="V378" s="16" t="e">
        <f>IF($A$3=FALSE,IF($C378&lt;16,E378/($D378^0.70558407859294)*'Hintergrund Berechnung'!$I$941,E378/($D378^0.70558407859294)*'Hintergrund Berechnung'!$I$942),IF($C378&lt;13,(E378/($D378^0.70558407859294)*'Hintergrund Berechnung'!$I$941)*0.5,IF($C378&lt;16,(E378/($D378^0.70558407859294)*'Hintergrund Berechnung'!$I$941)*0.67,E378/($D378^0.70558407859294)*'Hintergrund Berechnung'!$I$942)))</f>
        <v>#DIV/0!</v>
      </c>
      <c r="W378" s="16" t="str">
        <f t="shared" si="46"/>
        <v/>
      </c>
      <c r="X378" s="16" t="e">
        <f>IF($A$3=FALSE,IF($C378&lt;16,G378/($D378^0.70558407859294)*'Hintergrund Berechnung'!$I$941,G378/($D378^0.70558407859294)*'Hintergrund Berechnung'!$I$942),IF($C378&lt;13,(G378/($D378^0.70558407859294)*'Hintergrund Berechnung'!$I$941)*0.5,IF($C378&lt;16,(G378/($D378^0.70558407859294)*'Hintergrund Berechnung'!$I$941)*0.67,G378/($D378^0.70558407859294)*'Hintergrund Berechnung'!$I$942)))</f>
        <v>#DIV/0!</v>
      </c>
      <c r="Y378" s="16" t="str">
        <f t="shared" si="47"/>
        <v/>
      </c>
      <c r="Z378" s="16" t="e">
        <f>IF($A$3=FALSE,IF($C378&lt;16,I378/($D378^0.70558407859294)*'Hintergrund Berechnung'!$I$941,I378/($D378^0.70558407859294)*'Hintergrund Berechnung'!$I$942),IF($C378&lt;13,(I378/($D378^0.70558407859294)*'Hintergrund Berechnung'!$I$941)*0.5,IF($C378&lt;16,(I378/($D378^0.70558407859294)*'Hintergrund Berechnung'!$I$941)*0.67,I378/($D378^0.70558407859294)*'Hintergrund Berechnung'!$I$942)))</f>
        <v>#DIV/0!</v>
      </c>
      <c r="AA378" s="16" t="str">
        <f t="shared" si="48"/>
        <v/>
      </c>
      <c r="AB378" s="16" t="e">
        <f>IF($A$3=FALSE,IF($C378&lt;16,K378/($D378^0.70558407859294)*'Hintergrund Berechnung'!$I$941,K378/($D378^0.70558407859294)*'Hintergrund Berechnung'!$I$942),IF($C378&lt;13,(K378/($D378^0.70558407859294)*'Hintergrund Berechnung'!$I$941)*0.5,IF($C378&lt;16,(K378/($D378^0.70558407859294)*'Hintergrund Berechnung'!$I$941)*0.67,K378/($D378^0.70558407859294)*'Hintergrund Berechnung'!$I$942)))</f>
        <v>#DIV/0!</v>
      </c>
      <c r="AC378" s="16" t="str">
        <f t="shared" si="49"/>
        <v/>
      </c>
      <c r="AD378" s="16" t="e">
        <f>IF($A$3=FALSE,IF($C378&lt;16,M378/($D378^0.70558407859294)*'Hintergrund Berechnung'!$I$941,M378/($D378^0.70558407859294)*'Hintergrund Berechnung'!$I$942),IF($C378&lt;13,(M378/($D378^0.70558407859294)*'Hintergrund Berechnung'!$I$941)*0.5,IF($C378&lt;16,(M378/($D378^0.70558407859294)*'Hintergrund Berechnung'!$I$941)*0.67,M378/($D378^0.70558407859294)*'Hintergrund Berechnung'!$I$942)))</f>
        <v>#DIV/0!</v>
      </c>
      <c r="AE378" s="16" t="str">
        <f t="shared" si="50"/>
        <v/>
      </c>
      <c r="AF378" s="16" t="e">
        <f>IF($A$3=FALSE,IF($C378&lt;16,O378/($D378^0.70558407859294)*'Hintergrund Berechnung'!$I$941,O378/($D378^0.70558407859294)*'Hintergrund Berechnung'!$I$942),IF($C378&lt;13,(O378/($D378^0.70558407859294)*'Hintergrund Berechnung'!$I$941)*0.5,IF($C378&lt;16,(O378/($D378^0.70558407859294)*'Hintergrund Berechnung'!$I$941)*0.67,O378/($D378^0.70558407859294)*'Hintergrund Berechnung'!$I$942)))</f>
        <v>#DIV/0!</v>
      </c>
      <c r="AG378" s="16" t="str">
        <f t="shared" si="51"/>
        <v/>
      </c>
      <c r="AH378" s="16" t="e">
        <f t="shared" si="52"/>
        <v>#DIV/0!</v>
      </c>
      <c r="AI378" s="34" t="e">
        <f>ROUND(IF(C378&lt;16,$Q378/($D378^0.450818786555515)*'Hintergrund Berechnung'!$N$941,$Q378/($D378^0.450818786555515)*'Hintergrund Berechnung'!$N$942),0)</f>
        <v>#DIV/0!</v>
      </c>
      <c r="AJ378" s="34">
        <f>ROUND(IF(C378&lt;16,$R378*'Hintergrund Berechnung'!$O$941,$R378*'Hintergrund Berechnung'!$O$942),0)</f>
        <v>0</v>
      </c>
      <c r="AK378" s="34">
        <f>ROUND(IF(C378&lt;16,IF(S378&gt;0,(25-$S378)*'Hintergrund Berechnung'!$J$941,0),IF(S378&gt;0,(25-$S378)*'Hintergrund Berechnung'!$J$942,0)),0)</f>
        <v>0</v>
      </c>
      <c r="AL378" s="18" t="e">
        <f t="shared" si="53"/>
        <v>#DIV/0!</v>
      </c>
    </row>
    <row r="379" spans="21:38" x14ac:dyDescent="0.5">
      <c r="U379" s="16">
        <f t="shared" si="45"/>
        <v>0</v>
      </c>
      <c r="V379" s="16" t="e">
        <f>IF($A$3=FALSE,IF($C379&lt;16,E379/($D379^0.70558407859294)*'Hintergrund Berechnung'!$I$941,E379/($D379^0.70558407859294)*'Hintergrund Berechnung'!$I$942),IF($C379&lt;13,(E379/($D379^0.70558407859294)*'Hintergrund Berechnung'!$I$941)*0.5,IF($C379&lt;16,(E379/($D379^0.70558407859294)*'Hintergrund Berechnung'!$I$941)*0.67,E379/($D379^0.70558407859294)*'Hintergrund Berechnung'!$I$942)))</f>
        <v>#DIV/0!</v>
      </c>
      <c r="W379" s="16" t="str">
        <f t="shared" si="46"/>
        <v/>
      </c>
      <c r="X379" s="16" t="e">
        <f>IF($A$3=FALSE,IF($C379&lt;16,G379/($D379^0.70558407859294)*'Hintergrund Berechnung'!$I$941,G379/($D379^0.70558407859294)*'Hintergrund Berechnung'!$I$942),IF($C379&lt;13,(G379/($D379^0.70558407859294)*'Hintergrund Berechnung'!$I$941)*0.5,IF($C379&lt;16,(G379/($D379^0.70558407859294)*'Hintergrund Berechnung'!$I$941)*0.67,G379/($D379^0.70558407859294)*'Hintergrund Berechnung'!$I$942)))</f>
        <v>#DIV/0!</v>
      </c>
      <c r="Y379" s="16" t="str">
        <f t="shared" si="47"/>
        <v/>
      </c>
      <c r="Z379" s="16" t="e">
        <f>IF($A$3=FALSE,IF($C379&lt;16,I379/($D379^0.70558407859294)*'Hintergrund Berechnung'!$I$941,I379/($D379^0.70558407859294)*'Hintergrund Berechnung'!$I$942),IF($C379&lt;13,(I379/($D379^0.70558407859294)*'Hintergrund Berechnung'!$I$941)*0.5,IF($C379&lt;16,(I379/($D379^0.70558407859294)*'Hintergrund Berechnung'!$I$941)*0.67,I379/($D379^0.70558407859294)*'Hintergrund Berechnung'!$I$942)))</f>
        <v>#DIV/0!</v>
      </c>
      <c r="AA379" s="16" t="str">
        <f t="shared" si="48"/>
        <v/>
      </c>
      <c r="AB379" s="16" t="e">
        <f>IF($A$3=FALSE,IF($C379&lt;16,K379/($D379^0.70558407859294)*'Hintergrund Berechnung'!$I$941,K379/($D379^0.70558407859294)*'Hintergrund Berechnung'!$I$942),IF($C379&lt;13,(K379/($D379^0.70558407859294)*'Hintergrund Berechnung'!$I$941)*0.5,IF($C379&lt;16,(K379/($D379^0.70558407859294)*'Hintergrund Berechnung'!$I$941)*0.67,K379/($D379^0.70558407859294)*'Hintergrund Berechnung'!$I$942)))</f>
        <v>#DIV/0!</v>
      </c>
      <c r="AC379" s="16" t="str">
        <f t="shared" si="49"/>
        <v/>
      </c>
      <c r="AD379" s="16" t="e">
        <f>IF($A$3=FALSE,IF($C379&lt;16,M379/($D379^0.70558407859294)*'Hintergrund Berechnung'!$I$941,M379/($D379^0.70558407859294)*'Hintergrund Berechnung'!$I$942),IF($C379&lt;13,(M379/($D379^0.70558407859294)*'Hintergrund Berechnung'!$I$941)*0.5,IF($C379&lt;16,(M379/($D379^0.70558407859294)*'Hintergrund Berechnung'!$I$941)*0.67,M379/($D379^0.70558407859294)*'Hintergrund Berechnung'!$I$942)))</f>
        <v>#DIV/0!</v>
      </c>
      <c r="AE379" s="16" t="str">
        <f t="shared" si="50"/>
        <v/>
      </c>
      <c r="AF379" s="16" t="e">
        <f>IF($A$3=FALSE,IF($C379&lt;16,O379/($D379^0.70558407859294)*'Hintergrund Berechnung'!$I$941,O379/($D379^0.70558407859294)*'Hintergrund Berechnung'!$I$942),IF($C379&lt;13,(O379/($D379^0.70558407859294)*'Hintergrund Berechnung'!$I$941)*0.5,IF($C379&lt;16,(O379/($D379^0.70558407859294)*'Hintergrund Berechnung'!$I$941)*0.67,O379/($D379^0.70558407859294)*'Hintergrund Berechnung'!$I$942)))</f>
        <v>#DIV/0!</v>
      </c>
      <c r="AG379" s="16" t="str">
        <f t="shared" si="51"/>
        <v/>
      </c>
      <c r="AH379" s="16" t="e">
        <f t="shared" si="52"/>
        <v>#DIV/0!</v>
      </c>
      <c r="AI379" s="34" t="e">
        <f>ROUND(IF(C379&lt;16,$Q379/($D379^0.450818786555515)*'Hintergrund Berechnung'!$N$941,$Q379/($D379^0.450818786555515)*'Hintergrund Berechnung'!$N$942),0)</f>
        <v>#DIV/0!</v>
      </c>
      <c r="AJ379" s="34">
        <f>ROUND(IF(C379&lt;16,$R379*'Hintergrund Berechnung'!$O$941,$R379*'Hintergrund Berechnung'!$O$942),0)</f>
        <v>0</v>
      </c>
      <c r="AK379" s="34">
        <f>ROUND(IF(C379&lt;16,IF(S379&gt;0,(25-$S379)*'Hintergrund Berechnung'!$J$941,0),IF(S379&gt;0,(25-$S379)*'Hintergrund Berechnung'!$J$942,0)),0)</f>
        <v>0</v>
      </c>
      <c r="AL379" s="18" t="e">
        <f t="shared" si="53"/>
        <v>#DIV/0!</v>
      </c>
    </row>
    <row r="380" spans="21:38" x14ac:dyDescent="0.5">
      <c r="U380" s="16">
        <f t="shared" si="45"/>
        <v>0</v>
      </c>
      <c r="V380" s="16" t="e">
        <f>IF($A$3=FALSE,IF($C380&lt;16,E380/($D380^0.70558407859294)*'Hintergrund Berechnung'!$I$941,E380/($D380^0.70558407859294)*'Hintergrund Berechnung'!$I$942),IF($C380&lt;13,(E380/($D380^0.70558407859294)*'Hintergrund Berechnung'!$I$941)*0.5,IF($C380&lt;16,(E380/($D380^0.70558407859294)*'Hintergrund Berechnung'!$I$941)*0.67,E380/($D380^0.70558407859294)*'Hintergrund Berechnung'!$I$942)))</f>
        <v>#DIV/0!</v>
      </c>
      <c r="W380" s="16" t="str">
        <f t="shared" si="46"/>
        <v/>
      </c>
      <c r="X380" s="16" t="e">
        <f>IF($A$3=FALSE,IF($C380&lt;16,G380/($D380^0.70558407859294)*'Hintergrund Berechnung'!$I$941,G380/($D380^0.70558407859294)*'Hintergrund Berechnung'!$I$942),IF($C380&lt;13,(G380/($D380^0.70558407859294)*'Hintergrund Berechnung'!$I$941)*0.5,IF($C380&lt;16,(G380/($D380^0.70558407859294)*'Hintergrund Berechnung'!$I$941)*0.67,G380/($D380^0.70558407859294)*'Hintergrund Berechnung'!$I$942)))</f>
        <v>#DIV/0!</v>
      </c>
      <c r="Y380" s="16" t="str">
        <f t="shared" si="47"/>
        <v/>
      </c>
      <c r="Z380" s="16" t="e">
        <f>IF($A$3=FALSE,IF($C380&lt;16,I380/($D380^0.70558407859294)*'Hintergrund Berechnung'!$I$941,I380/($D380^0.70558407859294)*'Hintergrund Berechnung'!$I$942),IF($C380&lt;13,(I380/($D380^0.70558407859294)*'Hintergrund Berechnung'!$I$941)*0.5,IF($C380&lt;16,(I380/($D380^0.70558407859294)*'Hintergrund Berechnung'!$I$941)*0.67,I380/($D380^0.70558407859294)*'Hintergrund Berechnung'!$I$942)))</f>
        <v>#DIV/0!</v>
      </c>
      <c r="AA380" s="16" t="str">
        <f t="shared" si="48"/>
        <v/>
      </c>
      <c r="AB380" s="16" t="e">
        <f>IF($A$3=FALSE,IF($C380&lt;16,K380/($D380^0.70558407859294)*'Hintergrund Berechnung'!$I$941,K380/($D380^0.70558407859294)*'Hintergrund Berechnung'!$I$942),IF($C380&lt;13,(K380/($D380^0.70558407859294)*'Hintergrund Berechnung'!$I$941)*0.5,IF($C380&lt;16,(K380/($D380^0.70558407859294)*'Hintergrund Berechnung'!$I$941)*0.67,K380/($D380^0.70558407859294)*'Hintergrund Berechnung'!$I$942)))</f>
        <v>#DIV/0!</v>
      </c>
      <c r="AC380" s="16" t="str">
        <f t="shared" si="49"/>
        <v/>
      </c>
      <c r="AD380" s="16" t="e">
        <f>IF($A$3=FALSE,IF($C380&lt;16,M380/($D380^0.70558407859294)*'Hintergrund Berechnung'!$I$941,M380/($D380^0.70558407859294)*'Hintergrund Berechnung'!$I$942),IF($C380&lt;13,(M380/($D380^0.70558407859294)*'Hintergrund Berechnung'!$I$941)*0.5,IF($C380&lt;16,(M380/($D380^0.70558407859294)*'Hintergrund Berechnung'!$I$941)*0.67,M380/($D380^0.70558407859294)*'Hintergrund Berechnung'!$I$942)))</f>
        <v>#DIV/0!</v>
      </c>
      <c r="AE380" s="16" t="str">
        <f t="shared" si="50"/>
        <v/>
      </c>
      <c r="AF380" s="16" t="e">
        <f>IF($A$3=FALSE,IF($C380&lt;16,O380/($D380^0.70558407859294)*'Hintergrund Berechnung'!$I$941,O380/($D380^0.70558407859294)*'Hintergrund Berechnung'!$I$942),IF($C380&lt;13,(O380/($D380^0.70558407859294)*'Hintergrund Berechnung'!$I$941)*0.5,IF($C380&lt;16,(O380/($D380^0.70558407859294)*'Hintergrund Berechnung'!$I$941)*0.67,O380/($D380^0.70558407859294)*'Hintergrund Berechnung'!$I$942)))</f>
        <v>#DIV/0!</v>
      </c>
      <c r="AG380" s="16" t="str">
        <f t="shared" si="51"/>
        <v/>
      </c>
      <c r="AH380" s="16" t="e">
        <f t="shared" si="52"/>
        <v>#DIV/0!</v>
      </c>
      <c r="AI380" s="34" t="e">
        <f>ROUND(IF(C380&lt;16,$Q380/($D380^0.450818786555515)*'Hintergrund Berechnung'!$N$941,$Q380/($D380^0.450818786555515)*'Hintergrund Berechnung'!$N$942),0)</f>
        <v>#DIV/0!</v>
      </c>
      <c r="AJ380" s="34">
        <f>ROUND(IF(C380&lt;16,$R380*'Hintergrund Berechnung'!$O$941,$R380*'Hintergrund Berechnung'!$O$942),0)</f>
        <v>0</v>
      </c>
      <c r="AK380" s="34">
        <f>ROUND(IF(C380&lt;16,IF(S380&gt;0,(25-$S380)*'Hintergrund Berechnung'!$J$941,0),IF(S380&gt;0,(25-$S380)*'Hintergrund Berechnung'!$J$942,0)),0)</f>
        <v>0</v>
      </c>
      <c r="AL380" s="18" t="e">
        <f t="shared" si="53"/>
        <v>#DIV/0!</v>
      </c>
    </row>
    <row r="381" spans="21:38" x14ac:dyDescent="0.5">
      <c r="U381" s="16">
        <f t="shared" si="45"/>
        <v>0</v>
      </c>
      <c r="V381" s="16" t="e">
        <f>IF($A$3=FALSE,IF($C381&lt;16,E381/($D381^0.70558407859294)*'Hintergrund Berechnung'!$I$941,E381/($D381^0.70558407859294)*'Hintergrund Berechnung'!$I$942),IF($C381&lt;13,(E381/($D381^0.70558407859294)*'Hintergrund Berechnung'!$I$941)*0.5,IF($C381&lt;16,(E381/($D381^0.70558407859294)*'Hintergrund Berechnung'!$I$941)*0.67,E381/($D381^0.70558407859294)*'Hintergrund Berechnung'!$I$942)))</f>
        <v>#DIV/0!</v>
      </c>
      <c r="W381" s="16" t="str">
        <f t="shared" si="46"/>
        <v/>
      </c>
      <c r="X381" s="16" t="e">
        <f>IF($A$3=FALSE,IF($C381&lt;16,G381/($D381^0.70558407859294)*'Hintergrund Berechnung'!$I$941,G381/($D381^0.70558407859294)*'Hintergrund Berechnung'!$I$942),IF($C381&lt;13,(G381/($D381^0.70558407859294)*'Hintergrund Berechnung'!$I$941)*0.5,IF($C381&lt;16,(G381/($D381^0.70558407859294)*'Hintergrund Berechnung'!$I$941)*0.67,G381/($D381^0.70558407859294)*'Hintergrund Berechnung'!$I$942)))</f>
        <v>#DIV/0!</v>
      </c>
      <c r="Y381" s="16" t="str">
        <f t="shared" si="47"/>
        <v/>
      </c>
      <c r="Z381" s="16" t="e">
        <f>IF($A$3=FALSE,IF($C381&lt;16,I381/($D381^0.70558407859294)*'Hintergrund Berechnung'!$I$941,I381/($D381^0.70558407859294)*'Hintergrund Berechnung'!$I$942),IF($C381&lt;13,(I381/($D381^0.70558407859294)*'Hintergrund Berechnung'!$I$941)*0.5,IF($C381&lt;16,(I381/($D381^0.70558407859294)*'Hintergrund Berechnung'!$I$941)*0.67,I381/($D381^0.70558407859294)*'Hintergrund Berechnung'!$I$942)))</f>
        <v>#DIV/0!</v>
      </c>
      <c r="AA381" s="16" t="str">
        <f t="shared" si="48"/>
        <v/>
      </c>
      <c r="AB381" s="16" t="e">
        <f>IF($A$3=FALSE,IF($C381&lt;16,K381/($D381^0.70558407859294)*'Hintergrund Berechnung'!$I$941,K381/($D381^0.70558407859294)*'Hintergrund Berechnung'!$I$942),IF($C381&lt;13,(K381/($D381^0.70558407859294)*'Hintergrund Berechnung'!$I$941)*0.5,IF($C381&lt;16,(K381/($D381^0.70558407859294)*'Hintergrund Berechnung'!$I$941)*0.67,K381/($D381^0.70558407859294)*'Hintergrund Berechnung'!$I$942)))</f>
        <v>#DIV/0!</v>
      </c>
      <c r="AC381" s="16" t="str">
        <f t="shared" si="49"/>
        <v/>
      </c>
      <c r="AD381" s="16" t="e">
        <f>IF($A$3=FALSE,IF($C381&lt;16,M381/($D381^0.70558407859294)*'Hintergrund Berechnung'!$I$941,M381/($D381^0.70558407859294)*'Hintergrund Berechnung'!$I$942),IF($C381&lt;13,(M381/($D381^0.70558407859294)*'Hintergrund Berechnung'!$I$941)*0.5,IF($C381&lt;16,(M381/($D381^0.70558407859294)*'Hintergrund Berechnung'!$I$941)*0.67,M381/($D381^0.70558407859294)*'Hintergrund Berechnung'!$I$942)))</f>
        <v>#DIV/0!</v>
      </c>
      <c r="AE381" s="16" t="str">
        <f t="shared" si="50"/>
        <v/>
      </c>
      <c r="AF381" s="16" t="e">
        <f>IF($A$3=FALSE,IF($C381&lt;16,O381/($D381^0.70558407859294)*'Hintergrund Berechnung'!$I$941,O381/($D381^0.70558407859294)*'Hintergrund Berechnung'!$I$942),IF($C381&lt;13,(O381/($D381^0.70558407859294)*'Hintergrund Berechnung'!$I$941)*0.5,IF($C381&lt;16,(O381/($D381^0.70558407859294)*'Hintergrund Berechnung'!$I$941)*0.67,O381/($D381^0.70558407859294)*'Hintergrund Berechnung'!$I$942)))</f>
        <v>#DIV/0!</v>
      </c>
      <c r="AG381" s="16" t="str">
        <f t="shared" si="51"/>
        <v/>
      </c>
      <c r="AH381" s="16" t="e">
        <f t="shared" si="52"/>
        <v>#DIV/0!</v>
      </c>
      <c r="AI381" s="34" t="e">
        <f>ROUND(IF(C381&lt;16,$Q381/($D381^0.450818786555515)*'Hintergrund Berechnung'!$N$941,$Q381/($D381^0.450818786555515)*'Hintergrund Berechnung'!$N$942),0)</f>
        <v>#DIV/0!</v>
      </c>
      <c r="AJ381" s="34">
        <f>ROUND(IF(C381&lt;16,$R381*'Hintergrund Berechnung'!$O$941,$R381*'Hintergrund Berechnung'!$O$942),0)</f>
        <v>0</v>
      </c>
      <c r="AK381" s="34">
        <f>ROUND(IF(C381&lt;16,IF(S381&gt;0,(25-$S381)*'Hintergrund Berechnung'!$J$941,0),IF(S381&gt;0,(25-$S381)*'Hintergrund Berechnung'!$J$942,0)),0)</f>
        <v>0</v>
      </c>
      <c r="AL381" s="18" t="e">
        <f t="shared" si="53"/>
        <v>#DIV/0!</v>
      </c>
    </row>
    <row r="382" spans="21:38" x14ac:dyDescent="0.5">
      <c r="U382" s="16">
        <f t="shared" si="45"/>
        <v>0</v>
      </c>
      <c r="V382" s="16" t="e">
        <f>IF($A$3=FALSE,IF($C382&lt;16,E382/($D382^0.70558407859294)*'Hintergrund Berechnung'!$I$941,E382/($D382^0.70558407859294)*'Hintergrund Berechnung'!$I$942),IF($C382&lt;13,(E382/($D382^0.70558407859294)*'Hintergrund Berechnung'!$I$941)*0.5,IF($C382&lt;16,(E382/($D382^0.70558407859294)*'Hintergrund Berechnung'!$I$941)*0.67,E382/($D382^0.70558407859294)*'Hintergrund Berechnung'!$I$942)))</f>
        <v>#DIV/0!</v>
      </c>
      <c r="W382" s="16" t="str">
        <f t="shared" si="46"/>
        <v/>
      </c>
      <c r="X382" s="16" t="e">
        <f>IF($A$3=FALSE,IF($C382&lt;16,G382/($D382^0.70558407859294)*'Hintergrund Berechnung'!$I$941,G382/($D382^0.70558407859294)*'Hintergrund Berechnung'!$I$942),IF($C382&lt;13,(G382/($D382^0.70558407859294)*'Hintergrund Berechnung'!$I$941)*0.5,IF($C382&lt;16,(G382/($D382^0.70558407859294)*'Hintergrund Berechnung'!$I$941)*0.67,G382/($D382^0.70558407859294)*'Hintergrund Berechnung'!$I$942)))</f>
        <v>#DIV/0!</v>
      </c>
      <c r="Y382" s="16" t="str">
        <f t="shared" si="47"/>
        <v/>
      </c>
      <c r="Z382" s="16" t="e">
        <f>IF($A$3=FALSE,IF($C382&lt;16,I382/($D382^0.70558407859294)*'Hintergrund Berechnung'!$I$941,I382/($D382^0.70558407859294)*'Hintergrund Berechnung'!$I$942),IF($C382&lt;13,(I382/($D382^0.70558407859294)*'Hintergrund Berechnung'!$I$941)*0.5,IF($C382&lt;16,(I382/($D382^0.70558407859294)*'Hintergrund Berechnung'!$I$941)*0.67,I382/($D382^0.70558407859294)*'Hintergrund Berechnung'!$I$942)))</f>
        <v>#DIV/0!</v>
      </c>
      <c r="AA382" s="16" t="str">
        <f t="shared" si="48"/>
        <v/>
      </c>
      <c r="AB382" s="16" t="e">
        <f>IF($A$3=FALSE,IF($C382&lt;16,K382/($D382^0.70558407859294)*'Hintergrund Berechnung'!$I$941,K382/($D382^0.70558407859294)*'Hintergrund Berechnung'!$I$942),IF($C382&lt;13,(K382/($D382^0.70558407859294)*'Hintergrund Berechnung'!$I$941)*0.5,IF($C382&lt;16,(K382/($D382^0.70558407859294)*'Hintergrund Berechnung'!$I$941)*0.67,K382/($D382^0.70558407859294)*'Hintergrund Berechnung'!$I$942)))</f>
        <v>#DIV/0!</v>
      </c>
      <c r="AC382" s="16" t="str">
        <f t="shared" si="49"/>
        <v/>
      </c>
      <c r="AD382" s="16" t="e">
        <f>IF($A$3=FALSE,IF($C382&lt;16,M382/($D382^0.70558407859294)*'Hintergrund Berechnung'!$I$941,M382/($D382^0.70558407859294)*'Hintergrund Berechnung'!$I$942),IF($C382&lt;13,(M382/($D382^0.70558407859294)*'Hintergrund Berechnung'!$I$941)*0.5,IF($C382&lt;16,(M382/($D382^0.70558407859294)*'Hintergrund Berechnung'!$I$941)*0.67,M382/($D382^0.70558407859294)*'Hintergrund Berechnung'!$I$942)))</f>
        <v>#DIV/0!</v>
      </c>
      <c r="AE382" s="16" t="str">
        <f t="shared" si="50"/>
        <v/>
      </c>
      <c r="AF382" s="16" t="e">
        <f>IF($A$3=FALSE,IF($C382&lt;16,O382/($D382^0.70558407859294)*'Hintergrund Berechnung'!$I$941,O382/($D382^0.70558407859294)*'Hintergrund Berechnung'!$I$942),IF($C382&lt;13,(O382/($D382^0.70558407859294)*'Hintergrund Berechnung'!$I$941)*0.5,IF($C382&lt;16,(O382/($D382^0.70558407859294)*'Hintergrund Berechnung'!$I$941)*0.67,O382/($D382^0.70558407859294)*'Hintergrund Berechnung'!$I$942)))</f>
        <v>#DIV/0!</v>
      </c>
      <c r="AG382" s="16" t="str">
        <f t="shared" si="51"/>
        <v/>
      </c>
      <c r="AH382" s="16" t="e">
        <f t="shared" si="52"/>
        <v>#DIV/0!</v>
      </c>
      <c r="AI382" s="34" t="e">
        <f>ROUND(IF(C382&lt;16,$Q382/($D382^0.450818786555515)*'Hintergrund Berechnung'!$N$941,$Q382/($D382^0.450818786555515)*'Hintergrund Berechnung'!$N$942),0)</f>
        <v>#DIV/0!</v>
      </c>
      <c r="AJ382" s="34">
        <f>ROUND(IF(C382&lt;16,$R382*'Hintergrund Berechnung'!$O$941,$R382*'Hintergrund Berechnung'!$O$942),0)</f>
        <v>0</v>
      </c>
      <c r="AK382" s="34">
        <f>ROUND(IF(C382&lt;16,IF(S382&gt;0,(25-$S382)*'Hintergrund Berechnung'!$J$941,0),IF(S382&gt;0,(25-$S382)*'Hintergrund Berechnung'!$J$942,0)),0)</f>
        <v>0</v>
      </c>
      <c r="AL382" s="18" t="e">
        <f t="shared" si="53"/>
        <v>#DIV/0!</v>
      </c>
    </row>
    <row r="383" spans="21:38" x14ac:dyDescent="0.5">
      <c r="U383" s="16">
        <f t="shared" si="45"/>
        <v>0</v>
      </c>
      <c r="V383" s="16" t="e">
        <f>IF($A$3=FALSE,IF($C383&lt;16,E383/($D383^0.70558407859294)*'Hintergrund Berechnung'!$I$941,E383/($D383^0.70558407859294)*'Hintergrund Berechnung'!$I$942),IF($C383&lt;13,(E383/($D383^0.70558407859294)*'Hintergrund Berechnung'!$I$941)*0.5,IF($C383&lt;16,(E383/($D383^0.70558407859294)*'Hintergrund Berechnung'!$I$941)*0.67,E383/($D383^0.70558407859294)*'Hintergrund Berechnung'!$I$942)))</f>
        <v>#DIV/0!</v>
      </c>
      <c r="W383" s="16" t="str">
        <f t="shared" si="46"/>
        <v/>
      </c>
      <c r="X383" s="16" t="e">
        <f>IF($A$3=FALSE,IF($C383&lt;16,G383/($D383^0.70558407859294)*'Hintergrund Berechnung'!$I$941,G383/($D383^0.70558407859294)*'Hintergrund Berechnung'!$I$942),IF($C383&lt;13,(G383/($D383^0.70558407859294)*'Hintergrund Berechnung'!$I$941)*0.5,IF($C383&lt;16,(G383/($D383^0.70558407859294)*'Hintergrund Berechnung'!$I$941)*0.67,G383/($D383^0.70558407859294)*'Hintergrund Berechnung'!$I$942)))</f>
        <v>#DIV/0!</v>
      </c>
      <c r="Y383" s="16" t="str">
        <f t="shared" si="47"/>
        <v/>
      </c>
      <c r="Z383" s="16" t="e">
        <f>IF($A$3=FALSE,IF($C383&lt;16,I383/($D383^0.70558407859294)*'Hintergrund Berechnung'!$I$941,I383/($D383^0.70558407859294)*'Hintergrund Berechnung'!$I$942),IF($C383&lt;13,(I383/($D383^0.70558407859294)*'Hintergrund Berechnung'!$I$941)*0.5,IF($C383&lt;16,(I383/($D383^0.70558407859294)*'Hintergrund Berechnung'!$I$941)*0.67,I383/($D383^0.70558407859294)*'Hintergrund Berechnung'!$I$942)))</f>
        <v>#DIV/0!</v>
      </c>
      <c r="AA383" s="16" t="str">
        <f t="shared" si="48"/>
        <v/>
      </c>
      <c r="AB383" s="16" t="e">
        <f>IF($A$3=FALSE,IF($C383&lt;16,K383/($D383^0.70558407859294)*'Hintergrund Berechnung'!$I$941,K383/($D383^0.70558407859294)*'Hintergrund Berechnung'!$I$942),IF($C383&lt;13,(K383/($D383^0.70558407859294)*'Hintergrund Berechnung'!$I$941)*0.5,IF($C383&lt;16,(K383/($D383^0.70558407859294)*'Hintergrund Berechnung'!$I$941)*0.67,K383/($D383^0.70558407859294)*'Hintergrund Berechnung'!$I$942)))</f>
        <v>#DIV/0!</v>
      </c>
      <c r="AC383" s="16" t="str">
        <f t="shared" si="49"/>
        <v/>
      </c>
      <c r="AD383" s="16" t="e">
        <f>IF($A$3=FALSE,IF($C383&lt;16,M383/($D383^0.70558407859294)*'Hintergrund Berechnung'!$I$941,M383/($D383^0.70558407859294)*'Hintergrund Berechnung'!$I$942),IF($C383&lt;13,(M383/($D383^0.70558407859294)*'Hintergrund Berechnung'!$I$941)*0.5,IF($C383&lt;16,(M383/($D383^0.70558407859294)*'Hintergrund Berechnung'!$I$941)*0.67,M383/($D383^0.70558407859294)*'Hintergrund Berechnung'!$I$942)))</f>
        <v>#DIV/0!</v>
      </c>
      <c r="AE383" s="16" t="str">
        <f t="shared" si="50"/>
        <v/>
      </c>
      <c r="AF383" s="16" t="e">
        <f>IF($A$3=FALSE,IF($C383&lt;16,O383/($D383^0.70558407859294)*'Hintergrund Berechnung'!$I$941,O383/($D383^0.70558407859294)*'Hintergrund Berechnung'!$I$942),IF($C383&lt;13,(O383/($D383^0.70558407859294)*'Hintergrund Berechnung'!$I$941)*0.5,IF($C383&lt;16,(O383/($D383^0.70558407859294)*'Hintergrund Berechnung'!$I$941)*0.67,O383/($D383^0.70558407859294)*'Hintergrund Berechnung'!$I$942)))</f>
        <v>#DIV/0!</v>
      </c>
      <c r="AG383" s="16" t="str">
        <f t="shared" si="51"/>
        <v/>
      </c>
      <c r="AH383" s="16" t="e">
        <f t="shared" si="52"/>
        <v>#DIV/0!</v>
      </c>
      <c r="AI383" s="34" t="e">
        <f>ROUND(IF(C383&lt;16,$Q383/($D383^0.450818786555515)*'Hintergrund Berechnung'!$N$941,$Q383/($D383^0.450818786555515)*'Hintergrund Berechnung'!$N$942),0)</f>
        <v>#DIV/0!</v>
      </c>
      <c r="AJ383" s="34">
        <f>ROUND(IF(C383&lt;16,$R383*'Hintergrund Berechnung'!$O$941,$R383*'Hintergrund Berechnung'!$O$942),0)</f>
        <v>0</v>
      </c>
      <c r="AK383" s="34">
        <f>ROUND(IF(C383&lt;16,IF(S383&gt;0,(25-$S383)*'Hintergrund Berechnung'!$J$941,0),IF(S383&gt;0,(25-$S383)*'Hintergrund Berechnung'!$J$942,0)),0)</f>
        <v>0</v>
      </c>
      <c r="AL383" s="18" t="e">
        <f t="shared" si="53"/>
        <v>#DIV/0!</v>
      </c>
    </row>
    <row r="384" spans="21:38" x14ac:dyDescent="0.5">
      <c r="U384" s="16">
        <f t="shared" si="45"/>
        <v>0</v>
      </c>
      <c r="V384" s="16" t="e">
        <f>IF($A$3=FALSE,IF($C384&lt;16,E384/($D384^0.70558407859294)*'Hintergrund Berechnung'!$I$941,E384/($D384^0.70558407859294)*'Hintergrund Berechnung'!$I$942),IF($C384&lt;13,(E384/($D384^0.70558407859294)*'Hintergrund Berechnung'!$I$941)*0.5,IF($C384&lt;16,(E384/($D384^0.70558407859294)*'Hintergrund Berechnung'!$I$941)*0.67,E384/($D384^0.70558407859294)*'Hintergrund Berechnung'!$I$942)))</f>
        <v>#DIV/0!</v>
      </c>
      <c r="W384" s="16" t="str">
        <f t="shared" si="46"/>
        <v/>
      </c>
      <c r="X384" s="16" t="e">
        <f>IF($A$3=FALSE,IF($C384&lt;16,G384/($D384^0.70558407859294)*'Hintergrund Berechnung'!$I$941,G384/($D384^0.70558407859294)*'Hintergrund Berechnung'!$I$942),IF($C384&lt;13,(G384/($D384^0.70558407859294)*'Hintergrund Berechnung'!$I$941)*0.5,IF($C384&lt;16,(G384/($D384^0.70558407859294)*'Hintergrund Berechnung'!$I$941)*0.67,G384/($D384^0.70558407859294)*'Hintergrund Berechnung'!$I$942)))</f>
        <v>#DIV/0!</v>
      </c>
      <c r="Y384" s="16" t="str">
        <f t="shared" si="47"/>
        <v/>
      </c>
      <c r="Z384" s="16" t="e">
        <f>IF($A$3=FALSE,IF($C384&lt;16,I384/($D384^0.70558407859294)*'Hintergrund Berechnung'!$I$941,I384/($D384^0.70558407859294)*'Hintergrund Berechnung'!$I$942),IF($C384&lt;13,(I384/($D384^0.70558407859294)*'Hintergrund Berechnung'!$I$941)*0.5,IF($C384&lt;16,(I384/($D384^0.70558407859294)*'Hintergrund Berechnung'!$I$941)*0.67,I384/($D384^0.70558407859294)*'Hintergrund Berechnung'!$I$942)))</f>
        <v>#DIV/0!</v>
      </c>
      <c r="AA384" s="16" t="str">
        <f t="shared" si="48"/>
        <v/>
      </c>
      <c r="AB384" s="16" t="e">
        <f>IF($A$3=FALSE,IF($C384&lt;16,K384/($D384^0.70558407859294)*'Hintergrund Berechnung'!$I$941,K384/($D384^0.70558407859294)*'Hintergrund Berechnung'!$I$942),IF($C384&lt;13,(K384/($D384^0.70558407859294)*'Hintergrund Berechnung'!$I$941)*0.5,IF($C384&lt;16,(K384/($D384^0.70558407859294)*'Hintergrund Berechnung'!$I$941)*0.67,K384/($D384^0.70558407859294)*'Hintergrund Berechnung'!$I$942)))</f>
        <v>#DIV/0!</v>
      </c>
      <c r="AC384" s="16" t="str">
        <f t="shared" si="49"/>
        <v/>
      </c>
      <c r="AD384" s="16" t="e">
        <f>IF($A$3=FALSE,IF($C384&lt;16,M384/($D384^0.70558407859294)*'Hintergrund Berechnung'!$I$941,M384/($D384^0.70558407859294)*'Hintergrund Berechnung'!$I$942),IF($C384&lt;13,(M384/($D384^0.70558407859294)*'Hintergrund Berechnung'!$I$941)*0.5,IF($C384&lt;16,(M384/($D384^0.70558407859294)*'Hintergrund Berechnung'!$I$941)*0.67,M384/($D384^0.70558407859294)*'Hintergrund Berechnung'!$I$942)))</f>
        <v>#DIV/0!</v>
      </c>
      <c r="AE384" s="16" t="str">
        <f t="shared" si="50"/>
        <v/>
      </c>
      <c r="AF384" s="16" t="e">
        <f>IF($A$3=FALSE,IF($C384&lt;16,O384/($D384^0.70558407859294)*'Hintergrund Berechnung'!$I$941,O384/($D384^0.70558407859294)*'Hintergrund Berechnung'!$I$942),IF($C384&lt;13,(O384/($D384^0.70558407859294)*'Hintergrund Berechnung'!$I$941)*0.5,IF($C384&lt;16,(O384/($D384^0.70558407859294)*'Hintergrund Berechnung'!$I$941)*0.67,O384/($D384^0.70558407859294)*'Hintergrund Berechnung'!$I$942)))</f>
        <v>#DIV/0!</v>
      </c>
      <c r="AG384" s="16" t="str">
        <f t="shared" si="51"/>
        <v/>
      </c>
      <c r="AH384" s="16" t="e">
        <f t="shared" si="52"/>
        <v>#DIV/0!</v>
      </c>
      <c r="AI384" s="34" t="e">
        <f>ROUND(IF(C384&lt;16,$Q384/($D384^0.450818786555515)*'Hintergrund Berechnung'!$N$941,$Q384/($D384^0.450818786555515)*'Hintergrund Berechnung'!$N$942),0)</f>
        <v>#DIV/0!</v>
      </c>
      <c r="AJ384" s="34">
        <f>ROUND(IF(C384&lt;16,$R384*'Hintergrund Berechnung'!$O$941,$R384*'Hintergrund Berechnung'!$O$942),0)</f>
        <v>0</v>
      </c>
      <c r="AK384" s="34">
        <f>ROUND(IF(C384&lt;16,IF(S384&gt;0,(25-$S384)*'Hintergrund Berechnung'!$J$941,0),IF(S384&gt;0,(25-$S384)*'Hintergrund Berechnung'!$J$942,0)),0)</f>
        <v>0</v>
      </c>
      <c r="AL384" s="18" t="e">
        <f t="shared" si="53"/>
        <v>#DIV/0!</v>
      </c>
    </row>
    <row r="385" spans="21:38" x14ac:dyDescent="0.5">
      <c r="U385" s="16">
        <f t="shared" si="45"/>
        <v>0</v>
      </c>
      <c r="V385" s="16" t="e">
        <f>IF($A$3=FALSE,IF($C385&lt;16,E385/($D385^0.70558407859294)*'Hintergrund Berechnung'!$I$941,E385/($D385^0.70558407859294)*'Hintergrund Berechnung'!$I$942),IF($C385&lt;13,(E385/($D385^0.70558407859294)*'Hintergrund Berechnung'!$I$941)*0.5,IF($C385&lt;16,(E385/($D385^0.70558407859294)*'Hintergrund Berechnung'!$I$941)*0.67,E385/($D385^0.70558407859294)*'Hintergrund Berechnung'!$I$942)))</f>
        <v>#DIV/0!</v>
      </c>
      <c r="W385" s="16" t="str">
        <f t="shared" si="46"/>
        <v/>
      </c>
      <c r="X385" s="16" t="e">
        <f>IF($A$3=FALSE,IF($C385&lt;16,G385/($D385^0.70558407859294)*'Hintergrund Berechnung'!$I$941,G385/($D385^0.70558407859294)*'Hintergrund Berechnung'!$I$942),IF($C385&lt;13,(G385/($D385^0.70558407859294)*'Hintergrund Berechnung'!$I$941)*0.5,IF($C385&lt;16,(G385/($D385^0.70558407859294)*'Hintergrund Berechnung'!$I$941)*0.67,G385/($D385^0.70558407859294)*'Hintergrund Berechnung'!$I$942)))</f>
        <v>#DIV/0!</v>
      </c>
      <c r="Y385" s="16" t="str">
        <f t="shared" si="47"/>
        <v/>
      </c>
      <c r="Z385" s="16" t="e">
        <f>IF($A$3=FALSE,IF($C385&lt;16,I385/($D385^0.70558407859294)*'Hintergrund Berechnung'!$I$941,I385/($D385^0.70558407859294)*'Hintergrund Berechnung'!$I$942),IF($C385&lt;13,(I385/($D385^0.70558407859294)*'Hintergrund Berechnung'!$I$941)*0.5,IF($C385&lt;16,(I385/($D385^0.70558407859294)*'Hintergrund Berechnung'!$I$941)*0.67,I385/($D385^0.70558407859294)*'Hintergrund Berechnung'!$I$942)))</f>
        <v>#DIV/0!</v>
      </c>
      <c r="AA385" s="16" t="str">
        <f t="shared" si="48"/>
        <v/>
      </c>
      <c r="AB385" s="16" t="e">
        <f>IF($A$3=FALSE,IF($C385&lt;16,K385/($D385^0.70558407859294)*'Hintergrund Berechnung'!$I$941,K385/($D385^0.70558407859294)*'Hintergrund Berechnung'!$I$942),IF($C385&lt;13,(K385/($D385^0.70558407859294)*'Hintergrund Berechnung'!$I$941)*0.5,IF($C385&lt;16,(K385/($D385^0.70558407859294)*'Hintergrund Berechnung'!$I$941)*0.67,K385/($D385^0.70558407859294)*'Hintergrund Berechnung'!$I$942)))</f>
        <v>#DIV/0!</v>
      </c>
      <c r="AC385" s="16" t="str">
        <f t="shared" si="49"/>
        <v/>
      </c>
      <c r="AD385" s="16" t="e">
        <f>IF($A$3=FALSE,IF($C385&lt;16,M385/($D385^0.70558407859294)*'Hintergrund Berechnung'!$I$941,M385/($D385^0.70558407859294)*'Hintergrund Berechnung'!$I$942),IF($C385&lt;13,(M385/($D385^0.70558407859294)*'Hintergrund Berechnung'!$I$941)*0.5,IF($C385&lt;16,(M385/($D385^0.70558407859294)*'Hintergrund Berechnung'!$I$941)*0.67,M385/($D385^0.70558407859294)*'Hintergrund Berechnung'!$I$942)))</f>
        <v>#DIV/0!</v>
      </c>
      <c r="AE385" s="16" t="str">
        <f t="shared" si="50"/>
        <v/>
      </c>
      <c r="AF385" s="16" t="e">
        <f>IF($A$3=FALSE,IF($C385&lt;16,O385/($D385^0.70558407859294)*'Hintergrund Berechnung'!$I$941,O385/($D385^0.70558407859294)*'Hintergrund Berechnung'!$I$942),IF($C385&lt;13,(O385/($D385^0.70558407859294)*'Hintergrund Berechnung'!$I$941)*0.5,IF($C385&lt;16,(O385/($D385^0.70558407859294)*'Hintergrund Berechnung'!$I$941)*0.67,O385/($D385^0.70558407859294)*'Hintergrund Berechnung'!$I$942)))</f>
        <v>#DIV/0!</v>
      </c>
      <c r="AG385" s="16" t="str">
        <f t="shared" si="51"/>
        <v/>
      </c>
      <c r="AH385" s="16" t="e">
        <f t="shared" si="52"/>
        <v>#DIV/0!</v>
      </c>
      <c r="AI385" s="34" t="e">
        <f>ROUND(IF(C385&lt;16,$Q385/($D385^0.450818786555515)*'Hintergrund Berechnung'!$N$941,$Q385/($D385^0.450818786555515)*'Hintergrund Berechnung'!$N$942),0)</f>
        <v>#DIV/0!</v>
      </c>
      <c r="AJ385" s="34">
        <f>ROUND(IF(C385&lt;16,$R385*'Hintergrund Berechnung'!$O$941,$R385*'Hintergrund Berechnung'!$O$942),0)</f>
        <v>0</v>
      </c>
      <c r="AK385" s="34">
        <f>ROUND(IF(C385&lt;16,IF(S385&gt;0,(25-$S385)*'Hintergrund Berechnung'!$J$941,0),IF(S385&gt;0,(25-$S385)*'Hintergrund Berechnung'!$J$942,0)),0)</f>
        <v>0</v>
      </c>
      <c r="AL385" s="18" t="e">
        <f t="shared" si="53"/>
        <v>#DIV/0!</v>
      </c>
    </row>
    <row r="386" spans="21:38" x14ac:dyDescent="0.5">
      <c r="U386" s="16">
        <f t="shared" si="45"/>
        <v>0</v>
      </c>
      <c r="V386" s="16" t="e">
        <f>IF($A$3=FALSE,IF($C386&lt;16,E386/($D386^0.70558407859294)*'Hintergrund Berechnung'!$I$941,E386/($D386^0.70558407859294)*'Hintergrund Berechnung'!$I$942),IF($C386&lt;13,(E386/($D386^0.70558407859294)*'Hintergrund Berechnung'!$I$941)*0.5,IF($C386&lt;16,(E386/($D386^0.70558407859294)*'Hintergrund Berechnung'!$I$941)*0.67,E386/($D386^0.70558407859294)*'Hintergrund Berechnung'!$I$942)))</f>
        <v>#DIV/0!</v>
      </c>
      <c r="W386" s="16" t="str">
        <f t="shared" si="46"/>
        <v/>
      </c>
      <c r="X386" s="16" t="e">
        <f>IF($A$3=FALSE,IF($C386&lt;16,G386/($D386^0.70558407859294)*'Hintergrund Berechnung'!$I$941,G386/($D386^0.70558407859294)*'Hintergrund Berechnung'!$I$942),IF($C386&lt;13,(G386/($D386^0.70558407859294)*'Hintergrund Berechnung'!$I$941)*0.5,IF($C386&lt;16,(G386/($D386^0.70558407859294)*'Hintergrund Berechnung'!$I$941)*0.67,G386/($D386^0.70558407859294)*'Hintergrund Berechnung'!$I$942)))</f>
        <v>#DIV/0!</v>
      </c>
      <c r="Y386" s="16" t="str">
        <f t="shared" si="47"/>
        <v/>
      </c>
      <c r="Z386" s="16" t="e">
        <f>IF($A$3=FALSE,IF($C386&lt;16,I386/($D386^0.70558407859294)*'Hintergrund Berechnung'!$I$941,I386/($D386^0.70558407859294)*'Hintergrund Berechnung'!$I$942),IF($C386&lt;13,(I386/($D386^0.70558407859294)*'Hintergrund Berechnung'!$I$941)*0.5,IF($C386&lt;16,(I386/($D386^0.70558407859294)*'Hintergrund Berechnung'!$I$941)*0.67,I386/($D386^0.70558407859294)*'Hintergrund Berechnung'!$I$942)))</f>
        <v>#DIV/0!</v>
      </c>
      <c r="AA386" s="16" t="str">
        <f t="shared" si="48"/>
        <v/>
      </c>
      <c r="AB386" s="16" t="e">
        <f>IF($A$3=FALSE,IF($C386&lt;16,K386/($D386^0.70558407859294)*'Hintergrund Berechnung'!$I$941,K386/($D386^0.70558407859294)*'Hintergrund Berechnung'!$I$942),IF($C386&lt;13,(K386/($D386^0.70558407859294)*'Hintergrund Berechnung'!$I$941)*0.5,IF($C386&lt;16,(K386/($D386^0.70558407859294)*'Hintergrund Berechnung'!$I$941)*0.67,K386/($D386^0.70558407859294)*'Hintergrund Berechnung'!$I$942)))</f>
        <v>#DIV/0!</v>
      </c>
      <c r="AC386" s="16" t="str">
        <f t="shared" si="49"/>
        <v/>
      </c>
      <c r="AD386" s="16" t="e">
        <f>IF($A$3=FALSE,IF($C386&lt;16,M386/($D386^0.70558407859294)*'Hintergrund Berechnung'!$I$941,M386/($D386^0.70558407859294)*'Hintergrund Berechnung'!$I$942),IF($C386&lt;13,(M386/($D386^0.70558407859294)*'Hintergrund Berechnung'!$I$941)*0.5,IF($C386&lt;16,(M386/($D386^0.70558407859294)*'Hintergrund Berechnung'!$I$941)*0.67,M386/($D386^0.70558407859294)*'Hintergrund Berechnung'!$I$942)))</f>
        <v>#DIV/0!</v>
      </c>
      <c r="AE386" s="16" t="str">
        <f t="shared" si="50"/>
        <v/>
      </c>
      <c r="AF386" s="16" t="e">
        <f>IF($A$3=FALSE,IF($C386&lt;16,O386/($D386^0.70558407859294)*'Hintergrund Berechnung'!$I$941,O386/($D386^0.70558407859294)*'Hintergrund Berechnung'!$I$942),IF($C386&lt;13,(O386/($D386^0.70558407859294)*'Hintergrund Berechnung'!$I$941)*0.5,IF($C386&lt;16,(O386/($D386^0.70558407859294)*'Hintergrund Berechnung'!$I$941)*0.67,O386/($D386^0.70558407859294)*'Hintergrund Berechnung'!$I$942)))</f>
        <v>#DIV/0!</v>
      </c>
      <c r="AG386" s="16" t="str">
        <f t="shared" si="51"/>
        <v/>
      </c>
      <c r="AH386" s="16" t="e">
        <f t="shared" si="52"/>
        <v>#DIV/0!</v>
      </c>
      <c r="AI386" s="34" t="e">
        <f>ROUND(IF(C386&lt;16,$Q386/($D386^0.450818786555515)*'Hintergrund Berechnung'!$N$941,$Q386/($D386^0.450818786555515)*'Hintergrund Berechnung'!$N$942),0)</f>
        <v>#DIV/0!</v>
      </c>
      <c r="AJ386" s="34">
        <f>ROUND(IF(C386&lt;16,$R386*'Hintergrund Berechnung'!$O$941,$R386*'Hintergrund Berechnung'!$O$942),0)</f>
        <v>0</v>
      </c>
      <c r="AK386" s="34">
        <f>ROUND(IF(C386&lt;16,IF(S386&gt;0,(25-$S386)*'Hintergrund Berechnung'!$J$941,0),IF(S386&gt;0,(25-$S386)*'Hintergrund Berechnung'!$J$942,0)),0)</f>
        <v>0</v>
      </c>
      <c r="AL386" s="18" t="e">
        <f t="shared" si="53"/>
        <v>#DIV/0!</v>
      </c>
    </row>
    <row r="387" spans="21:38" x14ac:dyDescent="0.5">
      <c r="U387" s="16">
        <f t="shared" si="45"/>
        <v>0</v>
      </c>
      <c r="V387" s="16" t="e">
        <f>IF($A$3=FALSE,IF($C387&lt;16,E387/($D387^0.70558407859294)*'Hintergrund Berechnung'!$I$941,E387/($D387^0.70558407859294)*'Hintergrund Berechnung'!$I$942),IF($C387&lt;13,(E387/($D387^0.70558407859294)*'Hintergrund Berechnung'!$I$941)*0.5,IF($C387&lt;16,(E387/($D387^0.70558407859294)*'Hintergrund Berechnung'!$I$941)*0.67,E387/($D387^0.70558407859294)*'Hintergrund Berechnung'!$I$942)))</f>
        <v>#DIV/0!</v>
      </c>
      <c r="W387" s="16" t="str">
        <f t="shared" si="46"/>
        <v/>
      </c>
      <c r="X387" s="16" t="e">
        <f>IF($A$3=FALSE,IF($C387&lt;16,G387/($D387^0.70558407859294)*'Hintergrund Berechnung'!$I$941,G387/($D387^0.70558407859294)*'Hintergrund Berechnung'!$I$942),IF($C387&lt;13,(G387/($D387^0.70558407859294)*'Hintergrund Berechnung'!$I$941)*0.5,IF($C387&lt;16,(G387/($D387^0.70558407859294)*'Hintergrund Berechnung'!$I$941)*0.67,G387/($D387^0.70558407859294)*'Hintergrund Berechnung'!$I$942)))</f>
        <v>#DIV/0!</v>
      </c>
      <c r="Y387" s="16" t="str">
        <f t="shared" si="47"/>
        <v/>
      </c>
      <c r="Z387" s="16" t="e">
        <f>IF($A$3=FALSE,IF($C387&lt;16,I387/($D387^0.70558407859294)*'Hintergrund Berechnung'!$I$941,I387/($D387^0.70558407859294)*'Hintergrund Berechnung'!$I$942),IF($C387&lt;13,(I387/($D387^0.70558407859294)*'Hintergrund Berechnung'!$I$941)*0.5,IF($C387&lt;16,(I387/($D387^0.70558407859294)*'Hintergrund Berechnung'!$I$941)*0.67,I387/($D387^0.70558407859294)*'Hintergrund Berechnung'!$I$942)))</f>
        <v>#DIV/0!</v>
      </c>
      <c r="AA387" s="16" t="str">
        <f t="shared" si="48"/>
        <v/>
      </c>
      <c r="AB387" s="16" t="e">
        <f>IF($A$3=FALSE,IF($C387&lt;16,K387/($D387^0.70558407859294)*'Hintergrund Berechnung'!$I$941,K387/($D387^0.70558407859294)*'Hintergrund Berechnung'!$I$942),IF($C387&lt;13,(K387/($D387^0.70558407859294)*'Hintergrund Berechnung'!$I$941)*0.5,IF($C387&lt;16,(K387/($D387^0.70558407859294)*'Hintergrund Berechnung'!$I$941)*0.67,K387/($D387^0.70558407859294)*'Hintergrund Berechnung'!$I$942)))</f>
        <v>#DIV/0!</v>
      </c>
      <c r="AC387" s="16" t="str">
        <f t="shared" si="49"/>
        <v/>
      </c>
      <c r="AD387" s="16" t="e">
        <f>IF($A$3=FALSE,IF($C387&lt;16,M387/($D387^0.70558407859294)*'Hintergrund Berechnung'!$I$941,M387/($D387^0.70558407859294)*'Hintergrund Berechnung'!$I$942),IF($C387&lt;13,(M387/($D387^0.70558407859294)*'Hintergrund Berechnung'!$I$941)*0.5,IF($C387&lt;16,(M387/($D387^0.70558407859294)*'Hintergrund Berechnung'!$I$941)*0.67,M387/($D387^0.70558407859294)*'Hintergrund Berechnung'!$I$942)))</f>
        <v>#DIV/0!</v>
      </c>
      <c r="AE387" s="16" t="str">
        <f t="shared" si="50"/>
        <v/>
      </c>
      <c r="AF387" s="16" t="e">
        <f>IF($A$3=FALSE,IF($C387&lt;16,O387/($D387^0.70558407859294)*'Hintergrund Berechnung'!$I$941,O387/($D387^0.70558407859294)*'Hintergrund Berechnung'!$I$942),IF($C387&lt;13,(O387/($D387^0.70558407859294)*'Hintergrund Berechnung'!$I$941)*0.5,IF($C387&lt;16,(O387/($D387^0.70558407859294)*'Hintergrund Berechnung'!$I$941)*0.67,O387/($D387^0.70558407859294)*'Hintergrund Berechnung'!$I$942)))</f>
        <v>#DIV/0!</v>
      </c>
      <c r="AG387" s="16" t="str">
        <f t="shared" si="51"/>
        <v/>
      </c>
      <c r="AH387" s="16" t="e">
        <f t="shared" si="52"/>
        <v>#DIV/0!</v>
      </c>
      <c r="AI387" s="34" t="e">
        <f>ROUND(IF(C387&lt;16,$Q387/($D387^0.450818786555515)*'Hintergrund Berechnung'!$N$941,$Q387/($D387^0.450818786555515)*'Hintergrund Berechnung'!$N$942),0)</f>
        <v>#DIV/0!</v>
      </c>
      <c r="AJ387" s="34">
        <f>ROUND(IF(C387&lt;16,$R387*'Hintergrund Berechnung'!$O$941,$R387*'Hintergrund Berechnung'!$O$942),0)</f>
        <v>0</v>
      </c>
      <c r="AK387" s="34">
        <f>ROUND(IF(C387&lt;16,IF(S387&gt;0,(25-$S387)*'Hintergrund Berechnung'!$J$941,0),IF(S387&gt;0,(25-$S387)*'Hintergrund Berechnung'!$J$942,0)),0)</f>
        <v>0</v>
      </c>
      <c r="AL387" s="18" t="e">
        <f t="shared" si="53"/>
        <v>#DIV/0!</v>
      </c>
    </row>
    <row r="388" spans="21:38" x14ac:dyDescent="0.5">
      <c r="U388" s="16">
        <f t="shared" si="45"/>
        <v>0</v>
      </c>
      <c r="V388" s="16" t="e">
        <f>IF($A$3=FALSE,IF($C388&lt;16,E388/($D388^0.70558407859294)*'Hintergrund Berechnung'!$I$941,E388/($D388^0.70558407859294)*'Hintergrund Berechnung'!$I$942),IF($C388&lt;13,(E388/($D388^0.70558407859294)*'Hintergrund Berechnung'!$I$941)*0.5,IF($C388&lt;16,(E388/($D388^0.70558407859294)*'Hintergrund Berechnung'!$I$941)*0.67,E388/($D388^0.70558407859294)*'Hintergrund Berechnung'!$I$942)))</f>
        <v>#DIV/0!</v>
      </c>
      <c r="W388" s="16" t="str">
        <f t="shared" si="46"/>
        <v/>
      </c>
      <c r="X388" s="16" t="e">
        <f>IF($A$3=FALSE,IF($C388&lt;16,G388/($D388^0.70558407859294)*'Hintergrund Berechnung'!$I$941,G388/($D388^0.70558407859294)*'Hintergrund Berechnung'!$I$942),IF($C388&lt;13,(G388/($D388^0.70558407859294)*'Hintergrund Berechnung'!$I$941)*0.5,IF($C388&lt;16,(G388/($D388^0.70558407859294)*'Hintergrund Berechnung'!$I$941)*0.67,G388/($D388^0.70558407859294)*'Hintergrund Berechnung'!$I$942)))</f>
        <v>#DIV/0!</v>
      </c>
      <c r="Y388" s="16" t="str">
        <f t="shared" si="47"/>
        <v/>
      </c>
      <c r="Z388" s="16" t="e">
        <f>IF($A$3=FALSE,IF($C388&lt;16,I388/($D388^0.70558407859294)*'Hintergrund Berechnung'!$I$941,I388/($D388^0.70558407859294)*'Hintergrund Berechnung'!$I$942),IF($C388&lt;13,(I388/($D388^0.70558407859294)*'Hintergrund Berechnung'!$I$941)*0.5,IF($C388&lt;16,(I388/($D388^0.70558407859294)*'Hintergrund Berechnung'!$I$941)*0.67,I388/($D388^0.70558407859294)*'Hintergrund Berechnung'!$I$942)))</f>
        <v>#DIV/0!</v>
      </c>
      <c r="AA388" s="16" t="str">
        <f t="shared" si="48"/>
        <v/>
      </c>
      <c r="AB388" s="16" t="e">
        <f>IF($A$3=FALSE,IF($C388&lt;16,K388/($D388^0.70558407859294)*'Hintergrund Berechnung'!$I$941,K388/($D388^0.70558407859294)*'Hintergrund Berechnung'!$I$942),IF($C388&lt;13,(K388/($D388^0.70558407859294)*'Hintergrund Berechnung'!$I$941)*0.5,IF($C388&lt;16,(K388/($D388^0.70558407859294)*'Hintergrund Berechnung'!$I$941)*0.67,K388/($D388^0.70558407859294)*'Hintergrund Berechnung'!$I$942)))</f>
        <v>#DIV/0!</v>
      </c>
      <c r="AC388" s="16" t="str">
        <f t="shared" si="49"/>
        <v/>
      </c>
      <c r="AD388" s="16" t="e">
        <f>IF($A$3=FALSE,IF($C388&lt;16,M388/($D388^0.70558407859294)*'Hintergrund Berechnung'!$I$941,M388/($D388^0.70558407859294)*'Hintergrund Berechnung'!$I$942),IF($C388&lt;13,(M388/($D388^0.70558407859294)*'Hintergrund Berechnung'!$I$941)*0.5,IF($C388&lt;16,(M388/($D388^0.70558407859294)*'Hintergrund Berechnung'!$I$941)*0.67,M388/($D388^0.70558407859294)*'Hintergrund Berechnung'!$I$942)))</f>
        <v>#DIV/0!</v>
      </c>
      <c r="AE388" s="16" t="str">
        <f t="shared" si="50"/>
        <v/>
      </c>
      <c r="AF388" s="16" t="e">
        <f>IF($A$3=FALSE,IF($C388&lt;16,O388/($D388^0.70558407859294)*'Hintergrund Berechnung'!$I$941,O388/($D388^0.70558407859294)*'Hintergrund Berechnung'!$I$942),IF($C388&lt;13,(O388/($D388^0.70558407859294)*'Hintergrund Berechnung'!$I$941)*0.5,IF($C388&lt;16,(O388/($D388^0.70558407859294)*'Hintergrund Berechnung'!$I$941)*0.67,O388/($D388^0.70558407859294)*'Hintergrund Berechnung'!$I$942)))</f>
        <v>#DIV/0!</v>
      </c>
      <c r="AG388" s="16" t="str">
        <f t="shared" si="51"/>
        <v/>
      </c>
      <c r="AH388" s="16" t="e">
        <f t="shared" si="52"/>
        <v>#DIV/0!</v>
      </c>
      <c r="AI388" s="34" t="e">
        <f>ROUND(IF(C388&lt;16,$Q388/($D388^0.450818786555515)*'Hintergrund Berechnung'!$N$941,$Q388/($D388^0.450818786555515)*'Hintergrund Berechnung'!$N$942),0)</f>
        <v>#DIV/0!</v>
      </c>
      <c r="AJ388" s="34">
        <f>ROUND(IF(C388&lt;16,$R388*'Hintergrund Berechnung'!$O$941,$R388*'Hintergrund Berechnung'!$O$942),0)</f>
        <v>0</v>
      </c>
      <c r="AK388" s="34">
        <f>ROUND(IF(C388&lt;16,IF(S388&gt;0,(25-$S388)*'Hintergrund Berechnung'!$J$941,0),IF(S388&gt;0,(25-$S388)*'Hintergrund Berechnung'!$J$942,0)),0)</f>
        <v>0</v>
      </c>
      <c r="AL388" s="18" t="e">
        <f t="shared" si="53"/>
        <v>#DIV/0!</v>
      </c>
    </row>
    <row r="389" spans="21:38" x14ac:dyDescent="0.5">
      <c r="U389" s="16">
        <f t="shared" si="45"/>
        <v>0</v>
      </c>
      <c r="V389" s="16" t="e">
        <f>IF($A$3=FALSE,IF($C389&lt;16,E389/($D389^0.70558407859294)*'Hintergrund Berechnung'!$I$941,E389/($D389^0.70558407859294)*'Hintergrund Berechnung'!$I$942),IF($C389&lt;13,(E389/($D389^0.70558407859294)*'Hintergrund Berechnung'!$I$941)*0.5,IF($C389&lt;16,(E389/($D389^0.70558407859294)*'Hintergrund Berechnung'!$I$941)*0.67,E389/($D389^0.70558407859294)*'Hintergrund Berechnung'!$I$942)))</f>
        <v>#DIV/0!</v>
      </c>
      <c r="W389" s="16" t="str">
        <f t="shared" si="46"/>
        <v/>
      </c>
      <c r="X389" s="16" t="e">
        <f>IF($A$3=FALSE,IF($C389&lt;16,G389/($D389^0.70558407859294)*'Hintergrund Berechnung'!$I$941,G389/($D389^0.70558407859294)*'Hintergrund Berechnung'!$I$942),IF($C389&lt;13,(G389/($D389^0.70558407859294)*'Hintergrund Berechnung'!$I$941)*0.5,IF($C389&lt;16,(G389/($D389^0.70558407859294)*'Hintergrund Berechnung'!$I$941)*0.67,G389/($D389^0.70558407859294)*'Hintergrund Berechnung'!$I$942)))</f>
        <v>#DIV/0!</v>
      </c>
      <c r="Y389" s="16" t="str">
        <f t="shared" si="47"/>
        <v/>
      </c>
      <c r="Z389" s="16" t="e">
        <f>IF($A$3=FALSE,IF($C389&lt;16,I389/($D389^0.70558407859294)*'Hintergrund Berechnung'!$I$941,I389/($D389^0.70558407859294)*'Hintergrund Berechnung'!$I$942),IF($C389&lt;13,(I389/($D389^0.70558407859294)*'Hintergrund Berechnung'!$I$941)*0.5,IF($C389&lt;16,(I389/($D389^0.70558407859294)*'Hintergrund Berechnung'!$I$941)*0.67,I389/($D389^0.70558407859294)*'Hintergrund Berechnung'!$I$942)))</f>
        <v>#DIV/0!</v>
      </c>
      <c r="AA389" s="16" t="str">
        <f t="shared" si="48"/>
        <v/>
      </c>
      <c r="AB389" s="16" t="e">
        <f>IF($A$3=FALSE,IF($C389&lt;16,K389/($D389^0.70558407859294)*'Hintergrund Berechnung'!$I$941,K389/($D389^0.70558407859294)*'Hintergrund Berechnung'!$I$942),IF($C389&lt;13,(K389/($D389^0.70558407859294)*'Hintergrund Berechnung'!$I$941)*0.5,IF($C389&lt;16,(K389/($D389^0.70558407859294)*'Hintergrund Berechnung'!$I$941)*0.67,K389/($D389^0.70558407859294)*'Hintergrund Berechnung'!$I$942)))</f>
        <v>#DIV/0!</v>
      </c>
      <c r="AC389" s="16" t="str">
        <f t="shared" si="49"/>
        <v/>
      </c>
      <c r="AD389" s="16" t="e">
        <f>IF($A$3=FALSE,IF($C389&lt;16,M389/($D389^0.70558407859294)*'Hintergrund Berechnung'!$I$941,M389/($D389^0.70558407859294)*'Hintergrund Berechnung'!$I$942),IF($C389&lt;13,(M389/($D389^0.70558407859294)*'Hintergrund Berechnung'!$I$941)*0.5,IF($C389&lt;16,(M389/($D389^0.70558407859294)*'Hintergrund Berechnung'!$I$941)*0.67,M389/($D389^0.70558407859294)*'Hintergrund Berechnung'!$I$942)))</f>
        <v>#DIV/0!</v>
      </c>
      <c r="AE389" s="16" t="str">
        <f t="shared" si="50"/>
        <v/>
      </c>
      <c r="AF389" s="16" t="e">
        <f>IF($A$3=FALSE,IF($C389&lt;16,O389/($D389^0.70558407859294)*'Hintergrund Berechnung'!$I$941,O389/($D389^0.70558407859294)*'Hintergrund Berechnung'!$I$942),IF($C389&lt;13,(O389/($D389^0.70558407859294)*'Hintergrund Berechnung'!$I$941)*0.5,IF($C389&lt;16,(O389/($D389^0.70558407859294)*'Hintergrund Berechnung'!$I$941)*0.67,O389/($D389^0.70558407859294)*'Hintergrund Berechnung'!$I$942)))</f>
        <v>#DIV/0!</v>
      </c>
      <c r="AG389" s="16" t="str">
        <f t="shared" si="51"/>
        <v/>
      </c>
      <c r="AH389" s="16" t="e">
        <f t="shared" si="52"/>
        <v>#DIV/0!</v>
      </c>
      <c r="AI389" s="34" t="e">
        <f>ROUND(IF(C389&lt;16,$Q389/($D389^0.450818786555515)*'Hintergrund Berechnung'!$N$941,$Q389/($D389^0.450818786555515)*'Hintergrund Berechnung'!$N$942),0)</f>
        <v>#DIV/0!</v>
      </c>
      <c r="AJ389" s="34">
        <f>ROUND(IF(C389&lt;16,$R389*'Hintergrund Berechnung'!$O$941,$R389*'Hintergrund Berechnung'!$O$942),0)</f>
        <v>0</v>
      </c>
      <c r="AK389" s="34">
        <f>ROUND(IF(C389&lt;16,IF(S389&gt;0,(25-$S389)*'Hintergrund Berechnung'!$J$941,0),IF(S389&gt;0,(25-$S389)*'Hintergrund Berechnung'!$J$942,0)),0)</f>
        <v>0</v>
      </c>
      <c r="AL389" s="18" t="e">
        <f t="shared" si="53"/>
        <v>#DIV/0!</v>
      </c>
    </row>
    <row r="390" spans="21:38" x14ac:dyDescent="0.5">
      <c r="U390" s="16">
        <f t="shared" si="45"/>
        <v>0</v>
      </c>
      <c r="V390" s="16" t="e">
        <f>IF($A$3=FALSE,IF($C390&lt;16,E390/($D390^0.70558407859294)*'Hintergrund Berechnung'!$I$941,E390/($D390^0.70558407859294)*'Hintergrund Berechnung'!$I$942),IF($C390&lt;13,(E390/($D390^0.70558407859294)*'Hintergrund Berechnung'!$I$941)*0.5,IF($C390&lt;16,(E390/($D390^0.70558407859294)*'Hintergrund Berechnung'!$I$941)*0.67,E390/($D390^0.70558407859294)*'Hintergrund Berechnung'!$I$942)))</f>
        <v>#DIV/0!</v>
      </c>
      <c r="W390" s="16" t="str">
        <f t="shared" si="46"/>
        <v/>
      </c>
      <c r="X390" s="16" t="e">
        <f>IF($A$3=FALSE,IF($C390&lt;16,G390/($D390^0.70558407859294)*'Hintergrund Berechnung'!$I$941,G390/($D390^0.70558407859294)*'Hintergrund Berechnung'!$I$942),IF($C390&lt;13,(G390/($D390^0.70558407859294)*'Hintergrund Berechnung'!$I$941)*0.5,IF($C390&lt;16,(G390/($D390^0.70558407859294)*'Hintergrund Berechnung'!$I$941)*0.67,G390/($D390^0.70558407859294)*'Hintergrund Berechnung'!$I$942)))</f>
        <v>#DIV/0!</v>
      </c>
      <c r="Y390" s="16" t="str">
        <f t="shared" si="47"/>
        <v/>
      </c>
      <c r="Z390" s="16" t="e">
        <f>IF($A$3=FALSE,IF($C390&lt;16,I390/($D390^0.70558407859294)*'Hintergrund Berechnung'!$I$941,I390/($D390^0.70558407859294)*'Hintergrund Berechnung'!$I$942),IF($C390&lt;13,(I390/($D390^0.70558407859294)*'Hintergrund Berechnung'!$I$941)*0.5,IF($C390&lt;16,(I390/($D390^0.70558407859294)*'Hintergrund Berechnung'!$I$941)*0.67,I390/($D390^0.70558407859294)*'Hintergrund Berechnung'!$I$942)))</f>
        <v>#DIV/0!</v>
      </c>
      <c r="AA390" s="16" t="str">
        <f t="shared" si="48"/>
        <v/>
      </c>
      <c r="AB390" s="16" t="e">
        <f>IF($A$3=FALSE,IF($C390&lt;16,K390/($D390^0.70558407859294)*'Hintergrund Berechnung'!$I$941,K390/($D390^0.70558407859294)*'Hintergrund Berechnung'!$I$942),IF($C390&lt;13,(K390/($D390^0.70558407859294)*'Hintergrund Berechnung'!$I$941)*0.5,IF($C390&lt;16,(K390/($D390^0.70558407859294)*'Hintergrund Berechnung'!$I$941)*0.67,K390/($D390^0.70558407859294)*'Hintergrund Berechnung'!$I$942)))</f>
        <v>#DIV/0!</v>
      </c>
      <c r="AC390" s="16" t="str">
        <f t="shared" si="49"/>
        <v/>
      </c>
      <c r="AD390" s="16" t="e">
        <f>IF($A$3=FALSE,IF($C390&lt;16,M390/($D390^0.70558407859294)*'Hintergrund Berechnung'!$I$941,M390/($D390^0.70558407859294)*'Hintergrund Berechnung'!$I$942),IF($C390&lt;13,(M390/($D390^0.70558407859294)*'Hintergrund Berechnung'!$I$941)*0.5,IF($C390&lt;16,(M390/($D390^0.70558407859294)*'Hintergrund Berechnung'!$I$941)*0.67,M390/($D390^0.70558407859294)*'Hintergrund Berechnung'!$I$942)))</f>
        <v>#DIV/0!</v>
      </c>
      <c r="AE390" s="16" t="str">
        <f t="shared" si="50"/>
        <v/>
      </c>
      <c r="AF390" s="16" t="e">
        <f>IF($A$3=FALSE,IF($C390&lt;16,O390/($D390^0.70558407859294)*'Hintergrund Berechnung'!$I$941,O390/($D390^0.70558407859294)*'Hintergrund Berechnung'!$I$942),IF($C390&lt;13,(O390/($D390^0.70558407859294)*'Hintergrund Berechnung'!$I$941)*0.5,IF($C390&lt;16,(O390/($D390^0.70558407859294)*'Hintergrund Berechnung'!$I$941)*0.67,O390/($D390^0.70558407859294)*'Hintergrund Berechnung'!$I$942)))</f>
        <v>#DIV/0!</v>
      </c>
      <c r="AG390" s="16" t="str">
        <f t="shared" si="51"/>
        <v/>
      </c>
      <c r="AH390" s="16" t="e">
        <f t="shared" si="52"/>
        <v>#DIV/0!</v>
      </c>
      <c r="AI390" s="34" t="e">
        <f>ROUND(IF(C390&lt;16,$Q390/($D390^0.450818786555515)*'Hintergrund Berechnung'!$N$941,$Q390/($D390^0.450818786555515)*'Hintergrund Berechnung'!$N$942),0)</f>
        <v>#DIV/0!</v>
      </c>
      <c r="AJ390" s="34">
        <f>ROUND(IF(C390&lt;16,$R390*'Hintergrund Berechnung'!$O$941,$R390*'Hintergrund Berechnung'!$O$942),0)</f>
        <v>0</v>
      </c>
      <c r="AK390" s="34">
        <f>ROUND(IF(C390&lt;16,IF(S390&gt;0,(25-$S390)*'Hintergrund Berechnung'!$J$941,0),IF(S390&gt;0,(25-$S390)*'Hintergrund Berechnung'!$J$942,0)),0)</f>
        <v>0</v>
      </c>
      <c r="AL390" s="18" t="e">
        <f t="shared" si="53"/>
        <v>#DIV/0!</v>
      </c>
    </row>
    <row r="391" spans="21:38" x14ac:dyDescent="0.5">
      <c r="U391" s="16">
        <f t="shared" ref="U391:U454" si="54">MAX(E391,G391,I391)+MAX(K391,M391,O391)</f>
        <v>0</v>
      </c>
      <c r="V391" s="16" t="e">
        <f>IF($A$3=FALSE,IF($C391&lt;16,E391/($D391^0.70558407859294)*'Hintergrund Berechnung'!$I$941,E391/($D391^0.70558407859294)*'Hintergrund Berechnung'!$I$942),IF($C391&lt;13,(E391/($D391^0.70558407859294)*'Hintergrund Berechnung'!$I$941)*0.5,IF($C391&lt;16,(E391/($D391^0.70558407859294)*'Hintergrund Berechnung'!$I$941)*0.67,E391/($D391^0.70558407859294)*'Hintergrund Berechnung'!$I$942)))</f>
        <v>#DIV/0!</v>
      </c>
      <c r="W391" s="16" t="str">
        <f t="shared" ref="W391:W454" si="55">IF(AND($A$3=TRUE,$C391&lt;13),F391,IF(AND($A$3=TRUE,$C391&lt;16),F391*0.67,""))</f>
        <v/>
      </c>
      <c r="X391" s="16" t="e">
        <f>IF($A$3=FALSE,IF($C391&lt;16,G391/($D391^0.70558407859294)*'Hintergrund Berechnung'!$I$941,G391/($D391^0.70558407859294)*'Hintergrund Berechnung'!$I$942),IF($C391&lt;13,(G391/($D391^0.70558407859294)*'Hintergrund Berechnung'!$I$941)*0.5,IF($C391&lt;16,(G391/($D391^0.70558407859294)*'Hintergrund Berechnung'!$I$941)*0.67,G391/($D391^0.70558407859294)*'Hintergrund Berechnung'!$I$942)))</f>
        <v>#DIV/0!</v>
      </c>
      <c r="Y391" s="16" t="str">
        <f t="shared" ref="Y391:Y454" si="56">IF(AND($A$3=TRUE,$C391&lt;13),H391,IF(AND($A$3=TRUE,$C391&lt;16),H391*0.67,""))</f>
        <v/>
      </c>
      <c r="Z391" s="16" t="e">
        <f>IF($A$3=FALSE,IF($C391&lt;16,I391/($D391^0.70558407859294)*'Hintergrund Berechnung'!$I$941,I391/($D391^0.70558407859294)*'Hintergrund Berechnung'!$I$942),IF($C391&lt;13,(I391/($D391^0.70558407859294)*'Hintergrund Berechnung'!$I$941)*0.5,IF($C391&lt;16,(I391/($D391^0.70558407859294)*'Hintergrund Berechnung'!$I$941)*0.67,I391/($D391^0.70558407859294)*'Hintergrund Berechnung'!$I$942)))</f>
        <v>#DIV/0!</v>
      </c>
      <c r="AA391" s="16" t="str">
        <f t="shared" ref="AA391:AA454" si="57">IF(AND($A$3=TRUE,$C391&lt;13),J391,IF(AND($A$3=TRUE,$C391&lt;16),J391*0.67,""))</f>
        <v/>
      </c>
      <c r="AB391" s="16" t="e">
        <f>IF($A$3=FALSE,IF($C391&lt;16,K391/($D391^0.70558407859294)*'Hintergrund Berechnung'!$I$941,K391/($D391^0.70558407859294)*'Hintergrund Berechnung'!$I$942),IF($C391&lt;13,(K391/($D391^0.70558407859294)*'Hintergrund Berechnung'!$I$941)*0.5,IF($C391&lt;16,(K391/($D391^0.70558407859294)*'Hintergrund Berechnung'!$I$941)*0.67,K391/($D391^0.70558407859294)*'Hintergrund Berechnung'!$I$942)))</f>
        <v>#DIV/0!</v>
      </c>
      <c r="AC391" s="16" t="str">
        <f t="shared" ref="AC391:AC454" si="58">IF(AND($A$3=TRUE,$C391&lt;13),L391,IF(AND($A$3=TRUE,$C391&lt;16),L391*0.67,""))</f>
        <v/>
      </c>
      <c r="AD391" s="16" t="e">
        <f>IF($A$3=FALSE,IF($C391&lt;16,M391/($D391^0.70558407859294)*'Hintergrund Berechnung'!$I$941,M391/($D391^0.70558407859294)*'Hintergrund Berechnung'!$I$942),IF($C391&lt;13,(M391/($D391^0.70558407859294)*'Hintergrund Berechnung'!$I$941)*0.5,IF($C391&lt;16,(M391/($D391^0.70558407859294)*'Hintergrund Berechnung'!$I$941)*0.67,M391/($D391^0.70558407859294)*'Hintergrund Berechnung'!$I$942)))</f>
        <v>#DIV/0!</v>
      </c>
      <c r="AE391" s="16" t="str">
        <f t="shared" ref="AE391:AE454" si="59">IF(AND($A$3=TRUE,$C391&lt;13),N391,IF(AND($A$3=TRUE,$C391&lt;16),N391*0.67,""))</f>
        <v/>
      </c>
      <c r="AF391" s="16" t="e">
        <f>IF($A$3=FALSE,IF($C391&lt;16,O391/($D391^0.70558407859294)*'Hintergrund Berechnung'!$I$941,O391/($D391^0.70558407859294)*'Hintergrund Berechnung'!$I$942),IF($C391&lt;13,(O391/($D391^0.70558407859294)*'Hintergrund Berechnung'!$I$941)*0.5,IF($C391&lt;16,(O391/($D391^0.70558407859294)*'Hintergrund Berechnung'!$I$941)*0.67,O391/($D391^0.70558407859294)*'Hintergrund Berechnung'!$I$942)))</f>
        <v>#DIV/0!</v>
      </c>
      <c r="AG391" s="16" t="str">
        <f t="shared" ref="AG391:AG454" si="60">IF(AND($A$3=TRUE,$C391&lt;13),P391,IF(AND($A$3=TRUE,$C391&lt;16),P391*0.67,""))</f>
        <v/>
      </c>
      <c r="AH391" s="16" t="e">
        <f t="shared" ref="AH391:AH454" si="61">MAX(SUM(V391:W391),SUM(X391:Y391),SUM(Z391:AA391))+MAX(SUM(AB391:AC391),SUM(AD391:AE391),SUM(AF391:AG391))</f>
        <v>#DIV/0!</v>
      </c>
      <c r="AI391" s="34" t="e">
        <f>ROUND(IF(C391&lt;16,$Q391/($D391^0.450818786555515)*'Hintergrund Berechnung'!$N$941,$Q391/($D391^0.450818786555515)*'Hintergrund Berechnung'!$N$942),0)</f>
        <v>#DIV/0!</v>
      </c>
      <c r="AJ391" s="34">
        <f>ROUND(IF(C391&lt;16,$R391*'Hintergrund Berechnung'!$O$941,$R391*'Hintergrund Berechnung'!$O$942),0)</f>
        <v>0</v>
      </c>
      <c r="AK391" s="34">
        <f>ROUND(IF(C391&lt;16,IF(S391&gt;0,(25-$S391)*'Hintergrund Berechnung'!$J$941,0),IF(S391&gt;0,(25-$S391)*'Hintergrund Berechnung'!$J$942,0)),0)</f>
        <v>0</v>
      </c>
      <c r="AL391" s="18" t="e">
        <f t="shared" ref="AL391:AL454" si="62">ROUND(SUM(AH391:AK391),0)</f>
        <v>#DIV/0!</v>
      </c>
    </row>
    <row r="392" spans="21:38" x14ac:dyDescent="0.5">
      <c r="U392" s="16">
        <f t="shared" si="54"/>
        <v>0</v>
      </c>
      <c r="V392" s="16" t="e">
        <f>IF($A$3=FALSE,IF($C392&lt;16,E392/($D392^0.70558407859294)*'Hintergrund Berechnung'!$I$941,E392/($D392^0.70558407859294)*'Hintergrund Berechnung'!$I$942),IF($C392&lt;13,(E392/($D392^0.70558407859294)*'Hintergrund Berechnung'!$I$941)*0.5,IF($C392&lt;16,(E392/($D392^0.70558407859294)*'Hintergrund Berechnung'!$I$941)*0.67,E392/($D392^0.70558407859294)*'Hintergrund Berechnung'!$I$942)))</f>
        <v>#DIV/0!</v>
      </c>
      <c r="W392" s="16" t="str">
        <f t="shared" si="55"/>
        <v/>
      </c>
      <c r="X392" s="16" t="e">
        <f>IF($A$3=FALSE,IF($C392&lt;16,G392/($D392^0.70558407859294)*'Hintergrund Berechnung'!$I$941,G392/($D392^0.70558407859294)*'Hintergrund Berechnung'!$I$942),IF($C392&lt;13,(G392/($D392^0.70558407859294)*'Hintergrund Berechnung'!$I$941)*0.5,IF($C392&lt;16,(G392/($D392^0.70558407859294)*'Hintergrund Berechnung'!$I$941)*0.67,G392/($D392^0.70558407859294)*'Hintergrund Berechnung'!$I$942)))</f>
        <v>#DIV/0!</v>
      </c>
      <c r="Y392" s="16" t="str">
        <f t="shared" si="56"/>
        <v/>
      </c>
      <c r="Z392" s="16" t="e">
        <f>IF($A$3=FALSE,IF($C392&lt;16,I392/($D392^0.70558407859294)*'Hintergrund Berechnung'!$I$941,I392/($D392^0.70558407859294)*'Hintergrund Berechnung'!$I$942),IF($C392&lt;13,(I392/($D392^0.70558407859294)*'Hintergrund Berechnung'!$I$941)*0.5,IF($C392&lt;16,(I392/($D392^0.70558407859294)*'Hintergrund Berechnung'!$I$941)*0.67,I392/($D392^0.70558407859294)*'Hintergrund Berechnung'!$I$942)))</f>
        <v>#DIV/0!</v>
      </c>
      <c r="AA392" s="16" t="str">
        <f t="shared" si="57"/>
        <v/>
      </c>
      <c r="AB392" s="16" t="e">
        <f>IF($A$3=FALSE,IF($C392&lt;16,K392/($D392^0.70558407859294)*'Hintergrund Berechnung'!$I$941,K392/($D392^0.70558407859294)*'Hintergrund Berechnung'!$I$942),IF($C392&lt;13,(K392/($D392^0.70558407859294)*'Hintergrund Berechnung'!$I$941)*0.5,IF($C392&lt;16,(K392/($D392^0.70558407859294)*'Hintergrund Berechnung'!$I$941)*0.67,K392/($D392^0.70558407859294)*'Hintergrund Berechnung'!$I$942)))</f>
        <v>#DIV/0!</v>
      </c>
      <c r="AC392" s="16" t="str">
        <f t="shared" si="58"/>
        <v/>
      </c>
      <c r="AD392" s="16" t="e">
        <f>IF($A$3=FALSE,IF($C392&lt;16,M392/($D392^0.70558407859294)*'Hintergrund Berechnung'!$I$941,M392/($D392^0.70558407859294)*'Hintergrund Berechnung'!$I$942),IF($C392&lt;13,(M392/($D392^0.70558407859294)*'Hintergrund Berechnung'!$I$941)*0.5,IF($C392&lt;16,(M392/($D392^0.70558407859294)*'Hintergrund Berechnung'!$I$941)*0.67,M392/($D392^0.70558407859294)*'Hintergrund Berechnung'!$I$942)))</f>
        <v>#DIV/0!</v>
      </c>
      <c r="AE392" s="16" t="str">
        <f t="shared" si="59"/>
        <v/>
      </c>
      <c r="AF392" s="16" t="e">
        <f>IF($A$3=FALSE,IF($C392&lt;16,O392/($D392^0.70558407859294)*'Hintergrund Berechnung'!$I$941,O392/($D392^0.70558407859294)*'Hintergrund Berechnung'!$I$942),IF($C392&lt;13,(O392/($D392^0.70558407859294)*'Hintergrund Berechnung'!$I$941)*0.5,IF($C392&lt;16,(O392/($D392^0.70558407859294)*'Hintergrund Berechnung'!$I$941)*0.67,O392/($D392^0.70558407859294)*'Hintergrund Berechnung'!$I$942)))</f>
        <v>#DIV/0!</v>
      </c>
      <c r="AG392" s="16" t="str">
        <f t="shared" si="60"/>
        <v/>
      </c>
      <c r="AH392" s="16" t="e">
        <f t="shared" si="61"/>
        <v>#DIV/0!</v>
      </c>
      <c r="AI392" s="34" t="e">
        <f>ROUND(IF(C392&lt;16,$Q392/($D392^0.450818786555515)*'Hintergrund Berechnung'!$N$941,$Q392/($D392^0.450818786555515)*'Hintergrund Berechnung'!$N$942),0)</f>
        <v>#DIV/0!</v>
      </c>
      <c r="AJ392" s="34">
        <f>ROUND(IF(C392&lt;16,$R392*'Hintergrund Berechnung'!$O$941,$R392*'Hintergrund Berechnung'!$O$942),0)</f>
        <v>0</v>
      </c>
      <c r="AK392" s="34">
        <f>ROUND(IF(C392&lt;16,IF(S392&gt;0,(25-$S392)*'Hintergrund Berechnung'!$J$941,0),IF(S392&gt;0,(25-$S392)*'Hintergrund Berechnung'!$J$942,0)),0)</f>
        <v>0</v>
      </c>
      <c r="AL392" s="18" t="e">
        <f t="shared" si="62"/>
        <v>#DIV/0!</v>
      </c>
    </row>
    <row r="393" spans="21:38" x14ac:dyDescent="0.5">
      <c r="U393" s="16">
        <f t="shared" si="54"/>
        <v>0</v>
      </c>
      <c r="V393" s="16" t="e">
        <f>IF($A$3=FALSE,IF($C393&lt;16,E393/($D393^0.70558407859294)*'Hintergrund Berechnung'!$I$941,E393/($D393^0.70558407859294)*'Hintergrund Berechnung'!$I$942),IF($C393&lt;13,(E393/($D393^0.70558407859294)*'Hintergrund Berechnung'!$I$941)*0.5,IF($C393&lt;16,(E393/($D393^0.70558407859294)*'Hintergrund Berechnung'!$I$941)*0.67,E393/($D393^0.70558407859294)*'Hintergrund Berechnung'!$I$942)))</f>
        <v>#DIV/0!</v>
      </c>
      <c r="W393" s="16" t="str">
        <f t="shared" si="55"/>
        <v/>
      </c>
      <c r="X393" s="16" t="e">
        <f>IF($A$3=FALSE,IF($C393&lt;16,G393/($D393^0.70558407859294)*'Hintergrund Berechnung'!$I$941,G393/($D393^0.70558407859294)*'Hintergrund Berechnung'!$I$942),IF($C393&lt;13,(G393/($D393^0.70558407859294)*'Hintergrund Berechnung'!$I$941)*0.5,IF($C393&lt;16,(G393/($D393^0.70558407859294)*'Hintergrund Berechnung'!$I$941)*0.67,G393/($D393^0.70558407859294)*'Hintergrund Berechnung'!$I$942)))</f>
        <v>#DIV/0!</v>
      </c>
      <c r="Y393" s="16" t="str">
        <f t="shared" si="56"/>
        <v/>
      </c>
      <c r="Z393" s="16" t="e">
        <f>IF($A$3=FALSE,IF($C393&lt;16,I393/($D393^0.70558407859294)*'Hintergrund Berechnung'!$I$941,I393/($D393^0.70558407859294)*'Hintergrund Berechnung'!$I$942),IF($C393&lt;13,(I393/($D393^0.70558407859294)*'Hintergrund Berechnung'!$I$941)*0.5,IF($C393&lt;16,(I393/($D393^0.70558407859294)*'Hintergrund Berechnung'!$I$941)*0.67,I393/($D393^0.70558407859294)*'Hintergrund Berechnung'!$I$942)))</f>
        <v>#DIV/0!</v>
      </c>
      <c r="AA393" s="16" t="str">
        <f t="shared" si="57"/>
        <v/>
      </c>
      <c r="AB393" s="16" t="e">
        <f>IF($A$3=FALSE,IF($C393&lt;16,K393/($D393^0.70558407859294)*'Hintergrund Berechnung'!$I$941,K393/($D393^0.70558407859294)*'Hintergrund Berechnung'!$I$942),IF($C393&lt;13,(K393/($D393^0.70558407859294)*'Hintergrund Berechnung'!$I$941)*0.5,IF($C393&lt;16,(K393/($D393^0.70558407859294)*'Hintergrund Berechnung'!$I$941)*0.67,K393/($D393^0.70558407859294)*'Hintergrund Berechnung'!$I$942)))</f>
        <v>#DIV/0!</v>
      </c>
      <c r="AC393" s="16" t="str">
        <f t="shared" si="58"/>
        <v/>
      </c>
      <c r="AD393" s="16" t="e">
        <f>IF($A$3=FALSE,IF($C393&lt;16,M393/($D393^0.70558407859294)*'Hintergrund Berechnung'!$I$941,M393/($D393^0.70558407859294)*'Hintergrund Berechnung'!$I$942),IF($C393&lt;13,(M393/($D393^0.70558407859294)*'Hintergrund Berechnung'!$I$941)*0.5,IF($C393&lt;16,(M393/($D393^0.70558407859294)*'Hintergrund Berechnung'!$I$941)*0.67,M393/($D393^0.70558407859294)*'Hintergrund Berechnung'!$I$942)))</f>
        <v>#DIV/0!</v>
      </c>
      <c r="AE393" s="16" t="str">
        <f t="shared" si="59"/>
        <v/>
      </c>
      <c r="AF393" s="16" t="e">
        <f>IF($A$3=FALSE,IF($C393&lt;16,O393/($D393^0.70558407859294)*'Hintergrund Berechnung'!$I$941,O393/($D393^0.70558407859294)*'Hintergrund Berechnung'!$I$942),IF($C393&lt;13,(O393/($D393^0.70558407859294)*'Hintergrund Berechnung'!$I$941)*0.5,IF($C393&lt;16,(O393/($D393^0.70558407859294)*'Hintergrund Berechnung'!$I$941)*0.67,O393/($D393^0.70558407859294)*'Hintergrund Berechnung'!$I$942)))</f>
        <v>#DIV/0!</v>
      </c>
      <c r="AG393" s="16" t="str">
        <f t="shared" si="60"/>
        <v/>
      </c>
      <c r="AH393" s="16" t="e">
        <f t="shared" si="61"/>
        <v>#DIV/0!</v>
      </c>
      <c r="AI393" s="34" t="e">
        <f>ROUND(IF(C393&lt;16,$Q393/($D393^0.450818786555515)*'Hintergrund Berechnung'!$N$941,$Q393/($D393^0.450818786555515)*'Hintergrund Berechnung'!$N$942),0)</f>
        <v>#DIV/0!</v>
      </c>
      <c r="AJ393" s="34">
        <f>ROUND(IF(C393&lt;16,$R393*'Hintergrund Berechnung'!$O$941,$R393*'Hintergrund Berechnung'!$O$942),0)</f>
        <v>0</v>
      </c>
      <c r="AK393" s="34">
        <f>ROUND(IF(C393&lt;16,IF(S393&gt;0,(25-$S393)*'Hintergrund Berechnung'!$J$941,0),IF(S393&gt;0,(25-$S393)*'Hintergrund Berechnung'!$J$942,0)),0)</f>
        <v>0</v>
      </c>
      <c r="AL393" s="18" t="e">
        <f t="shared" si="62"/>
        <v>#DIV/0!</v>
      </c>
    </row>
    <row r="394" spans="21:38" x14ac:dyDescent="0.5">
      <c r="U394" s="16">
        <f t="shared" si="54"/>
        <v>0</v>
      </c>
      <c r="V394" s="16" t="e">
        <f>IF($A$3=FALSE,IF($C394&lt;16,E394/($D394^0.70558407859294)*'Hintergrund Berechnung'!$I$941,E394/($D394^0.70558407859294)*'Hintergrund Berechnung'!$I$942),IF($C394&lt;13,(E394/($D394^0.70558407859294)*'Hintergrund Berechnung'!$I$941)*0.5,IF($C394&lt;16,(E394/($D394^0.70558407859294)*'Hintergrund Berechnung'!$I$941)*0.67,E394/($D394^0.70558407859294)*'Hintergrund Berechnung'!$I$942)))</f>
        <v>#DIV/0!</v>
      </c>
      <c r="W394" s="16" t="str">
        <f t="shared" si="55"/>
        <v/>
      </c>
      <c r="X394" s="16" t="e">
        <f>IF($A$3=FALSE,IF($C394&lt;16,G394/($D394^0.70558407859294)*'Hintergrund Berechnung'!$I$941,G394/($D394^0.70558407859294)*'Hintergrund Berechnung'!$I$942),IF($C394&lt;13,(G394/($D394^0.70558407859294)*'Hintergrund Berechnung'!$I$941)*0.5,IF($C394&lt;16,(G394/($D394^0.70558407859294)*'Hintergrund Berechnung'!$I$941)*0.67,G394/($D394^0.70558407859294)*'Hintergrund Berechnung'!$I$942)))</f>
        <v>#DIV/0!</v>
      </c>
      <c r="Y394" s="16" t="str">
        <f t="shared" si="56"/>
        <v/>
      </c>
      <c r="Z394" s="16" t="e">
        <f>IF($A$3=FALSE,IF($C394&lt;16,I394/($D394^0.70558407859294)*'Hintergrund Berechnung'!$I$941,I394/($D394^0.70558407859294)*'Hintergrund Berechnung'!$I$942),IF($C394&lt;13,(I394/($D394^0.70558407859294)*'Hintergrund Berechnung'!$I$941)*0.5,IF($C394&lt;16,(I394/($D394^0.70558407859294)*'Hintergrund Berechnung'!$I$941)*0.67,I394/($D394^0.70558407859294)*'Hintergrund Berechnung'!$I$942)))</f>
        <v>#DIV/0!</v>
      </c>
      <c r="AA394" s="16" t="str">
        <f t="shared" si="57"/>
        <v/>
      </c>
      <c r="AB394" s="16" t="e">
        <f>IF($A$3=FALSE,IF($C394&lt;16,K394/($D394^0.70558407859294)*'Hintergrund Berechnung'!$I$941,K394/($D394^0.70558407859294)*'Hintergrund Berechnung'!$I$942),IF($C394&lt;13,(K394/($D394^0.70558407859294)*'Hintergrund Berechnung'!$I$941)*0.5,IF($C394&lt;16,(K394/($D394^0.70558407859294)*'Hintergrund Berechnung'!$I$941)*0.67,K394/($D394^0.70558407859294)*'Hintergrund Berechnung'!$I$942)))</f>
        <v>#DIV/0!</v>
      </c>
      <c r="AC394" s="16" t="str">
        <f t="shared" si="58"/>
        <v/>
      </c>
      <c r="AD394" s="16" t="e">
        <f>IF($A$3=FALSE,IF($C394&lt;16,M394/($D394^0.70558407859294)*'Hintergrund Berechnung'!$I$941,M394/($D394^0.70558407859294)*'Hintergrund Berechnung'!$I$942),IF($C394&lt;13,(M394/($D394^0.70558407859294)*'Hintergrund Berechnung'!$I$941)*0.5,IF($C394&lt;16,(M394/($D394^0.70558407859294)*'Hintergrund Berechnung'!$I$941)*0.67,M394/($D394^0.70558407859294)*'Hintergrund Berechnung'!$I$942)))</f>
        <v>#DIV/0!</v>
      </c>
      <c r="AE394" s="16" t="str">
        <f t="shared" si="59"/>
        <v/>
      </c>
      <c r="AF394" s="16" t="e">
        <f>IF($A$3=FALSE,IF($C394&lt;16,O394/($D394^0.70558407859294)*'Hintergrund Berechnung'!$I$941,O394/($D394^0.70558407859294)*'Hintergrund Berechnung'!$I$942),IF($C394&lt;13,(O394/($D394^0.70558407859294)*'Hintergrund Berechnung'!$I$941)*0.5,IF($C394&lt;16,(O394/($D394^0.70558407859294)*'Hintergrund Berechnung'!$I$941)*0.67,O394/($D394^0.70558407859294)*'Hintergrund Berechnung'!$I$942)))</f>
        <v>#DIV/0!</v>
      </c>
      <c r="AG394" s="16" t="str">
        <f t="shared" si="60"/>
        <v/>
      </c>
      <c r="AH394" s="16" t="e">
        <f t="shared" si="61"/>
        <v>#DIV/0!</v>
      </c>
      <c r="AI394" s="34" t="e">
        <f>ROUND(IF(C394&lt;16,$Q394/($D394^0.450818786555515)*'Hintergrund Berechnung'!$N$941,$Q394/($D394^0.450818786555515)*'Hintergrund Berechnung'!$N$942),0)</f>
        <v>#DIV/0!</v>
      </c>
      <c r="AJ394" s="34">
        <f>ROUND(IF(C394&lt;16,$R394*'Hintergrund Berechnung'!$O$941,$R394*'Hintergrund Berechnung'!$O$942),0)</f>
        <v>0</v>
      </c>
      <c r="AK394" s="34">
        <f>ROUND(IF(C394&lt;16,IF(S394&gt;0,(25-$S394)*'Hintergrund Berechnung'!$J$941,0),IF(S394&gt;0,(25-$S394)*'Hintergrund Berechnung'!$J$942,0)),0)</f>
        <v>0</v>
      </c>
      <c r="AL394" s="18" t="e">
        <f t="shared" si="62"/>
        <v>#DIV/0!</v>
      </c>
    </row>
    <row r="395" spans="21:38" x14ac:dyDescent="0.5">
      <c r="U395" s="16">
        <f t="shared" si="54"/>
        <v>0</v>
      </c>
      <c r="V395" s="16" t="e">
        <f>IF($A$3=FALSE,IF($C395&lt;16,E395/($D395^0.70558407859294)*'Hintergrund Berechnung'!$I$941,E395/($D395^0.70558407859294)*'Hintergrund Berechnung'!$I$942),IF($C395&lt;13,(E395/($D395^0.70558407859294)*'Hintergrund Berechnung'!$I$941)*0.5,IF($C395&lt;16,(E395/($D395^0.70558407859294)*'Hintergrund Berechnung'!$I$941)*0.67,E395/($D395^0.70558407859294)*'Hintergrund Berechnung'!$I$942)))</f>
        <v>#DIV/0!</v>
      </c>
      <c r="W395" s="16" t="str">
        <f t="shared" si="55"/>
        <v/>
      </c>
      <c r="X395" s="16" t="e">
        <f>IF($A$3=FALSE,IF($C395&lt;16,G395/($D395^0.70558407859294)*'Hintergrund Berechnung'!$I$941,G395/($D395^0.70558407859294)*'Hintergrund Berechnung'!$I$942),IF($C395&lt;13,(G395/($D395^0.70558407859294)*'Hintergrund Berechnung'!$I$941)*0.5,IF($C395&lt;16,(G395/($D395^0.70558407859294)*'Hintergrund Berechnung'!$I$941)*0.67,G395/($D395^0.70558407859294)*'Hintergrund Berechnung'!$I$942)))</f>
        <v>#DIV/0!</v>
      </c>
      <c r="Y395" s="16" t="str">
        <f t="shared" si="56"/>
        <v/>
      </c>
      <c r="Z395" s="16" t="e">
        <f>IF($A$3=FALSE,IF($C395&lt;16,I395/($D395^0.70558407859294)*'Hintergrund Berechnung'!$I$941,I395/($D395^0.70558407859294)*'Hintergrund Berechnung'!$I$942),IF($C395&lt;13,(I395/($D395^0.70558407859294)*'Hintergrund Berechnung'!$I$941)*0.5,IF($C395&lt;16,(I395/($D395^0.70558407859294)*'Hintergrund Berechnung'!$I$941)*0.67,I395/($D395^0.70558407859294)*'Hintergrund Berechnung'!$I$942)))</f>
        <v>#DIV/0!</v>
      </c>
      <c r="AA395" s="16" t="str">
        <f t="shared" si="57"/>
        <v/>
      </c>
      <c r="AB395" s="16" t="e">
        <f>IF($A$3=FALSE,IF($C395&lt;16,K395/($D395^0.70558407859294)*'Hintergrund Berechnung'!$I$941,K395/($D395^0.70558407859294)*'Hintergrund Berechnung'!$I$942),IF($C395&lt;13,(K395/($D395^0.70558407859294)*'Hintergrund Berechnung'!$I$941)*0.5,IF($C395&lt;16,(K395/($D395^0.70558407859294)*'Hintergrund Berechnung'!$I$941)*0.67,K395/($D395^0.70558407859294)*'Hintergrund Berechnung'!$I$942)))</f>
        <v>#DIV/0!</v>
      </c>
      <c r="AC395" s="16" t="str">
        <f t="shared" si="58"/>
        <v/>
      </c>
      <c r="AD395" s="16" t="e">
        <f>IF($A$3=FALSE,IF($C395&lt;16,M395/($D395^0.70558407859294)*'Hintergrund Berechnung'!$I$941,M395/($D395^0.70558407859294)*'Hintergrund Berechnung'!$I$942),IF($C395&lt;13,(M395/($D395^0.70558407859294)*'Hintergrund Berechnung'!$I$941)*0.5,IF($C395&lt;16,(M395/($D395^0.70558407859294)*'Hintergrund Berechnung'!$I$941)*0.67,M395/($D395^0.70558407859294)*'Hintergrund Berechnung'!$I$942)))</f>
        <v>#DIV/0!</v>
      </c>
      <c r="AE395" s="16" t="str">
        <f t="shared" si="59"/>
        <v/>
      </c>
      <c r="AF395" s="16" t="e">
        <f>IF($A$3=FALSE,IF($C395&lt;16,O395/($D395^0.70558407859294)*'Hintergrund Berechnung'!$I$941,O395/($D395^0.70558407859294)*'Hintergrund Berechnung'!$I$942),IF($C395&lt;13,(O395/($D395^0.70558407859294)*'Hintergrund Berechnung'!$I$941)*0.5,IF($C395&lt;16,(O395/($D395^0.70558407859294)*'Hintergrund Berechnung'!$I$941)*0.67,O395/($D395^0.70558407859294)*'Hintergrund Berechnung'!$I$942)))</f>
        <v>#DIV/0!</v>
      </c>
      <c r="AG395" s="16" t="str">
        <f t="shared" si="60"/>
        <v/>
      </c>
      <c r="AH395" s="16" t="e">
        <f t="shared" si="61"/>
        <v>#DIV/0!</v>
      </c>
      <c r="AI395" s="34" t="e">
        <f>ROUND(IF(C395&lt;16,$Q395/($D395^0.450818786555515)*'Hintergrund Berechnung'!$N$941,$Q395/($D395^0.450818786555515)*'Hintergrund Berechnung'!$N$942),0)</f>
        <v>#DIV/0!</v>
      </c>
      <c r="AJ395" s="34">
        <f>ROUND(IF(C395&lt;16,$R395*'Hintergrund Berechnung'!$O$941,$R395*'Hintergrund Berechnung'!$O$942),0)</f>
        <v>0</v>
      </c>
      <c r="AK395" s="34">
        <f>ROUND(IF(C395&lt;16,IF(S395&gt;0,(25-$S395)*'Hintergrund Berechnung'!$J$941,0),IF(S395&gt;0,(25-$S395)*'Hintergrund Berechnung'!$J$942,0)),0)</f>
        <v>0</v>
      </c>
      <c r="AL395" s="18" t="e">
        <f t="shared" si="62"/>
        <v>#DIV/0!</v>
      </c>
    </row>
    <row r="396" spans="21:38" x14ac:dyDescent="0.5">
      <c r="U396" s="16">
        <f t="shared" si="54"/>
        <v>0</v>
      </c>
      <c r="V396" s="16" t="e">
        <f>IF($A$3=FALSE,IF($C396&lt;16,E396/($D396^0.70558407859294)*'Hintergrund Berechnung'!$I$941,E396/($D396^0.70558407859294)*'Hintergrund Berechnung'!$I$942),IF($C396&lt;13,(E396/($D396^0.70558407859294)*'Hintergrund Berechnung'!$I$941)*0.5,IF($C396&lt;16,(E396/($D396^0.70558407859294)*'Hintergrund Berechnung'!$I$941)*0.67,E396/($D396^0.70558407859294)*'Hintergrund Berechnung'!$I$942)))</f>
        <v>#DIV/0!</v>
      </c>
      <c r="W396" s="16" t="str">
        <f t="shared" si="55"/>
        <v/>
      </c>
      <c r="X396" s="16" t="e">
        <f>IF($A$3=FALSE,IF($C396&lt;16,G396/($D396^0.70558407859294)*'Hintergrund Berechnung'!$I$941,G396/($D396^0.70558407859294)*'Hintergrund Berechnung'!$I$942),IF($C396&lt;13,(G396/($D396^0.70558407859294)*'Hintergrund Berechnung'!$I$941)*0.5,IF($C396&lt;16,(G396/($D396^0.70558407859294)*'Hintergrund Berechnung'!$I$941)*0.67,G396/($D396^0.70558407859294)*'Hintergrund Berechnung'!$I$942)))</f>
        <v>#DIV/0!</v>
      </c>
      <c r="Y396" s="16" t="str">
        <f t="shared" si="56"/>
        <v/>
      </c>
      <c r="Z396" s="16" t="e">
        <f>IF($A$3=FALSE,IF($C396&lt;16,I396/($D396^0.70558407859294)*'Hintergrund Berechnung'!$I$941,I396/($D396^0.70558407859294)*'Hintergrund Berechnung'!$I$942),IF($C396&lt;13,(I396/($D396^0.70558407859294)*'Hintergrund Berechnung'!$I$941)*0.5,IF($C396&lt;16,(I396/($D396^0.70558407859294)*'Hintergrund Berechnung'!$I$941)*0.67,I396/($D396^0.70558407859294)*'Hintergrund Berechnung'!$I$942)))</f>
        <v>#DIV/0!</v>
      </c>
      <c r="AA396" s="16" t="str">
        <f t="shared" si="57"/>
        <v/>
      </c>
      <c r="AB396" s="16" t="e">
        <f>IF($A$3=FALSE,IF($C396&lt;16,K396/($D396^0.70558407859294)*'Hintergrund Berechnung'!$I$941,K396/($D396^0.70558407859294)*'Hintergrund Berechnung'!$I$942),IF($C396&lt;13,(K396/($D396^0.70558407859294)*'Hintergrund Berechnung'!$I$941)*0.5,IF($C396&lt;16,(K396/($D396^0.70558407859294)*'Hintergrund Berechnung'!$I$941)*0.67,K396/($D396^0.70558407859294)*'Hintergrund Berechnung'!$I$942)))</f>
        <v>#DIV/0!</v>
      </c>
      <c r="AC396" s="16" t="str">
        <f t="shared" si="58"/>
        <v/>
      </c>
      <c r="AD396" s="16" t="e">
        <f>IF($A$3=FALSE,IF($C396&lt;16,M396/($D396^0.70558407859294)*'Hintergrund Berechnung'!$I$941,M396/($D396^0.70558407859294)*'Hintergrund Berechnung'!$I$942),IF($C396&lt;13,(M396/($D396^0.70558407859294)*'Hintergrund Berechnung'!$I$941)*0.5,IF($C396&lt;16,(M396/($D396^0.70558407859294)*'Hintergrund Berechnung'!$I$941)*0.67,M396/($D396^0.70558407859294)*'Hintergrund Berechnung'!$I$942)))</f>
        <v>#DIV/0!</v>
      </c>
      <c r="AE396" s="16" t="str">
        <f t="shared" si="59"/>
        <v/>
      </c>
      <c r="AF396" s="16" t="e">
        <f>IF($A$3=FALSE,IF($C396&lt;16,O396/($D396^0.70558407859294)*'Hintergrund Berechnung'!$I$941,O396/($D396^0.70558407859294)*'Hintergrund Berechnung'!$I$942),IF($C396&lt;13,(O396/($D396^0.70558407859294)*'Hintergrund Berechnung'!$I$941)*0.5,IF($C396&lt;16,(O396/($D396^0.70558407859294)*'Hintergrund Berechnung'!$I$941)*0.67,O396/($D396^0.70558407859294)*'Hintergrund Berechnung'!$I$942)))</f>
        <v>#DIV/0!</v>
      </c>
      <c r="AG396" s="16" t="str">
        <f t="shared" si="60"/>
        <v/>
      </c>
      <c r="AH396" s="16" t="e">
        <f t="shared" si="61"/>
        <v>#DIV/0!</v>
      </c>
      <c r="AI396" s="34" t="e">
        <f>ROUND(IF(C396&lt;16,$Q396/($D396^0.450818786555515)*'Hintergrund Berechnung'!$N$941,$Q396/($D396^0.450818786555515)*'Hintergrund Berechnung'!$N$942),0)</f>
        <v>#DIV/0!</v>
      </c>
      <c r="AJ396" s="34">
        <f>ROUND(IF(C396&lt;16,$R396*'Hintergrund Berechnung'!$O$941,$R396*'Hintergrund Berechnung'!$O$942),0)</f>
        <v>0</v>
      </c>
      <c r="AK396" s="34">
        <f>ROUND(IF(C396&lt;16,IF(S396&gt;0,(25-$S396)*'Hintergrund Berechnung'!$J$941,0),IF(S396&gt;0,(25-$S396)*'Hintergrund Berechnung'!$J$942,0)),0)</f>
        <v>0</v>
      </c>
      <c r="AL396" s="18" t="e">
        <f t="shared" si="62"/>
        <v>#DIV/0!</v>
      </c>
    </row>
    <row r="397" spans="21:38" x14ac:dyDescent="0.5">
      <c r="U397" s="16">
        <f t="shared" si="54"/>
        <v>0</v>
      </c>
      <c r="V397" s="16" t="e">
        <f>IF($A$3=FALSE,IF($C397&lt;16,E397/($D397^0.70558407859294)*'Hintergrund Berechnung'!$I$941,E397/($D397^0.70558407859294)*'Hintergrund Berechnung'!$I$942),IF($C397&lt;13,(E397/($D397^0.70558407859294)*'Hintergrund Berechnung'!$I$941)*0.5,IF($C397&lt;16,(E397/($D397^0.70558407859294)*'Hintergrund Berechnung'!$I$941)*0.67,E397/($D397^0.70558407859294)*'Hintergrund Berechnung'!$I$942)))</f>
        <v>#DIV/0!</v>
      </c>
      <c r="W397" s="16" t="str">
        <f t="shared" si="55"/>
        <v/>
      </c>
      <c r="X397" s="16" t="e">
        <f>IF($A$3=FALSE,IF($C397&lt;16,G397/($D397^0.70558407859294)*'Hintergrund Berechnung'!$I$941,G397/($D397^0.70558407859294)*'Hintergrund Berechnung'!$I$942),IF($C397&lt;13,(G397/($D397^0.70558407859294)*'Hintergrund Berechnung'!$I$941)*0.5,IF($C397&lt;16,(G397/($D397^0.70558407859294)*'Hintergrund Berechnung'!$I$941)*0.67,G397/($D397^0.70558407859294)*'Hintergrund Berechnung'!$I$942)))</f>
        <v>#DIV/0!</v>
      </c>
      <c r="Y397" s="16" t="str">
        <f t="shared" si="56"/>
        <v/>
      </c>
      <c r="Z397" s="16" t="e">
        <f>IF($A$3=FALSE,IF($C397&lt;16,I397/($D397^0.70558407859294)*'Hintergrund Berechnung'!$I$941,I397/($D397^0.70558407859294)*'Hintergrund Berechnung'!$I$942),IF($C397&lt;13,(I397/($D397^0.70558407859294)*'Hintergrund Berechnung'!$I$941)*0.5,IF($C397&lt;16,(I397/($D397^0.70558407859294)*'Hintergrund Berechnung'!$I$941)*0.67,I397/($D397^0.70558407859294)*'Hintergrund Berechnung'!$I$942)))</f>
        <v>#DIV/0!</v>
      </c>
      <c r="AA397" s="16" t="str">
        <f t="shared" si="57"/>
        <v/>
      </c>
      <c r="AB397" s="16" t="e">
        <f>IF($A$3=FALSE,IF($C397&lt;16,K397/($D397^0.70558407859294)*'Hintergrund Berechnung'!$I$941,K397/($D397^0.70558407859294)*'Hintergrund Berechnung'!$I$942),IF($C397&lt;13,(K397/($D397^0.70558407859294)*'Hintergrund Berechnung'!$I$941)*0.5,IF($C397&lt;16,(K397/($D397^0.70558407859294)*'Hintergrund Berechnung'!$I$941)*0.67,K397/($D397^0.70558407859294)*'Hintergrund Berechnung'!$I$942)))</f>
        <v>#DIV/0!</v>
      </c>
      <c r="AC397" s="16" t="str">
        <f t="shared" si="58"/>
        <v/>
      </c>
      <c r="AD397" s="16" t="e">
        <f>IF($A$3=FALSE,IF($C397&lt;16,M397/($D397^0.70558407859294)*'Hintergrund Berechnung'!$I$941,M397/($D397^0.70558407859294)*'Hintergrund Berechnung'!$I$942),IF($C397&lt;13,(M397/($D397^0.70558407859294)*'Hintergrund Berechnung'!$I$941)*0.5,IF($C397&lt;16,(M397/($D397^0.70558407859294)*'Hintergrund Berechnung'!$I$941)*0.67,M397/($D397^0.70558407859294)*'Hintergrund Berechnung'!$I$942)))</f>
        <v>#DIV/0!</v>
      </c>
      <c r="AE397" s="16" t="str">
        <f t="shared" si="59"/>
        <v/>
      </c>
      <c r="AF397" s="16" t="e">
        <f>IF($A$3=FALSE,IF($C397&lt;16,O397/($D397^0.70558407859294)*'Hintergrund Berechnung'!$I$941,O397/($D397^0.70558407859294)*'Hintergrund Berechnung'!$I$942),IF($C397&lt;13,(O397/($D397^0.70558407859294)*'Hintergrund Berechnung'!$I$941)*0.5,IF($C397&lt;16,(O397/($D397^0.70558407859294)*'Hintergrund Berechnung'!$I$941)*0.67,O397/($D397^0.70558407859294)*'Hintergrund Berechnung'!$I$942)))</f>
        <v>#DIV/0!</v>
      </c>
      <c r="AG397" s="16" t="str">
        <f t="shared" si="60"/>
        <v/>
      </c>
      <c r="AH397" s="16" t="e">
        <f t="shared" si="61"/>
        <v>#DIV/0!</v>
      </c>
      <c r="AI397" s="34" t="e">
        <f>ROUND(IF(C397&lt;16,$Q397/($D397^0.450818786555515)*'Hintergrund Berechnung'!$N$941,$Q397/($D397^0.450818786555515)*'Hintergrund Berechnung'!$N$942),0)</f>
        <v>#DIV/0!</v>
      </c>
      <c r="AJ397" s="34">
        <f>ROUND(IF(C397&lt;16,$R397*'Hintergrund Berechnung'!$O$941,$R397*'Hintergrund Berechnung'!$O$942),0)</f>
        <v>0</v>
      </c>
      <c r="AK397" s="34">
        <f>ROUND(IF(C397&lt;16,IF(S397&gt;0,(25-$S397)*'Hintergrund Berechnung'!$J$941,0),IF(S397&gt;0,(25-$S397)*'Hintergrund Berechnung'!$J$942,0)),0)</f>
        <v>0</v>
      </c>
      <c r="AL397" s="18" t="e">
        <f t="shared" si="62"/>
        <v>#DIV/0!</v>
      </c>
    </row>
    <row r="398" spans="21:38" x14ac:dyDescent="0.5">
      <c r="U398" s="16">
        <f t="shared" si="54"/>
        <v>0</v>
      </c>
      <c r="V398" s="16" t="e">
        <f>IF($A$3=FALSE,IF($C398&lt;16,E398/($D398^0.70558407859294)*'Hintergrund Berechnung'!$I$941,E398/($D398^0.70558407859294)*'Hintergrund Berechnung'!$I$942),IF($C398&lt;13,(E398/($D398^0.70558407859294)*'Hintergrund Berechnung'!$I$941)*0.5,IF($C398&lt;16,(E398/($D398^0.70558407859294)*'Hintergrund Berechnung'!$I$941)*0.67,E398/($D398^0.70558407859294)*'Hintergrund Berechnung'!$I$942)))</f>
        <v>#DIV/0!</v>
      </c>
      <c r="W398" s="16" t="str">
        <f t="shared" si="55"/>
        <v/>
      </c>
      <c r="X398" s="16" t="e">
        <f>IF($A$3=FALSE,IF($C398&lt;16,G398/($D398^0.70558407859294)*'Hintergrund Berechnung'!$I$941,G398/($D398^0.70558407859294)*'Hintergrund Berechnung'!$I$942),IF($C398&lt;13,(G398/($D398^0.70558407859294)*'Hintergrund Berechnung'!$I$941)*0.5,IF($C398&lt;16,(G398/($D398^0.70558407859294)*'Hintergrund Berechnung'!$I$941)*0.67,G398/($D398^0.70558407859294)*'Hintergrund Berechnung'!$I$942)))</f>
        <v>#DIV/0!</v>
      </c>
      <c r="Y398" s="16" t="str">
        <f t="shared" si="56"/>
        <v/>
      </c>
      <c r="Z398" s="16" t="e">
        <f>IF($A$3=FALSE,IF($C398&lt;16,I398/($D398^0.70558407859294)*'Hintergrund Berechnung'!$I$941,I398/($D398^0.70558407859294)*'Hintergrund Berechnung'!$I$942),IF($C398&lt;13,(I398/($D398^0.70558407859294)*'Hintergrund Berechnung'!$I$941)*0.5,IF($C398&lt;16,(I398/($D398^0.70558407859294)*'Hintergrund Berechnung'!$I$941)*0.67,I398/($D398^0.70558407859294)*'Hintergrund Berechnung'!$I$942)))</f>
        <v>#DIV/0!</v>
      </c>
      <c r="AA398" s="16" t="str">
        <f t="shared" si="57"/>
        <v/>
      </c>
      <c r="AB398" s="16" t="e">
        <f>IF($A$3=FALSE,IF($C398&lt;16,K398/($D398^0.70558407859294)*'Hintergrund Berechnung'!$I$941,K398/($D398^0.70558407859294)*'Hintergrund Berechnung'!$I$942),IF($C398&lt;13,(K398/($D398^0.70558407859294)*'Hintergrund Berechnung'!$I$941)*0.5,IF($C398&lt;16,(K398/($D398^0.70558407859294)*'Hintergrund Berechnung'!$I$941)*0.67,K398/($D398^0.70558407859294)*'Hintergrund Berechnung'!$I$942)))</f>
        <v>#DIV/0!</v>
      </c>
      <c r="AC398" s="16" t="str">
        <f t="shared" si="58"/>
        <v/>
      </c>
      <c r="AD398" s="16" t="e">
        <f>IF($A$3=FALSE,IF($C398&lt;16,M398/($D398^0.70558407859294)*'Hintergrund Berechnung'!$I$941,M398/($D398^0.70558407859294)*'Hintergrund Berechnung'!$I$942),IF($C398&lt;13,(M398/($D398^0.70558407859294)*'Hintergrund Berechnung'!$I$941)*0.5,IF($C398&lt;16,(M398/($D398^0.70558407859294)*'Hintergrund Berechnung'!$I$941)*0.67,M398/($D398^0.70558407859294)*'Hintergrund Berechnung'!$I$942)))</f>
        <v>#DIV/0!</v>
      </c>
      <c r="AE398" s="16" t="str">
        <f t="shared" si="59"/>
        <v/>
      </c>
      <c r="AF398" s="16" t="e">
        <f>IF($A$3=FALSE,IF($C398&lt;16,O398/($D398^0.70558407859294)*'Hintergrund Berechnung'!$I$941,O398/($D398^0.70558407859294)*'Hintergrund Berechnung'!$I$942),IF($C398&lt;13,(O398/($D398^0.70558407859294)*'Hintergrund Berechnung'!$I$941)*0.5,IF($C398&lt;16,(O398/($D398^0.70558407859294)*'Hintergrund Berechnung'!$I$941)*0.67,O398/($D398^0.70558407859294)*'Hintergrund Berechnung'!$I$942)))</f>
        <v>#DIV/0!</v>
      </c>
      <c r="AG398" s="16" t="str">
        <f t="shared" si="60"/>
        <v/>
      </c>
      <c r="AH398" s="16" t="e">
        <f t="shared" si="61"/>
        <v>#DIV/0!</v>
      </c>
      <c r="AI398" s="34" t="e">
        <f>ROUND(IF(C398&lt;16,$Q398/($D398^0.450818786555515)*'Hintergrund Berechnung'!$N$941,$Q398/($D398^0.450818786555515)*'Hintergrund Berechnung'!$N$942),0)</f>
        <v>#DIV/0!</v>
      </c>
      <c r="AJ398" s="34">
        <f>ROUND(IF(C398&lt;16,$R398*'Hintergrund Berechnung'!$O$941,$R398*'Hintergrund Berechnung'!$O$942),0)</f>
        <v>0</v>
      </c>
      <c r="AK398" s="34">
        <f>ROUND(IF(C398&lt;16,IF(S398&gt;0,(25-$S398)*'Hintergrund Berechnung'!$J$941,0),IF(S398&gt;0,(25-$S398)*'Hintergrund Berechnung'!$J$942,0)),0)</f>
        <v>0</v>
      </c>
      <c r="AL398" s="18" t="e">
        <f t="shared" si="62"/>
        <v>#DIV/0!</v>
      </c>
    </row>
    <row r="399" spans="21:38" x14ac:dyDescent="0.5">
      <c r="U399" s="16">
        <f t="shared" si="54"/>
        <v>0</v>
      </c>
      <c r="V399" s="16" t="e">
        <f>IF($A$3=FALSE,IF($C399&lt;16,E399/($D399^0.70558407859294)*'Hintergrund Berechnung'!$I$941,E399/($D399^0.70558407859294)*'Hintergrund Berechnung'!$I$942),IF($C399&lt;13,(E399/($D399^0.70558407859294)*'Hintergrund Berechnung'!$I$941)*0.5,IF($C399&lt;16,(E399/($D399^0.70558407859294)*'Hintergrund Berechnung'!$I$941)*0.67,E399/($D399^0.70558407859294)*'Hintergrund Berechnung'!$I$942)))</f>
        <v>#DIV/0!</v>
      </c>
      <c r="W399" s="16" t="str">
        <f t="shared" si="55"/>
        <v/>
      </c>
      <c r="X399" s="16" t="e">
        <f>IF($A$3=FALSE,IF($C399&lt;16,G399/($D399^0.70558407859294)*'Hintergrund Berechnung'!$I$941,G399/($D399^0.70558407859294)*'Hintergrund Berechnung'!$I$942),IF($C399&lt;13,(G399/($D399^0.70558407859294)*'Hintergrund Berechnung'!$I$941)*0.5,IF($C399&lt;16,(G399/($D399^0.70558407859294)*'Hintergrund Berechnung'!$I$941)*0.67,G399/($D399^0.70558407859294)*'Hintergrund Berechnung'!$I$942)))</f>
        <v>#DIV/0!</v>
      </c>
      <c r="Y399" s="16" t="str">
        <f t="shared" si="56"/>
        <v/>
      </c>
      <c r="Z399" s="16" t="e">
        <f>IF($A$3=FALSE,IF($C399&lt;16,I399/($D399^0.70558407859294)*'Hintergrund Berechnung'!$I$941,I399/($D399^0.70558407859294)*'Hintergrund Berechnung'!$I$942),IF($C399&lt;13,(I399/($D399^0.70558407859294)*'Hintergrund Berechnung'!$I$941)*0.5,IF($C399&lt;16,(I399/($D399^0.70558407859294)*'Hintergrund Berechnung'!$I$941)*0.67,I399/($D399^0.70558407859294)*'Hintergrund Berechnung'!$I$942)))</f>
        <v>#DIV/0!</v>
      </c>
      <c r="AA399" s="16" t="str">
        <f t="shared" si="57"/>
        <v/>
      </c>
      <c r="AB399" s="16" t="e">
        <f>IF($A$3=FALSE,IF($C399&lt;16,K399/($D399^0.70558407859294)*'Hintergrund Berechnung'!$I$941,K399/($D399^0.70558407859294)*'Hintergrund Berechnung'!$I$942),IF($C399&lt;13,(K399/($D399^0.70558407859294)*'Hintergrund Berechnung'!$I$941)*0.5,IF($C399&lt;16,(K399/($D399^0.70558407859294)*'Hintergrund Berechnung'!$I$941)*0.67,K399/($D399^0.70558407859294)*'Hintergrund Berechnung'!$I$942)))</f>
        <v>#DIV/0!</v>
      </c>
      <c r="AC399" s="16" t="str">
        <f t="shared" si="58"/>
        <v/>
      </c>
      <c r="AD399" s="16" t="e">
        <f>IF($A$3=FALSE,IF($C399&lt;16,M399/($D399^0.70558407859294)*'Hintergrund Berechnung'!$I$941,M399/($D399^0.70558407859294)*'Hintergrund Berechnung'!$I$942),IF($C399&lt;13,(M399/($D399^0.70558407859294)*'Hintergrund Berechnung'!$I$941)*0.5,IF($C399&lt;16,(M399/($D399^0.70558407859294)*'Hintergrund Berechnung'!$I$941)*0.67,M399/($D399^0.70558407859294)*'Hintergrund Berechnung'!$I$942)))</f>
        <v>#DIV/0!</v>
      </c>
      <c r="AE399" s="16" t="str">
        <f t="shared" si="59"/>
        <v/>
      </c>
      <c r="AF399" s="16" t="e">
        <f>IF($A$3=FALSE,IF($C399&lt;16,O399/($D399^0.70558407859294)*'Hintergrund Berechnung'!$I$941,O399/($D399^0.70558407859294)*'Hintergrund Berechnung'!$I$942),IF($C399&lt;13,(O399/($D399^0.70558407859294)*'Hintergrund Berechnung'!$I$941)*0.5,IF($C399&lt;16,(O399/($D399^0.70558407859294)*'Hintergrund Berechnung'!$I$941)*0.67,O399/($D399^0.70558407859294)*'Hintergrund Berechnung'!$I$942)))</f>
        <v>#DIV/0!</v>
      </c>
      <c r="AG399" s="16" t="str">
        <f t="shared" si="60"/>
        <v/>
      </c>
      <c r="AH399" s="16" t="e">
        <f t="shared" si="61"/>
        <v>#DIV/0!</v>
      </c>
      <c r="AI399" s="34" t="e">
        <f>ROUND(IF(C399&lt;16,$Q399/($D399^0.450818786555515)*'Hintergrund Berechnung'!$N$941,$Q399/($D399^0.450818786555515)*'Hintergrund Berechnung'!$N$942),0)</f>
        <v>#DIV/0!</v>
      </c>
      <c r="AJ399" s="34">
        <f>ROUND(IF(C399&lt;16,$R399*'Hintergrund Berechnung'!$O$941,$R399*'Hintergrund Berechnung'!$O$942),0)</f>
        <v>0</v>
      </c>
      <c r="AK399" s="34">
        <f>ROUND(IF(C399&lt;16,IF(S399&gt;0,(25-$S399)*'Hintergrund Berechnung'!$J$941,0),IF(S399&gt;0,(25-$S399)*'Hintergrund Berechnung'!$J$942,0)),0)</f>
        <v>0</v>
      </c>
      <c r="AL399" s="18" t="e">
        <f t="shared" si="62"/>
        <v>#DIV/0!</v>
      </c>
    </row>
    <row r="400" spans="21:38" x14ac:dyDescent="0.5">
      <c r="U400" s="16">
        <f t="shared" si="54"/>
        <v>0</v>
      </c>
      <c r="V400" s="16" t="e">
        <f>IF($A$3=FALSE,IF($C400&lt;16,E400/($D400^0.70558407859294)*'Hintergrund Berechnung'!$I$941,E400/($D400^0.70558407859294)*'Hintergrund Berechnung'!$I$942),IF($C400&lt;13,(E400/($D400^0.70558407859294)*'Hintergrund Berechnung'!$I$941)*0.5,IF($C400&lt;16,(E400/($D400^0.70558407859294)*'Hintergrund Berechnung'!$I$941)*0.67,E400/($D400^0.70558407859294)*'Hintergrund Berechnung'!$I$942)))</f>
        <v>#DIV/0!</v>
      </c>
      <c r="W400" s="16" t="str">
        <f t="shared" si="55"/>
        <v/>
      </c>
      <c r="X400" s="16" t="e">
        <f>IF($A$3=FALSE,IF($C400&lt;16,G400/($D400^0.70558407859294)*'Hintergrund Berechnung'!$I$941,G400/($D400^0.70558407859294)*'Hintergrund Berechnung'!$I$942),IF($C400&lt;13,(G400/($D400^0.70558407859294)*'Hintergrund Berechnung'!$I$941)*0.5,IF($C400&lt;16,(G400/($D400^0.70558407859294)*'Hintergrund Berechnung'!$I$941)*0.67,G400/($D400^0.70558407859294)*'Hintergrund Berechnung'!$I$942)))</f>
        <v>#DIV/0!</v>
      </c>
      <c r="Y400" s="16" t="str">
        <f t="shared" si="56"/>
        <v/>
      </c>
      <c r="Z400" s="16" t="e">
        <f>IF($A$3=FALSE,IF($C400&lt;16,I400/($D400^0.70558407859294)*'Hintergrund Berechnung'!$I$941,I400/($D400^0.70558407859294)*'Hintergrund Berechnung'!$I$942),IF($C400&lt;13,(I400/($D400^0.70558407859294)*'Hintergrund Berechnung'!$I$941)*0.5,IF($C400&lt;16,(I400/($D400^0.70558407859294)*'Hintergrund Berechnung'!$I$941)*0.67,I400/($D400^0.70558407859294)*'Hintergrund Berechnung'!$I$942)))</f>
        <v>#DIV/0!</v>
      </c>
      <c r="AA400" s="16" t="str">
        <f t="shared" si="57"/>
        <v/>
      </c>
      <c r="AB400" s="16" t="e">
        <f>IF($A$3=FALSE,IF($C400&lt;16,K400/($D400^0.70558407859294)*'Hintergrund Berechnung'!$I$941,K400/($D400^0.70558407859294)*'Hintergrund Berechnung'!$I$942),IF($C400&lt;13,(K400/($D400^0.70558407859294)*'Hintergrund Berechnung'!$I$941)*0.5,IF($C400&lt;16,(K400/($D400^0.70558407859294)*'Hintergrund Berechnung'!$I$941)*0.67,K400/($D400^0.70558407859294)*'Hintergrund Berechnung'!$I$942)))</f>
        <v>#DIV/0!</v>
      </c>
      <c r="AC400" s="16" t="str">
        <f t="shared" si="58"/>
        <v/>
      </c>
      <c r="AD400" s="16" t="e">
        <f>IF($A$3=FALSE,IF($C400&lt;16,M400/($D400^0.70558407859294)*'Hintergrund Berechnung'!$I$941,M400/($D400^0.70558407859294)*'Hintergrund Berechnung'!$I$942),IF($C400&lt;13,(M400/($D400^0.70558407859294)*'Hintergrund Berechnung'!$I$941)*0.5,IF($C400&lt;16,(M400/($D400^0.70558407859294)*'Hintergrund Berechnung'!$I$941)*0.67,M400/($D400^0.70558407859294)*'Hintergrund Berechnung'!$I$942)))</f>
        <v>#DIV/0!</v>
      </c>
      <c r="AE400" s="16" t="str">
        <f t="shared" si="59"/>
        <v/>
      </c>
      <c r="AF400" s="16" t="e">
        <f>IF($A$3=FALSE,IF($C400&lt;16,O400/($D400^0.70558407859294)*'Hintergrund Berechnung'!$I$941,O400/($D400^0.70558407859294)*'Hintergrund Berechnung'!$I$942),IF($C400&lt;13,(O400/($D400^0.70558407859294)*'Hintergrund Berechnung'!$I$941)*0.5,IF($C400&lt;16,(O400/($D400^0.70558407859294)*'Hintergrund Berechnung'!$I$941)*0.67,O400/($D400^0.70558407859294)*'Hintergrund Berechnung'!$I$942)))</f>
        <v>#DIV/0!</v>
      </c>
      <c r="AG400" s="16" t="str">
        <f t="shared" si="60"/>
        <v/>
      </c>
      <c r="AH400" s="16" t="e">
        <f t="shared" si="61"/>
        <v>#DIV/0!</v>
      </c>
      <c r="AI400" s="34" t="e">
        <f>ROUND(IF(C400&lt;16,$Q400/($D400^0.450818786555515)*'Hintergrund Berechnung'!$N$941,$Q400/($D400^0.450818786555515)*'Hintergrund Berechnung'!$N$942),0)</f>
        <v>#DIV/0!</v>
      </c>
      <c r="AJ400" s="34">
        <f>ROUND(IF(C400&lt;16,$R400*'Hintergrund Berechnung'!$O$941,$R400*'Hintergrund Berechnung'!$O$942),0)</f>
        <v>0</v>
      </c>
      <c r="AK400" s="34">
        <f>ROUND(IF(C400&lt;16,IF(S400&gt;0,(25-$S400)*'Hintergrund Berechnung'!$J$941,0),IF(S400&gt;0,(25-$S400)*'Hintergrund Berechnung'!$J$942,0)),0)</f>
        <v>0</v>
      </c>
      <c r="AL400" s="18" t="e">
        <f t="shared" si="62"/>
        <v>#DIV/0!</v>
      </c>
    </row>
    <row r="401" spans="21:38" x14ac:dyDescent="0.5">
      <c r="U401" s="16">
        <f t="shared" si="54"/>
        <v>0</v>
      </c>
      <c r="V401" s="16" t="e">
        <f>IF($A$3=FALSE,IF($C401&lt;16,E401/($D401^0.70558407859294)*'Hintergrund Berechnung'!$I$941,E401/($D401^0.70558407859294)*'Hintergrund Berechnung'!$I$942),IF($C401&lt;13,(E401/($D401^0.70558407859294)*'Hintergrund Berechnung'!$I$941)*0.5,IF($C401&lt;16,(E401/($D401^0.70558407859294)*'Hintergrund Berechnung'!$I$941)*0.67,E401/($D401^0.70558407859294)*'Hintergrund Berechnung'!$I$942)))</f>
        <v>#DIV/0!</v>
      </c>
      <c r="W401" s="16" t="str">
        <f t="shared" si="55"/>
        <v/>
      </c>
      <c r="X401" s="16" t="e">
        <f>IF($A$3=FALSE,IF($C401&lt;16,G401/($D401^0.70558407859294)*'Hintergrund Berechnung'!$I$941,G401/($D401^0.70558407859294)*'Hintergrund Berechnung'!$I$942),IF($C401&lt;13,(G401/($D401^0.70558407859294)*'Hintergrund Berechnung'!$I$941)*0.5,IF($C401&lt;16,(G401/($D401^0.70558407859294)*'Hintergrund Berechnung'!$I$941)*0.67,G401/($D401^0.70558407859294)*'Hintergrund Berechnung'!$I$942)))</f>
        <v>#DIV/0!</v>
      </c>
      <c r="Y401" s="16" t="str">
        <f t="shared" si="56"/>
        <v/>
      </c>
      <c r="Z401" s="16" t="e">
        <f>IF($A$3=FALSE,IF($C401&lt;16,I401/($D401^0.70558407859294)*'Hintergrund Berechnung'!$I$941,I401/($D401^0.70558407859294)*'Hintergrund Berechnung'!$I$942),IF($C401&lt;13,(I401/($D401^0.70558407859294)*'Hintergrund Berechnung'!$I$941)*0.5,IF($C401&lt;16,(I401/($D401^0.70558407859294)*'Hintergrund Berechnung'!$I$941)*0.67,I401/($D401^0.70558407859294)*'Hintergrund Berechnung'!$I$942)))</f>
        <v>#DIV/0!</v>
      </c>
      <c r="AA401" s="16" t="str">
        <f t="shared" si="57"/>
        <v/>
      </c>
      <c r="AB401" s="16" t="e">
        <f>IF($A$3=FALSE,IF($C401&lt;16,K401/($D401^0.70558407859294)*'Hintergrund Berechnung'!$I$941,K401/($D401^0.70558407859294)*'Hintergrund Berechnung'!$I$942),IF($C401&lt;13,(K401/($D401^0.70558407859294)*'Hintergrund Berechnung'!$I$941)*0.5,IF($C401&lt;16,(K401/($D401^0.70558407859294)*'Hintergrund Berechnung'!$I$941)*0.67,K401/($D401^0.70558407859294)*'Hintergrund Berechnung'!$I$942)))</f>
        <v>#DIV/0!</v>
      </c>
      <c r="AC401" s="16" t="str">
        <f t="shared" si="58"/>
        <v/>
      </c>
      <c r="AD401" s="16" t="e">
        <f>IF($A$3=FALSE,IF($C401&lt;16,M401/($D401^0.70558407859294)*'Hintergrund Berechnung'!$I$941,M401/($D401^0.70558407859294)*'Hintergrund Berechnung'!$I$942),IF($C401&lt;13,(M401/($D401^0.70558407859294)*'Hintergrund Berechnung'!$I$941)*0.5,IF($C401&lt;16,(M401/($D401^0.70558407859294)*'Hintergrund Berechnung'!$I$941)*0.67,M401/($D401^0.70558407859294)*'Hintergrund Berechnung'!$I$942)))</f>
        <v>#DIV/0!</v>
      </c>
      <c r="AE401" s="16" t="str">
        <f t="shared" si="59"/>
        <v/>
      </c>
      <c r="AF401" s="16" t="e">
        <f>IF($A$3=FALSE,IF($C401&lt;16,O401/($D401^0.70558407859294)*'Hintergrund Berechnung'!$I$941,O401/($D401^0.70558407859294)*'Hintergrund Berechnung'!$I$942),IF($C401&lt;13,(O401/($D401^0.70558407859294)*'Hintergrund Berechnung'!$I$941)*0.5,IF($C401&lt;16,(O401/($D401^0.70558407859294)*'Hintergrund Berechnung'!$I$941)*0.67,O401/($D401^0.70558407859294)*'Hintergrund Berechnung'!$I$942)))</f>
        <v>#DIV/0!</v>
      </c>
      <c r="AG401" s="16" t="str">
        <f t="shared" si="60"/>
        <v/>
      </c>
      <c r="AH401" s="16" t="e">
        <f t="shared" si="61"/>
        <v>#DIV/0!</v>
      </c>
      <c r="AI401" s="34" t="e">
        <f>ROUND(IF(C401&lt;16,$Q401/($D401^0.450818786555515)*'Hintergrund Berechnung'!$N$941,$Q401/($D401^0.450818786555515)*'Hintergrund Berechnung'!$N$942),0)</f>
        <v>#DIV/0!</v>
      </c>
      <c r="AJ401" s="34">
        <f>ROUND(IF(C401&lt;16,$R401*'Hintergrund Berechnung'!$O$941,$R401*'Hintergrund Berechnung'!$O$942),0)</f>
        <v>0</v>
      </c>
      <c r="AK401" s="34">
        <f>ROUND(IF(C401&lt;16,IF(S401&gt;0,(25-$S401)*'Hintergrund Berechnung'!$J$941,0),IF(S401&gt;0,(25-$S401)*'Hintergrund Berechnung'!$J$942,0)),0)</f>
        <v>0</v>
      </c>
      <c r="AL401" s="18" t="e">
        <f t="shared" si="62"/>
        <v>#DIV/0!</v>
      </c>
    </row>
    <row r="402" spans="21:38" x14ac:dyDescent="0.5">
      <c r="U402" s="16">
        <f t="shared" si="54"/>
        <v>0</v>
      </c>
      <c r="V402" s="16" t="e">
        <f>IF($A$3=FALSE,IF($C402&lt;16,E402/($D402^0.70558407859294)*'Hintergrund Berechnung'!$I$941,E402/($D402^0.70558407859294)*'Hintergrund Berechnung'!$I$942),IF($C402&lt;13,(E402/($D402^0.70558407859294)*'Hintergrund Berechnung'!$I$941)*0.5,IF($C402&lt;16,(E402/($D402^0.70558407859294)*'Hintergrund Berechnung'!$I$941)*0.67,E402/($D402^0.70558407859294)*'Hintergrund Berechnung'!$I$942)))</f>
        <v>#DIV/0!</v>
      </c>
      <c r="W402" s="16" t="str">
        <f t="shared" si="55"/>
        <v/>
      </c>
      <c r="X402" s="16" t="e">
        <f>IF($A$3=FALSE,IF($C402&lt;16,G402/($D402^0.70558407859294)*'Hintergrund Berechnung'!$I$941,G402/($D402^0.70558407859294)*'Hintergrund Berechnung'!$I$942),IF($C402&lt;13,(G402/($D402^0.70558407859294)*'Hintergrund Berechnung'!$I$941)*0.5,IF($C402&lt;16,(G402/($D402^0.70558407859294)*'Hintergrund Berechnung'!$I$941)*0.67,G402/($D402^0.70558407859294)*'Hintergrund Berechnung'!$I$942)))</f>
        <v>#DIV/0!</v>
      </c>
      <c r="Y402" s="16" t="str">
        <f t="shared" si="56"/>
        <v/>
      </c>
      <c r="Z402" s="16" t="e">
        <f>IF($A$3=FALSE,IF($C402&lt;16,I402/($D402^0.70558407859294)*'Hintergrund Berechnung'!$I$941,I402/($D402^0.70558407859294)*'Hintergrund Berechnung'!$I$942),IF($C402&lt;13,(I402/($D402^0.70558407859294)*'Hintergrund Berechnung'!$I$941)*0.5,IF($C402&lt;16,(I402/($D402^0.70558407859294)*'Hintergrund Berechnung'!$I$941)*0.67,I402/($D402^0.70558407859294)*'Hintergrund Berechnung'!$I$942)))</f>
        <v>#DIV/0!</v>
      </c>
      <c r="AA402" s="16" t="str">
        <f t="shared" si="57"/>
        <v/>
      </c>
      <c r="AB402" s="16" t="e">
        <f>IF($A$3=FALSE,IF($C402&lt;16,K402/($D402^0.70558407859294)*'Hintergrund Berechnung'!$I$941,K402/($D402^0.70558407859294)*'Hintergrund Berechnung'!$I$942),IF($C402&lt;13,(K402/($D402^0.70558407859294)*'Hintergrund Berechnung'!$I$941)*0.5,IF($C402&lt;16,(K402/($D402^0.70558407859294)*'Hintergrund Berechnung'!$I$941)*0.67,K402/($D402^0.70558407859294)*'Hintergrund Berechnung'!$I$942)))</f>
        <v>#DIV/0!</v>
      </c>
      <c r="AC402" s="16" t="str">
        <f t="shared" si="58"/>
        <v/>
      </c>
      <c r="AD402" s="16" t="e">
        <f>IF($A$3=FALSE,IF($C402&lt;16,M402/($D402^0.70558407859294)*'Hintergrund Berechnung'!$I$941,M402/($D402^0.70558407859294)*'Hintergrund Berechnung'!$I$942),IF($C402&lt;13,(M402/($D402^0.70558407859294)*'Hintergrund Berechnung'!$I$941)*0.5,IF($C402&lt;16,(M402/($D402^0.70558407859294)*'Hintergrund Berechnung'!$I$941)*0.67,M402/($D402^0.70558407859294)*'Hintergrund Berechnung'!$I$942)))</f>
        <v>#DIV/0!</v>
      </c>
      <c r="AE402" s="16" t="str">
        <f t="shared" si="59"/>
        <v/>
      </c>
      <c r="AF402" s="16" t="e">
        <f>IF($A$3=FALSE,IF($C402&lt;16,O402/($D402^0.70558407859294)*'Hintergrund Berechnung'!$I$941,O402/($D402^0.70558407859294)*'Hintergrund Berechnung'!$I$942),IF($C402&lt;13,(O402/($D402^0.70558407859294)*'Hintergrund Berechnung'!$I$941)*0.5,IF($C402&lt;16,(O402/($D402^0.70558407859294)*'Hintergrund Berechnung'!$I$941)*0.67,O402/($D402^0.70558407859294)*'Hintergrund Berechnung'!$I$942)))</f>
        <v>#DIV/0!</v>
      </c>
      <c r="AG402" s="16" t="str">
        <f t="shared" si="60"/>
        <v/>
      </c>
      <c r="AH402" s="16" t="e">
        <f t="shared" si="61"/>
        <v>#DIV/0!</v>
      </c>
      <c r="AI402" s="34" t="e">
        <f>ROUND(IF(C402&lt;16,$Q402/($D402^0.450818786555515)*'Hintergrund Berechnung'!$N$941,$Q402/($D402^0.450818786555515)*'Hintergrund Berechnung'!$N$942),0)</f>
        <v>#DIV/0!</v>
      </c>
      <c r="AJ402" s="34">
        <f>ROUND(IF(C402&lt;16,$R402*'Hintergrund Berechnung'!$O$941,$R402*'Hintergrund Berechnung'!$O$942),0)</f>
        <v>0</v>
      </c>
      <c r="AK402" s="34">
        <f>ROUND(IF(C402&lt;16,IF(S402&gt;0,(25-$S402)*'Hintergrund Berechnung'!$J$941,0),IF(S402&gt;0,(25-$S402)*'Hintergrund Berechnung'!$J$942,0)),0)</f>
        <v>0</v>
      </c>
      <c r="AL402" s="18" t="e">
        <f t="shared" si="62"/>
        <v>#DIV/0!</v>
      </c>
    </row>
    <row r="403" spans="21:38" x14ac:dyDescent="0.5">
      <c r="U403" s="16">
        <f t="shared" si="54"/>
        <v>0</v>
      </c>
      <c r="V403" s="16" t="e">
        <f>IF($A$3=FALSE,IF($C403&lt;16,E403/($D403^0.70558407859294)*'Hintergrund Berechnung'!$I$941,E403/($D403^0.70558407859294)*'Hintergrund Berechnung'!$I$942),IF($C403&lt;13,(E403/($D403^0.70558407859294)*'Hintergrund Berechnung'!$I$941)*0.5,IF($C403&lt;16,(E403/($D403^0.70558407859294)*'Hintergrund Berechnung'!$I$941)*0.67,E403/($D403^0.70558407859294)*'Hintergrund Berechnung'!$I$942)))</f>
        <v>#DIV/0!</v>
      </c>
      <c r="W403" s="16" t="str">
        <f t="shared" si="55"/>
        <v/>
      </c>
      <c r="X403" s="16" t="e">
        <f>IF($A$3=FALSE,IF($C403&lt;16,G403/($D403^0.70558407859294)*'Hintergrund Berechnung'!$I$941,G403/($D403^0.70558407859294)*'Hintergrund Berechnung'!$I$942),IF($C403&lt;13,(G403/($D403^0.70558407859294)*'Hintergrund Berechnung'!$I$941)*0.5,IF($C403&lt;16,(G403/($D403^0.70558407859294)*'Hintergrund Berechnung'!$I$941)*0.67,G403/($D403^0.70558407859294)*'Hintergrund Berechnung'!$I$942)))</f>
        <v>#DIV/0!</v>
      </c>
      <c r="Y403" s="16" t="str">
        <f t="shared" si="56"/>
        <v/>
      </c>
      <c r="Z403" s="16" t="e">
        <f>IF($A$3=FALSE,IF($C403&lt;16,I403/($D403^0.70558407859294)*'Hintergrund Berechnung'!$I$941,I403/($D403^0.70558407859294)*'Hintergrund Berechnung'!$I$942),IF($C403&lt;13,(I403/($D403^0.70558407859294)*'Hintergrund Berechnung'!$I$941)*0.5,IF($C403&lt;16,(I403/($D403^0.70558407859294)*'Hintergrund Berechnung'!$I$941)*0.67,I403/($D403^0.70558407859294)*'Hintergrund Berechnung'!$I$942)))</f>
        <v>#DIV/0!</v>
      </c>
      <c r="AA403" s="16" t="str">
        <f t="shared" si="57"/>
        <v/>
      </c>
      <c r="AB403" s="16" t="e">
        <f>IF($A$3=FALSE,IF($C403&lt;16,K403/($D403^0.70558407859294)*'Hintergrund Berechnung'!$I$941,K403/($D403^0.70558407859294)*'Hintergrund Berechnung'!$I$942),IF($C403&lt;13,(K403/($D403^0.70558407859294)*'Hintergrund Berechnung'!$I$941)*0.5,IF($C403&lt;16,(K403/($D403^0.70558407859294)*'Hintergrund Berechnung'!$I$941)*0.67,K403/($D403^0.70558407859294)*'Hintergrund Berechnung'!$I$942)))</f>
        <v>#DIV/0!</v>
      </c>
      <c r="AC403" s="16" t="str">
        <f t="shared" si="58"/>
        <v/>
      </c>
      <c r="AD403" s="16" t="e">
        <f>IF($A$3=FALSE,IF($C403&lt;16,M403/($D403^0.70558407859294)*'Hintergrund Berechnung'!$I$941,M403/($D403^0.70558407859294)*'Hintergrund Berechnung'!$I$942),IF($C403&lt;13,(M403/($D403^0.70558407859294)*'Hintergrund Berechnung'!$I$941)*0.5,IF($C403&lt;16,(M403/($D403^0.70558407859294)*'Hintergrund Berechnung'!$I$941)*0.67,M403/($D403^0.70558407859294)*'Hintergrund Berechnung'!$I$942)))</f>
        <v>#DIV/0!</v>
      </c>
      <c r="AE403" s="16" t="str">
        <f t="shared" si="59"/>
        <v/>
      </c>
      <c r="AF403" s="16" t="e">
        <f>IF($A$3=FALSE,IF($C403&lt;16,O403/($D403^0.70558407859294)*'Hintergrund Berechnung'!$I$941,O403/($D403^0.70558407859294)*'Hintergrund Berechnung'!$I$942),IF($C403&lt;13,(O403/($D403^0.70558407859294)*'Hintergrund Berechnung'!$I$941)*0.5,IF($C403&lt;16,(O403/($D403^0.70558407859294)*'Hintergrund Berechnung'!$I$941)*0.67,O403/($D403^0.70558407859294)*'Hintergrund Berechnung'!$I$942)))</f>
        <v>#DIV/0!</v>
      </c>
      <c r="AG403" s="16" t="str">
        <f t="shared" si="60"/>
        <v/>
      </c>
      <c r="AH403" s="16" t="e">
        <f t="shared" si="61"/>
        <v>#DIV/0!</v>
      </c>
      <c r="AI403" s="34" t="e">
        <f>ROUND(IF(C403&lt;16,$Q403/($D403^0.450818786555515)*'Hintergrund Berechnung'!$N$941,$Q403/($D403^0.450818786555515)*'Hintergrund Berechnung'!$N$942),0)</f>
        <v>#DIV/0!</v>
      </c>
      <c r="AJ403" s="34">
        <f>ROUND(IF(C403&lt;16,$R403*'Hintergrund Berechnung'!$O$941,$R403*'Hintergrund Berechnung'!$O$942),0)</f>
        <v>0</v>
      </c>
      <c r="AK403" s="34">
        <f>ROUND(IF(C403&lt;16,IF(S403&gt;0,(25-$S403)*'Hintergrund Berechnung'!$J$941,0),IF(S403&gt;0,(25-$S403)*'Hintergrund Berechnung'!$J$942,0)),0)</f>
        <v>0</v>
      </c>
      <c r="AL403" s="18" t="e">
        <f t="shared" si="62"/>
        <v>#DIV/0!</v>
      </c>
    </row>
    <row r="404" spans="21:38" x14ac:dyDescent="0.5">
      <c r="U404" s="16">
        <f t="shared" si="54"/>
        <v>0</v>
      </c>
      <c r="V404" s="16" t="e">
        <f>IF($A$3=FALSE,IF($C404&lt;16,E404/($D404^0.70558407859294)*'Hintergrund Berechnung'!$I$941,E404/($D404^0.70558407859294)*'Hintergrund Berechnung'!$I$942),IF($C404&lt;13,(E404/($D404^0.70558407859294)*'Hintergrund Berechnung'!$I$941)*0.5,IF($C404&lt;16,(E404/($D404^0.70558407859294)*'Hintergrund Berechnung'!$I$941)*0.67,E404/($D404^0.70558407859294)*'Hintergrund Berechnung'!$I$942)))</f>
        <v>#DIV/0!</v>
      </c>
      <c r="W404" s="16" t="str">
        <f t="shared" si="55"/>
        <v/>
      </c>
      <c r="X404" s="16" t="e">
        <f>IF($A$3=FALSE,IF($C404&lt;16,G404/($D404^0.70558407859294)*'Hintergrund Berechnung'!$I$941,G404/($D404^0.70558407859294)*'Hintergrund Berechnung'!$I$942),IF($C404&lt;13,(G404/($D404^0.70558407859294)*'Hintergrund Berechnung'!$I$941)*0.5,IF($C404&lt;16,(G404/($D404^0.70558407859294)*'Hintergrund Berechnung'!$I$941)*0.67,G404/($D404^0.70558407859294)*'Hintergrund Berechnung'!$I$942)))</f>
        <v>#DIV/0!</v>
      </c>
      <c r="Y404" s="16" t="str">
        <f t="shared" si="56"/>
        <v/>
      </c>
      <c r="Z404" s="16" t="e">
        <f>IF($A$3=FALSE,IF($C404&lt;16,I404/($D404^0.70558407859294)*'Hintergrund Berechnung'!$I$941,I404/($D404^0.70558407859294)*'Hintergrund Berechnung'!$I$942),IF($C404&lt;13,(I404/($D404^0.70558407859294)*'Hintergrund Berechnung'!$I$941)*0.5,IF($C404&lt;16,(I404/($D404^0.70558407859294)*'Hintergrund Berechnung'!$I$941)*0.67,I404/($D404^0.70558407859294)*'Hintergrund Berechnung'!$I$942)))</f>
        <v>#DIV/0!</v>
      </c>
      <c r="AA404" s="16" t="str">
        <f t="shared" si="57"/>
        <v/>
      </c>
      <c r="AB404" s="16" t="e">
        <f>IF($A$3=FALSE,IF($C404&lt;16,K404/($D404^0.70558407859294)*'Hintergrund Berechnung'!$I$941,K404/($D404^0.70558407859294)*'Hintergrund Berechnung'!$I$942),IF($C404&lt;13,(K404/($D404^0.70558407859294)*'Hintergrund Berechnung'!$I$941)*0.5,IF($C404&lt;16,(K404/($D404^0.70558407859294)*'Hintergrund Berechnung'!$I$941)*0.67,K404/($D404^0.70558407859294)*'Hintergrund Berechnung'!$I$942)))</f>
        <v>#DIV/0!</v>
      </c>
      <c r="AC404" s="16" t="str">
        <f t="shared" si="58"/>
        <v/>
      </c>
      <c r="AD404" s="16" t="e">
        <f>IF($A$3=FALSE,IF($C404&lt;16,M404/($D404^0.70558407859294)*'Hintergrund Berechnung'!$I$941,M404/($D404^0.70558407859294)*'Hintergrund Berechnung'!$I$942),IF($C404&lt;13,(M404/($D404^0.70558407859294)*'Hintergrund Berechnung'!$I$941)*0.5,IF($C404&lt;16,(M404/($D404^0.70558407859294)*'Hintergrund Berechnung'!$I$941)*0.67,M404/($D404^0.70558407859294)*'Hintergrund Berechnung'!$I$942)))</f>
        <v>#DIV/0!</v>
      </c>
      <c r="AE404" s="16" t="str">
        <f t="shared" si="59"/>
        <v/>
      </c>
      <c r="AF404" s="16" t="e">
        <f>IF($A$3=FALSE,IF($C404&lt;16,O404/($D404^0.70558407859294)*'Hintergrund Berechnung'!$I$941,O404/($D404^0.70558407859294)*'Hintergrund Berechnung'!$I$942),IF($C404&lt;13,(O404/($D404^0.70558407859294)*'Hintergrund Berechnung'!$I$941)*0.5,IF($C404&lt;16,(O404/($D404^0.70558407859294)*'Hintergrund Berechnung'!$I$941)*0.67,O404/($D404^0.70558407859294)*'Hintergrund Berechnung'!$I$942)))</f>
        <v>#DIV/0!</v>
      </c>
      <c r="AG404" s="16" t="str">
        <f t="shared" si="60"/>
        <v/>
      </c>
      <c r="AH404" s="16" t="e">
        <f t="shared" si="61"/>
        <v>#DIV/0!</v>
      </c>
      <c r="AI404" s="34" t="e">
        <f>ROUND(IF(C404&lt;16,$Q404/($D404^0.450818786555515)*'Hintergrund Berechnung'!$N$941,$Q404/($D404^0.450818786555515)*'Hintergrund Berechnung'!$N$942),0)</f>
        <v>#DIV/0!</v>
      </c>
      <c r="AJ404" s="34">
        <f>ROUND(IF(C404&lt;16,$R404*'Hintergrund Berechnung'!$O$941,$R404*'Hintergrund Berechnung'!$O$942),0)</f>
        <v>0</v>
      </c>
      <c r="AK404" s="34">
        <f>ROUND(IF(C404&lt;16,IF(S404&gt;0,(25-$S404)*'Hintergrund Berechnung'!$J$941,0),IF(S404&gt;0,(25-$S404)*'Hintergrund Berechnung'!$J$942,0)),0)</f>
        <v>0</v>
      </c>
      <c r="AL404" s="18" t="e">
        <f t="shared" si="62"/>
        <v>#DIV/0!</v>
      </c>
    </row>
    <row r="405" spans="21:38" x14ac:dyDescent="0.5">
      <c r="U405" s="16">
        <f t="shared" si="54"/>
        <v>0</v>
      </c>
      <c r="V405" s="16" t="e">
        <f>IF($A$3=FALSE,IF($C405&lt;16,E405/($D405^0.70558407859294)*'Hintergrund Berechnung'!$I$941,E405/($D405^0.70558407859294)*'Hintergrund Berechnung'!$I$942),IF($C405&lt;13,(E405/($D405^0.70558407859294)*'Hintergrund Berechnung'!$I$941)*0.5,IF($C405&lt;16,(E405/($D405^0.70558407859294)*'Hintergrund Berechnung'!$I$941)*0.67,E405/($D405^0.70558407859294)*'Hintergrund Berechnung'!$I$942)))</f>
        <v>#DIV/0!</v>
      </c>
      <c r="W405" s="16" t="str">
        <f t="shared" si="55"/>
        <v/>
      </c>
      <c r="X405" s="16" t="e">
        <f>IF($A$3=FALSE,IF($C405&lt;16,G405/($D405^0.70558407859294)*'Hintergrund Berechnung'!$I$941,G405/($D405^0.70558407859294)*'Hintergrund Berechnung'!$I$942),IF($C405&lt;13,(G405/($D405^0.70558407859294)*'Hintergrund Berechnung'!$I$941)*0.5,IF($C405&lt;16,(G405/($D405^0.70558407859294)*'Hintergrund Berechnung'!$I$941)*0.67,G405/($D405^0.70558407859294)*'Hintergrund Berechnung'!$I$942)))</f>
        <v>#DIV/0!</v>
      </c>
      <c r="Y405" s="16" t="str">
        <f t="shared" si="56"/>
        <v/>
      </c>
      <c r="Z405" s="16" t="e">
        <f>IF($A$3=FALSE,IF($C405&lt;16,I405/($D405^0.70558407859294)*'Hintergrund Berechnung'!$I$941,I405/($D405^0.70558407859294)*'Hintergrund Berechnung'!$I$942),IF($C405&lt;13,(I405/($D405^0.70558407859294)*'Hintergrund Berechnung'!$I$941)*0.5,IF($C405&lt;16,(I405/($D405^0.70558407859294)*'Hintergrund Berechnung'!$I$941)*0.67,I405/($D405^0.70558407859294)*'Hintergrund Berechnung'!$I$942)))</f>
        <v>#DIV/0!</v>
      </c>
      <c r="AA405" s="16" t="str">
        <f t="shared" si="57"/>
        <v/>
      </c>
      <c r="AB405" s="16" t="e">
        <f>IF($A$3=FALSE,IF($C405&lt;16,K405/($D405^0.70558407859294)*'Hintergrund Berechnung'!$I$941,K405/($D405^0.70558407859294)*'Hintergrund Berechnung'!$I$942),IF($C405&lt;13,(K405/($D405^0.70558407859294)*'Hintergrund Berechnung'!$I$941)*0.5,IF($C405&lt;16,(K405/($D405^0.70558407859294)*'Hintergrund Berechnung'!$I$941)*0.67,K405/($D405^0.70558407859294)*'Hintergrund Berechnung'!$I$942)))</f>
        <v>#DIV/0!</v>
      </c>
      <c r="AC405" s="16" t="str">
        <f t="shared" si="58"/>
        <v/>
      </c>
      <c r="AD405" s="16" t="e">
        <f>IF($A$3=FALSE,IF($C405&lt;16,M405/($D405^0.70558407859294)*'Hintergrund Berechnung'!$I$941,M405/($D405^0.70558407859294)*'Hintergrund Berechnung'!$I$942),IF($C405&lt;13,(M405/($D405^0.70558407859294)*'Hintergrund Berechnung'!$I$941)*0.5,IF($C405&lt;16,(M405/($D405^0.70558407859294)*'Hintergrund Berechnung'!$I$941)*0.67,M405/($D405^0.70558407859294)*'Hintergrund Berechnung'!$I$942)))</f>
        <v>#DIV/0!</v>
      </c>
      <c r="AE405" s="16" t="str">
        <f t="shared" si="59"/>
        <v/>
      </c>
      <c r="AF405" s="16" t="e">
        <f>IF($A$3=FALSE,IF($C405&lt;16,O405/($D405^0.70558407859294)*'Hintergrund Berechnung'!$I$941,O405/($D405^0.70558407859294)*'Hintergrund Berechnung'!$I$942),IF($C405&lt;13,(O405/($D405^0.70558407859294)*'Hintergrund Berechnung'!$I$941)*0.5,IF($C405&lt;16,(O405/($D405^0.70558407859294)*'Hintergrund Berechnung'!$I$941)*0.67,O405/($D405^0.70558407859294)*'Hintergrund Berechnung'!$I$942)))</f>
        <v>#DIV/0!</v>
      </c>
      <c r="AG405" s="16" t="str">
        <f t="shared" si="60"/>
        <v/>
      </c>
      <c r="AH405" s="16" t="e">
        <f t="shared" si="61"/>
        <v>#DIV/0!</v>
      </c>
      <c r="AI405" s="34" t="e">
        <f>ROUND(IF(C405&lt;16,$Q405/($D405^0.450818786555515)*'Hintergrund Berechnung'!$N$941,$Q405/($D405^0.450818786555515)*'Hintergrund Berechnung'!$N$942),0)</f>
        <v>#DIV/0!</v>
      </c>
      <c r="AJ405" s="34">
        <f>ROUND(IF(C405&lt;16,$R405*'Hintergrund Berechnung'!$O$941,$R405*'Hintergrund Berechnung'!$O$942),0)</f>
        <v>0</v>
      </c>
      <c r="AK405" s="34">
        <f>ROUND(IF(C405&lt;16,IF(S405&gt;0,(25-$S405)*'Hintergrund Berechnung'!$J$941,0),IF(S405&gt;0,(25-$S405)*'Hintergrund Berechnung'!$J$942,0)),0)</f>
        <v>0</v>
      </c>
      <c r="AL405" s="18" t="e">
        <f t="shared" si="62"/>
        <v>#DIV/0!</v>
      </c>
    </row>
    <row r="406" spans="21:38" x14ac:dyDescent="0.5">
      <c r="U406" s="16">
        <f t="shared" si="54"/>
        <v>0</v>
      </c>
      <c r="V406" s="16" t="e">
        <f>IF($A$3=FALSE,IF($C406&lt;16,E406/($D406^0.70558407859294)*'Hintergrund Berechnung'!$I$941,E406/($D406^0.70558407859294)*'Hintergrund Berechnung'!$I$942),IF($C406&lt;13,(E406/($D406^0.70558407859294)*'Hintergrund Berechnung'!$I$941)*0.5,IF($C406&lt;16,(E406/($D406^0.70558407859294)*'Hintergrund Berechnung'!$I$941)*0.67,E406/($D406^0.70558407859294)*'Hintergrund Berechnung'!$I$942)))</f>
        <v>#DIV/0!</v>
      </c>
      <c r="W406" s="16" t="str">
        <f t="shared" si="55"/>
        <v/>
      </c>
      <c r="X406" s="16" t="e">
        <f>IF($A$3=FALSE,IF($C406&lt;16,G406/($D406^0.70558407859294)*'Hintergrund Berechnung'!$I$941,G406/($D406^0.70558407859294)*'Hintergrund Berechnung'!$I$942),IF($C406&lt;13,(G406/($D406^0.70558407859294)*'Hintergrund Berechnung'!$I$941)*0.5,IF($C406&lt;16,(G406/($D406^0.70558407859294)*'Hintergrund Berechnung'!$I$941)*0.67,G406/($D406^0.70558407859294)*'Hintergrund Berechnung'!$I$942)))</f>
        <v>#DIV/0!</v>
      </c>
      <c r="Y406" s="16" t="str">
        <f t="shared" si="56"/>
        <v/>
      </c>
      <c r="Z406" s="16" t="e">
        <f>IF($A$3=FALSE,IF($C406&lt;16,I406/($D406^0.70558407859294)*'Hintergrund Berechnung'!$I$941,I406/($D406^0.70558407859294)*'Hintergrund Berechnung'!$I$942),IF($C406&lt;13,(I406/($D406^0.70558407859294)*'Hintergrund Berechnung'!$I$941)*0.5,IF($C406&lt;16,(I406/($D406^0.70558407859294)*'Hintergrund Berechnung'!$I$941)*0.67,I406/($D406^0.70558407859294)*'Hintergrund Berechnung'!$I$942)))</f>
        <v>#DIV/0!</v>
      </c>
      <c r="AA406" s="16" t="str">
        <f t="shared" si="57"/>
        <v/>
      </c>
      <c r="AB406" s="16" t="e">
        <f>IF($A$3=FALSE,IF($C406&lt;16,K406/($D406^0.70558407859294)*'Hintergrund Berechnung'!$I$941,K406/($D406^0.70558407859294)*'Hintergrund Berechnung'!$I$942),IF($C406&lt;13,(K406/($D406^0.70558407859294)*'Hintergrund Berechnung'!$I$941)*0.5,IF($C406&lt;16,(K406/($D406^0.70558407859294)*'Hintergrund Berechnung'!$I$941)*0.67,K406/($D406^0.70558407859294)*'Hintergrund Berechnung'!$I$942)))</f>
        <v>#DIV/0!</v>
      </c>
      <c r="AC406" s="16" t="str">
        <f t="shared" si="58"/>
        <v/>
      </c>
      <c r="AD406" s="16" t="e">
        <f>IF($A$3=FALSE,IF($C406&lt;16,M406/($D406^0.70558407859294)*'Hintergrund Berechnung'!$I$941,M406/($D406^0.70558407859294)*'Hintergrund Berechnung'!$I$942),IF($C406&lt;13,(M406/($D406^0.70558407859294)*'Hintergrund Berechnung'!$I$941)*0.5,IF($C406&lt;16,(M406/($D406^0.70558407859294)*'Hintergrund Berechnung'!$I$941)*0.67,M406/($D406^0.70558407859294)*'Hintergrund Berechnung'!$I$942)))</f>
        <v>#DIV/0!</v>
      </c>
      <c r="AE406" s="16" t="str">
        <f t="shared" si="59"/>
        <v/>
      </c>
      <c r="AF406" s="16" t="e">
        <f>IF($A$3=FALSE,IF($C406&lt;16,O406/($D406^0.70558407859294)*'Hintergrund Berechnung'!$I$941,O406/($D406^0.70558407859294)*'Hintergrund Berechnung'!$I$942),IF($C406&lt;13,(O406/($D406^0.70558407859294)*'Hintergrund Berechnung'!$I$941)*0.5,IF($C406&lt;16,(O406/($D406^0.70558407859294)*'Hintergrund Berechnung'!$I$941)*0.67,O406/($D406^0.70558407859294)*'Hintergrund Berechnung'!$I$942)))</f>
        <v>#DIV/0!</v>
      </c>
      <c r="AG406" s="16" t="str">
        <f t="shared" si="60"/>
        <v/>
      </c>
      <c r="AH406" s="16" t="e">
        <f t="shared" si="61"/>
        <v>#DIV/0!</v>
      </c>
      <c r="AI406" s="34" t="e">
        <f>ROUND(IF(C406&lt;16,$Q406/($D406^0.450818786555515)*'Hintergrund Berechnung'!$N$941,$Q406/($D406^0.450818786555515)*'Hintergrund Berechnung'!$N$942),0)</f>
        <v>#DIV/0!</v>
      </c>
      <c r="AJ406" s="34">
        <f>ROUND(IF(C406&lt;16,$R406*'Hintergrund Berechnung'!$O$941,$R406*'Hintergrund Berechnung'!$O$942),0)</f>
        <v>0</v>
      </c>
      <c r="AK406" s="34">
        <f>ROUND(IF(C406&lt;16,IF(S406&gt;0,(25-$S406)*'Hintergrund Berechnung'!$J$941,0),IF(S406&gt;0,(25-$S406)*'Hintergrund Berechnung'!$J$942,0)),0)</f>
        <v>0</v>
      </c>
      <c r="AL406" s="18" t="e">
        <f t="shared" si="62"/>
        <v>#DIV/0!</v>
      </c>
    </row>
    <row r="407" spans="21:38" x14ac:dyDescent="0.5">
      <c r="U407" s="16">
        <f t="shared" si="54"/>
        <v>0</v>
      </c>
      <c r="V407" s="16" t="e">
        <f>IF($A$3=FALSE,IF($C407&lt;16,E407/($D407^0.70558407859294)*'Hintergrund Berechnung'!$I$941,E407/($D407^0.70558407859294)*'Hintergrund Berechnung'!$I$942),IF($C407&lt;13,(E407/($D407^0.70558407859294)*'Hintergrund Berechnung'!$I$941)*0.5,IF($C407&lt;16,(E407/($D407^0.70558407859294)*'Hintergrund Berechnung'!$I$941)*0.67,E407/($D407^0.70558407859294)*'Hintergrund Berechnung'!$I$942)))</f>
        <v>#DIV/0!</v>
      </c>
      <c r="W407" s="16" t="str">
        <f t="shared" si="55"/>
        <v/>
      </c>
      <c r="X407" s="16" t="e">
        <f>IF($A$3=FALSE,IF($C407&lt;16,G407/($D407^0.70558407859294)*'Hintergrund Berechnung'!$I$941,G407/($D407^0.70558407859294)*'Hintergrund Berechnung'!$I$942),IF($C407&lt;13,(G407/($D407^0.70558407859294)*'Hintergrund Berechnung'!$I$941)*0.5,IF($C407&lt;16,(G407/($D407^0.70558407859294)*'Hintergrund Berechnung'!$I$941)*0.67,G407/($D407^0.70558407859294)*'Hintergrund Berechnung'!$I$942)))</f>
        <v>#DIV/0!</v>
      </c>
      <c r="Y407" s="16" t="str">
        <f t="shared" si="56"/>
        <v/>
      </c>
      <c r="Z407" s="16" t="e">
        <f>IF($A$3=FALSE,IF($C407&lt;16,I407/($D407^0.70558407859294)*'Hintergrund Berechnung'!$I$941,I407/($D407^0.70558407859294)*'Hintergrund Berechnung'!$I$942),IF($C407&lt;13,(I407/($D407^0.70558407859294)*'Hintergrund Berechnung'!$I$941)*0.5,IF($C407&lt;16,(I407/($D407^0.70558407859294)*'Hintergrund Berechnung'!$I$941)*0.67,I407/($D407^0.70558407859294)*'Hintergrund Berechnung'!$I$942)))</f>
        <v>#DIV/0!</v>
      </c>
      <c r="AA407" s="16" t="str">
        <f t="shared" si="57"/>
        <v/>
      </c>
      <c r="AB407" s="16" t="e">
        <f>IF($A$3=FALSE,IF($C407&lt;16,K407/($D407^0.70558407859294)*'Hintergrund Berechnung'!$I$941,K407/($D407^0.70558407859294)*'Hintergrund Berechnung'!$I$942),IF($C407&lt;13,(K407/($D407^0.70558407859294)*'Hintergrund Berechnung'!$I$941)*0.5,IF($C407&lt;16,(K407/($D407^0.70558407859294)*'Hintergrund Berechnung'!$I$941)*0.67,K407/($D407^0.70558407859294)*'Hintergrund Berechnung'!$I$942)))</f>
        <v>#DIV/0!</v>
      </c>
      <c r="AC407" s="16" t="str">
        <f t="shared" si="58"/>
        <v/>
      </c>
      <c r="AD407" s="16" t="e">
        <f>IF($A$3=FALSE,IF($C407&lt;16,M407/($D407^0.70558407859294)*'Hintergrund Berechnung'!$I$941,M407/($D407^0.70558407859294)*'Hintergrund Berechnung'!$I$942),IF($C407&lt;13,(M407/($D407^0.70558407859294)*'Hintergrund Berechnung'!$I$941)*0.5,IF($C407&lt;16,(M407/($D407^0.70558407859294)*'Hintergrund Berechnung'!$I$941)*0.67,M407/($D407^0.70558407859294)*'Hintergrund Berechnung'!$I$942)))</f>
        <v>#DIV/0!</v>
      </c>
      <c r="AE407" s="16" t="str">
        <f t="shared" si="59"/>
        <v/>
      </c>
      <c r="AF407" s="16" t="e">
        <f>IF($A$3=FALSE,IF($C407&lt;16,O407/($D407^0.70558407859294)*'Hintergrund Berechnung'!$I$941,O407/($D407^0.70558407859294)*'Hintergrund Berechnung'!$I$942),IF($C407&lt;13,(O407/($D407^0.70558407859294)*'Hintergrund Berechnung'!$I$941)*0.5,IF($C407&lt;16,(O407/($D407^0.70558407859294)*'Hintergrund Berechnung'!$I$941)*0.67,O407/($D407^0.70558407859294)*'Hintergrund Berechnung'!$I$942)))</f>
        <v>#DIV/0!</v>
      </c>
      <c r="AG407" s="16" t="str">
        <f t="shared" si="60"/>
        <v/>
      </c>
      <c r="AH407" s="16" t="e">
        <f t="shared" si="61"/>
        <v>#DIV/0!</v>
      </c>
      <c r="AI407" s="34" t="e">
        <f>ROUND(IF(C407&lt;16,$Q407/($D407^0.450818786555515)*'Hintergrund Berechnung'!$N$941,$Q407/($D407^0.450818786555515)*'Hintergrund Berechnung'!$N$942),0)</f>
        <v>#DIV/0!</v>
      </c>
      <c r="AJ407" s="34">
        <f>ROUND(IF(C407&lt;16,$R407*'Hintergrund Berechnung'!$O$941,$R407*'Hintergrund Berechnung'!$O$942),0)</f>
        <v>0</v>
      </c>
      <c r="AK407" s="34">
        <f>ROUND(IF(C407&lt;16,IF(S407&gt;0,(25-$S407)*'Hintergrund Berechnung'!$J$941,0),IF(S407&gt;0,(25-$S407)*'Hintergrund Berechnung'!$J$942,0)),0)</f>
        <v>0</v>
      </c>
      <c r="AL407" s="18" t="e">
        <f t="shared" si="62"/>
        <v>#DIV/0!</v>
      </c>
    </row>
    <row r="408" spans="21:38" x14ac:dyDescent="0.5">
      <c r="U408" s="16">
        <f t="shared" si="54"/>
        <v>0</v>
      </c>
      <c r="V408" s="16" t="e">
        <f>IF($A$3=FALSE,IF($C408&lt;16,E408/($D408^0.70558407859294)*'Hintergrund Berechnung'!$I$941,E408/($D408^0.70558407859294)*'Hintergrund Berechnung'!$I$942),IF($C408&lt;13,(E408/($D408^0.70558407859294)*'Hintergrund Berechnung'!$I$941)*0.5,IF($C408&lt;16,(E408/($D408^0.70558407859294)*'Hintergrund Berechnung'!$I$941)*0.67,E408/($D408^0.70558407859294)*'Hintergrund Berechnung'!$I$942)))</f>
        <v>#DIV/0!</v>
      </c>
      <c r="W408" s="16" t="str">
        <f t="shared" si="55"/>
        <v/>
      </c>
      <c r="X408" s="16" t="e">
        <f>IF($A$3=FALSE,IF($C408&lt;16,G408/($D408^0.70558407859294)*'Hintergrund Berechnung'!$I$941,G408/($D408^0.70558407859294)*'Hintergrund Berechnung'!$I$942),IF($C408&lt;13,(G408/($D408^0.70558407859294)*'Hintergrund Berechnung'!$I$941)*0.5,IF($C408&lt;16,(G408/($D408^0.70558407859294)*'Hintergrund Berechnung'!$I$941)*0.67,G408/($D408^0.70558407859294)*'Hintergrund Berechnung'!$I$942)))</f>
        <v>#DIV/0!</v>
      </c>
      <c r="Y408" s="16" t="str">
        <f t="shared" si="56"/>
        <v/>
      </c>
      <c r="Z408" s="16" t="e">
        <f>IF($A$3=FALSE,IF($C408&lt;16,I408/($D408^0.70558407859294)*'Hintergrund Berechnung'!$I$941,I408/($D408^0.70558407859294)*'Hintergrund Berechnung'!$I$942),IF($C408&lt;13,(I408/($D408^0.70558407859294)*'Hintergrund Berechnung'!$I$941)*0.5,IF($C408&lt;16,(I408/($D408^0.70558407859294)*'Hintergrund Berechnung'!$I$941)*0.67,I408/($D408^0.70558407859294)*'Hintergrund Berechnung'!$I$942)))</f>
        <v>#DIV/0!</v>
      </c>
      <c r="AA408" s="16" t="str">
        <f t="shared" si="57"/>
        <v/>
      </c>
      <c r="AB408" s="16" t="e">
        <f>IF($A$3=FALSE,IF($C408&lt;16,K408/($D408^0.70558407859294)*'Hintergrund Berechnung'!$I$941,K408/($D408^0.70558407859294)*'Hintergrund Berechnung'!$I$942),IF($C408&lt;13,(K408/($D408^0.70558407859294)*'Hintergrund Berechnung'!$I$941)*0.5,IF($C408&lt;16,(K408/($D408^0.70558407859294)*'Hintergrund Berechnung'!$I$941)*0.67,K408/($D408^0.70558407859294)*'Hintergrund Berechnung'!$I$942)))</f>
        <v>#DIV/0!</v>
      </c>
      <c r="AC408" s="16" t="str">
        <f t="shared" si="58"/>
        <v/>
      </c>
      <c r="AD408" s="16" t="e">
        <f>IF($A$3=FALSE,IF($C408&lt;16,M408/($D408^0.70558407859294)*'Hintergrund Berechnung'!$I$941,M408/($D408^0.70558407859294)*'Hintergrund Berechnung'!$I$942),IF($C408&lt;13,(M408/($D408^0.70558407859294)*'Hintergrund Berechnung'!$I$941)*0.5,IF($C408&lt;16,(M408/($D408^0.70558407859294)*'Hintergrund Berechnung'!$I$941)*0.67,M408/($D408^0.70558407859294)*'Hintergrund Berechnung'!$I$942)))</f>
        <v>#DIV/0!</v>
      </c>
      <c r="AE408" s="16" t="str">
        <f t="shared" si="59"/>
        <v/>
      </c>
      <c r="AF408" s="16" t="e">
        <f>IF($A$3=FALSE,IF($C408&lt;16,O408/($D408^0.70558407859294)*'Hintergrund Berechnung'!$I$941,O408/($D408^0.70558407859294)*'Hintergrund Berechnung'!$I$942),IF($C408&lt;13,(O408/($D408^0.70558407859294)*'Hintergrund Berechnung'!$I$941)*0.5,IF($C408&lt;16,(O408/($D408^0.70558407859294)*'Hintergrund Berechnung'!$I$941)*0.67,O408/($D408^0.70558407859294)*'Hintergrund Berechnung'!$I$942)))</f>
        <v>#DIV/0!</v>
      </c>
      <c r="AG408" s="16" t="str">
        <f t="shared" si="60"/>
        <v/>
      </c>
      <c r="AH408" s="16" t="e">
        <f t="shared" si="61"/>
        <v>#DIV/0!</v>
      </c>
      <c r="AI408" s="34" t="e">
        <f>ROUND(IF(C408&lt;16,$Q408/($D408^0.450818786555515)*'Hintergrund Berechnung'!$N$941,$Q408/($D408^0.450818786555515)*'Hintergrund Berechnung'!$N$942),0)</f>
        <v>#DIV/0!</v>
      </c>
      <c r="AJ408" s="34">
        <f>ROUND(IF(C408&lt;16,$R408*'Hintergrund Berechnung'!$O$941,$R408*'Hintergrund Berechnung'!$O$942),0)</f>
        <v>0</v>
      </c>
      <c r="AK408" s="34">
        <f>ROUND(IF(C408&lt;16,IF(S408&gt;0,(25-$S408)*'Hintergrund Berechnung'!$J$941,0),IF(S408&gt;0,(25-$S408)*'Hintergrund Berechnung'!$J$942,0)),0)</f>
        <v>0</v>
      </c>
      <c r="AL408" s="18" t="e">
        <f t="shared" si="62"/>
        <v>#DIV/0!</v>
      </c>
    </row>
    <row r="409" spans="21:38" x14ac:dyDescent="0.5">
      <c r="U409" s="16">
        <f t="shared" si="54"/>
        <v>0</v>
      </c>
      <c r="V409" s="16" t="e">
        <f>IF($A$3=FALSE,IF($C409&lt;16,E409/($D409^0.70558407859294)*'Hintergrund Berechnung'!$I$941,E409/($D409^0.70558407859294)*'Hintergrund Berechnung'!$I$942),IF($C409&lt;13,(E409/($D409^0.70558407859294)*'Hintergrund Berechnung'!$I$941)*0.5,IF($C409&lt;16,(E409/($D409^0.70558407859294)*'Hintergrund Berechnung'!$I$941)*0.67,E409/($D409^0.70558407859294)*'Hintergrund Berechnung'!$I$942)))</f>
        <v>#DIV/0!</v>
      </c>
      <c r="W409" s="16" t="str">
        <f t="shared" si="55"/>
        <v/>
      </c>
      <c r="X409" s="16" t="e">
        <f>IF($A$3=FALSE,IF($C409&lt;16,G409/($D409^0.70558407859294)*'Hintergrund Berechnung'!$I$941,G409/($D409^0.70558407859294)*'Hintergrund Berechnung'!$I$942),IF($C409&lt;13,(G409/($D409^0.70558407859294)*'Hintergrund Berechnung'!$I$941)*0.5,IF($C409&lt;16,(G409/($D409^0.70558407859294)*'Hintergrund Berechnung'!$I$941)*0.67,G409/($D409^0.70558407859294)*'Hintergrund Berechnung'!$I$942)))</f>
        <v>#DIV/0!</v>
      </c>
      <c r="Y409" s="16" t="str">
        <f t="shared" si="56"/>
        <v/>
      </c>
      <c r="Z409" s="16" t="e">
        <f>IF($A$3=FALSE,IF($C409&lt;16,I409/($D409^0.70558407859294)*'Hintergrund Berechnung'!$I$941,I409/($D409^0.70558407859294)*'Hintergrund Berechnung'!$I$942),IF($C409&lt;13,(I409/($D409^0.70558407859294)*'Hintergrund Berechnung'!$I$941)*0.5,IF($C409&lt;16,(I409/($D409^0.70558407859294)*'Hintergrund Berechnung'!$I$941)*0.67,I409/($D409^0.70558407859294)*'Hintergrund Berechnung'!$I$942)))</f>
        <v>#DIV/0!</v>
      </c>
      <c r="AA409" s="16" t="str">
        <f t="shared" si="57"/>
        <v/>
      </c>
      <c r="AB409" s="16" t="e">
        <f>IF($A$3=FALSE,IF($C409&lt;16,K409/($D409^0.70558407859294)*'Hintergrund Berechnung'!$I$941,K409/($D409^0.70558407859294)*'Hintergrund Berechnung'!$I$942),IF($C409&lt;13,(K409/($D409^0.70558407859294)*'Hintergrund Berechnung'!$I$941)*0.5,IF($C409&lt;16,(K409/($D409^0.70558407859294)*'Hintergrund Berechnung'!$I$941)*0.67,K409/($D409^0.70558407859294)*'Hintergrund Berechnung'!$I$942)))</f>
        <v>#DIV/0!</v>
      </c>
      <c r="AC409" s="16" t="str">
        <f t="shared" si="58"/>
        <v/>
      </c>
      <c r="AD409" s="16" t="e">
        <f>IF($A$3=FALSE,IF($C409&lt;16,M409/($D409^0.70558407859294)*'Hintergrund Berechnung'!$I$941,M409/($D409^0.70558407859294)*'Hintergrund Berechnung'!$I$942),IF($C409&lt;13,(M409/($D409^0.70558407859294)*'Hintergrund Berechnung'!$I$941)*0.5,IF($C409&lt;16,(M409/($D409^0.70558407859294)*'Hintergrund Berechnung'!$I$941)*0.67,M409/($D409^0.70558407859294)*'Hintergrund Berechnung'!$I$942)))</f>
        <v>#DIV/0!</v>
      </c>
      <c r="AE409" s="16" t="str">
        <f t="shared" si="59"/>
        <v/>
      </c>
      <c r="AF409" s="16" t="e">
        <f>IF($A$3=FALSE,IF($C409&lt;16,O409/($D409^0.70558407859294)*'Hintergrund Berechnung'!$I$941,O409/($D409^0.70558407859294)*'Hintergrund Berechnung'!$I$942),IF($C409&lt;13,(O409/($D409^0.70558407859294)*'Hintergrund Berechnung'!$I$941)*0.5,IF($C409&lt;16,(O409/($D409^0.70558407859294)*'Hintergrund Berechnung'!$I$941)*0.67,O409/($D409^0.70558407859294)*'Hintergrund Berechnung'!$I$942)))</f>
        <v>#DIV/0!</v>
      </c>
      <c r="AG409" s="16" t="str">
        <f t="shared" si="60"/>
        <v/>
      </c>
      <c r="AH409" s="16" t="e">
        <f t="shared" si="61"/>
        <v>#DIV/0!</v>
      </c>
      <c r="AI409" s="34" t="e">
        <f>ROUND(IF(C409&lt;16,$Q409/($D409^0.450818786555515)*'Hintergrund Berechnung'!$N$941,$Q409/($D409^0.450818786555515)*'Hintergrund Berechnung'!$N$942),0)</f>
        <v>#DIV/0!</v>
      </c>
      <c r="AJ409" s="34">
        <f>ROUND(IF(C409&lt;16,$R409*'Hintergrund Berechnung'!$O$941,$R409*'Hintergrund Berechnung'!$O$942),0)</f>
        <v>0</v>
      </c>
      <c r="AK409" s="34">
        <f>ROUND(IF(C409&lt;16,IF(S409&gt;0,(25-$S409)*'Hintergrund Berechnung'!$J$941,0),IF(S409&gt;0,(25-$S409)*'Hintergrund Berechnung'!$J$942,0)),0)</f>
        <v>0</v>
      </c>
      <c r="AL409" s="18" t="e">
        <f t="shared" si="62"/>
        <v>#DIV/0!</v>
      </c>
    </row>
    <row r="410" spans="21:38" x14ac:dyDescent="0.5">
      <c r="U410" s="16">
        <f t="shared" si="54"/>
        <v>0</v>
      </c>
      <c r="V410" s="16" t="e">
        <f>IF($A$3=FALSE,IF($C410&lt;16,E410/($D410^0.70558407859294)*'Hintergrund Berechnung'!$I$941,E410/($D410^0.70558407859294)*'Hintergrund Berechnung'!$I$942),IF($C410&lt;13,(E410/($D410^0.70558407859294)*'Hintergrund Berechnung'!$I$941)*0.5,IF($C410&lt;16,(E410/($D410^0.70558407859294)*'Hintergrund Berechnung'!$I$941)*0.67,E410/($D410^0.70558407859294)*'Hintergrund Berechnung'!$I$942)))</f>
        <v>#DIV/0!</v>
      </c>
      <c r="W410" s="16" t="str">
        <f t="shared" si="55"/>
        <v/>
      </c>
      <c r="X410" s="16" t="e">
        <f>IF($A$3=FALSE,IF($C410&lt;16,G410/($D410^0.70558407859294)*'Hintergrund Berechnung'!$I$941,G410/($D410^0.70558407859294)*'Hintergrund Berechnung'!$I$942),IF($C410&lt;13,(G410/($D410^0.70558407859294)*'Hintergrund Berechnung'!$I$941)*0.5,IF($C410&lt;16,(G410/($D410^0.70558407859294)*'Hintergrund Berechnung'!$I$941)*0.67,G410/($D410^0.70558407859294)*'Hintergrund Berechnung'!$I$942)))</f>
        <v>#DIV/0!</v>
      </c>
      <c r="Y410" s="16" t="str">
        <f t="shared" si="56"/>
        <v/>
      </c>
      <c r="Z410" s="16" t="e">
        <f>IF($A$3=FALSE,IF($C410&lt;16,I410/($D410^0.70558407859294)*'Hintergrund Berechnung'!$I$941,I410/($D410^0.70558407859294)*'Hintergrund Berechnung'!$I$942),IF($C410&lt;13,(I410/($D410^0.70558407859294)*'Hintergrund Berechnung'!$I$941)*0.5,IF($C410&lt;16,(I410/($D410^0.70558407859294)*'Hintergrund Berechnung'!$I$941)*0.67,I410/($D410^0.70558407859294)*'Hintergrund Berechnung'!$I$942)))</f>
        <v>#DIV/0!</v>
      </c>
      <c r="AA410" s="16" t="str">
        <f t="shared" si="57"/>
        <v/>
      </c>
      <c r="AB410" s="16" t="e">
        <f>IF($A$3=FALSE,IF($C410&lt;16,K410/($D410^0.70558407859294)*'Hintergrund Berechnung'!$I$941,K410/($D410^0.70558407859294)*'Hintergrund Berechnung'!$I$942),IF($C410&lt;13,(K410/($D410^0.70558407859294)*'Hintergrund Berechnung'!$I$941)*0.5,IF($C410&lt;16,(K410/($D410^0.70558407859294)*'Hintergrund Berechnung'!$I$941)*0.67,K410/($D410^0.70558407859294)*'Hintergrund Berechnung'!$I$942)))</f>
        <v>#DIV/0!</v>
      </c>
      <c r="AC410" s="16" t="str">
        <f t="shared" si="58"/>
        <v/>
      </c>
      <c r="AD410" s="16" t="e">
        <f>IF($A$3=FALSE,IF($C410&lt;16,M410/($D410^0.70558407859294)*'Hintergrund Berechnung'!$I$941,M410/($D410^0.70558407859294)*'Hintergrund Berechnung'!$I$942),IF($C410&lt;13,(M410/($D410^0.70558407859294)*'Hintergrund Berechnung'!$I$941)*0.5,IF($C410&lt;16,(M410/($D410^0.70558407859294)*'Hintergrund Berechnung'!$I$941)*0.67,M410/($D410^0.70558407859294)*'Hintergrund Berechnung'!$I$942)))</f>
        <v>#DIV/0!</v>
      </c>
      <c r="AE410" s="16" t="str">
        <f t="shared" si="59"/>
        <v/>
      </c>
      <c r="AF410" s="16" t="e">
        <f>IF($A$3=FALSE,IF($C410&lt;16,O410/($D410^0.70558407859294)*'Hintergrund Berechnung'!$I$941,O410/($D410^0.70558407859294)*'Hintergrund Berechnung'!$I$942),IF($C410&lt;13,(O410/($D410^0.70558407859294)*'Hintergrund Berechnung'!$I$941)*0.5,IF($C410&lt;16,(O410/($D410^0.70558407859294)*'Hintergrund Berechnung'!$I$941)*0.67,O410/($D410^0.70558407859294)*'Hintergrund Berechnung'!$I$942)))</f>
        <v>#DIV/0!</v>
      </c>
      <c r="AG410" s="16" t="str">
        <f t="shared" si="60"/>
        <v/>
      </c>
      <c r="AH410" s="16" t="e">
        <f t="shared" si="61"/>
        <v>#DIV/0!</v>
      </c>
      <c r="AI410" s="34" t="e">
        <f>ROUND(IF(C410&lt;16,$Q410/($D410^0.450818786555515)*'Hintergrund Berechnung'!$N$941,$Q410/($D410^0.450818786555515)*'Hintergrund Berechnung'!$N$942),0)</f>
        <v>#DIV/0!</v>
      </c>
      <c r="AJ410" s="34">
        <f>ROUND(IF(C410&lt;16,$R410*'Hintergrund Berechnung'!$O$941,$R410*'Hintergrund Berechnung'!$O$942),0)</f>
        <v>0</v>
      </c>
      <c r="AK410" s="34">
        <f>ROUND(IF(C410&lt;16,IF(S410&gt;0,(25-$S410)*'Hintergrund Berechnung'!$J$941,0),IF(S410&gt;0,(25-$S410)*'Hintergrund Berechnung'!$J$942,0)),0)</f>
        <v>0</v>
      </c>
      <c r="AL410" s="18" t="e">
        <f t="shared" si="62"/>
        <v>#DIV/0!</v>
      </c>
    </row>
    <row r="411" spans="21:38" x14ac:dyDescent="0.5">
      <c r="U411" s="16">
        <f t="shared" si="54"/>
        <v>0</v>
      </c>
      <c r="V411" s="16" t="e">
        <f>IF($A$3=FALSE,IF($C411&lt;16,E411/($D411^0.70558407859294)*'Hintergrund Berechnung'!$I$941,E411/($D411^0.70558407859294)*'Hintergrund Berechnung'!$I$942),IF($C411&lt;13,(E411/($D411^0.70558407859294)*'Hintergrund Berechnung'!$I$941)*0.5,IF($C411&lt;16,(E411/($D411^0.70558407859294)*'Hintergrund Berechnung'!$I$941)*0.67,E411/($D411^0.70558407859294)*'Hintergrund Berechnung'!$I$942)))</f>
        <v>#DIV/0!</v>
      </c>
      <c r="W411" s="16" t="str">
        <f t="shared" si="55"/>
        <v/>
      </c>
      <c r="X411" s="16" t="e">
        <f>IF($A$3=FALSE,IF($C411&lt;16,G411/($D411^0.70558407859294)*'Hintergrund Berechnung'!$I$941,G411/($D411^0.70558407859294)*'Hintergrund Berechnung'!$I$942),IF($C411&lt;13,(G411/($D411^0.70558407859294)*'Hintergrund Berechnung'!$I$941)*0.5,IF($C411&lt;16,(G411/($D411^0.70558407859294)*'Hintergrund Berechnung'!$I$941)*0.67,G411/($D411^0.70558407859294)*'Hintergrund Berechnung'!$I$942)))</f>
        <v>#DIV/0!</v>
      </c>
      <c r="Y411" s="16" t="str">
        <f t="shared" si="56"/>
        <v/>
      </c>
      <c r="Z411" s="16" t="e">
        <f>IF($A$3=FALSE,IF($C411&lt;16,I411/($D411^0.70558407859294)*'Hintergrund Berechnung'!$I$941,I411/($D411^0.70558407859294)*'Hintergrund Berechnung'!$I$942),IF($C411&lt;13,(I411/($D411^0.70558407859294)*'Hintergrund Berechnung'!$I$941)*0.5,IF($C411&lt;16,(I411/($D411^0.70558407859294)*'Hintergrund Berechnung'!$I$941)*0.67,I411/($D411^0.70558407859294)*'Hintergrund Berechnung'!$I$942)))</f>
        <v>#DIV/0!</v>
      </c>
      <c r="AA411" s="16" t="str">
        <f t="shared" si="57"/>
        <v/>
      </c>
      <c r="AB411" s="16" t="e">
        <f>IF($A$3=FALSE,IF($C411&lt;16,K411/($D411^0.70558407859294)*'Hintergrund Berechnung'!$I$941,K411/($D411^0.70558407859294)*'Hintergrund Berechnung'!$I$942),IF($C411&lt;13,(K411/($D411^0.70558407859294)*'Hintergrund Berechnung'!$I$941)*0.5,IF($C411&lt;16,(K411/($D411^0.70558407859294)*'Hintergrund Berechnung'!$I$941)*0.67,K411/($D411^0.70558407859294)*'Hintergrund Berechnung'!$I$942)))</f>
        <v>#DIV/0!</v>
      </c>
      <c r="AC411" s="16" t="str">
        <f t="shared" si="58"/>
        <v/>
      </c>
      <c r="AD411" s="16" t="e">
        <f>IF($A$3=FALSE,IF($C411&lt;16,M411/($D411^0.70558407859294)*'Hintergrund Berechnung'!$I$941,M411/($D411^0.70558407859294)*'Hintergrund Berechnung'!$I$942),IF($C411&lt;13,(M411/($D411^0.70558407859294)*'Hintergrund Berechnung'!$I$941)*0.5,IF($C411&lt;16,(M411/($D411^0.70558407859294)*'Hintergrund Berechnung'!$I$941)*0.67,M411/($D411^0.70558407859294)*'Hintergrund Berechnung'!$I$942)))</f>
        <v>#DIV/0!</v>
      </c>
      <c r="AE411" s="16" t="str">
        <f t="shared" si="59"/>
        <v/>
      </c>
      <c r="AF411" s="16" t="e">
        <f>IF($A$3=FALSE,IF($C411&lt;16,O411/($D411^0.70558407859294)*'Hintergrund Berechnung'!$I$941,O411/($D411^0.70558407859294)*'Hintergrund Berechnung'!$I$942),IF($C411&lt;13,(O411/($D411^0.70558407859294)*'Hintergrund Berechnung'!$I$941)*0.5,IF($C411&lt;16,(O411/($D411^0.70558407859294)*'Hintergrund Berechnung'!$I$941)*0.67,O411/($D411^0.70558407859294)*'Hintergrund Berechnung'!$I$942)))</f>
        <v>#DIV/0!</v>
      </c>
      <c r="AG411" s="16" t="str">
        <f t="shared" si="60"/>
        <v/>
      </c>
      <c r="AH411" s="16" t="e">
        <f t="shared" si="61"/>
        <v>#DIV/0!</v>
      </c>
      <c r="AI411" s="34" t="e">
        <f>ROUND(IF(C411&lt;16,$Q411/($D411^0.450818786555515)*'Hintergrund Berechnung'!$N$941,$Q411/($D411^0.450818786555515)*'Hintergrund Berechnung'!$N$942),0)</f>
        <v>#DIV/0!</v>
      </c>
      <c r="AJ411" s="34">
        <f>ROUND(IF(C411&lt;16,$R411*'Hintergrund Berechnung'!$O$941,$R411*'Hintergrund Berechnung'!$O$942),0)</f>
        <v>0</v>
      </c>
      <c r="AK411" s="34">
        <f>ROUND(IF(C411&lt;16,IF(S411&gt;0,(25-$S411)*'Hintergrund Berechnung'!$J$941,0),IF(S411&gt;0,(25-$S411)*'Hintergrund Berechnung'!$J$942,0)),0)</f>
        <v>0</v>
      </c>
      <c r="AL411" s="18" t="e">
        <f t="shared" si="62"/>
        <v>#DIV/0!</v>
      </c>
    </row>
    <row r="412" spans="21:38" x14ac:dyDescent="0.5">
      <c r="U412" s="16">
        <f t="shared" si="54"/>
        <v>0</v>
      </c>
      <c r="V412" s="16" t="e">
        <f>IF($A$3=FALSE,IF($C412&lt;16,E412/($D412^0.70558407859294)*'Hintergrund Berechnung'!$I$941,E412/($D412^0.70558407859294)*'Hintergrund Berechnung'!$I$942),IF($C412&lt;13,(E412/($D412^0.70558407859294)*'Hintergrund Berechnung'!$I$941)*0.5,IF($C412&lt;16,(E412/($D412^0.70558407859294)*'Hintergrund Berechnung'!$I$941)*0.67,E412/($D412^0.70558407859294)*'Hintergrund Berechnung'!$I$942)))</f>
        <v>#DIV/0!</v>
      </c>
      <c r="W412" s="16" t="str">
        <f t="shared" si="55"/>
        <v/>
      </c>
      <c r="X412" s="16" t="e">
        <f>IF($A$3=FALSE,IF($C412&lt;16,G412/($D412^0.70558407859294)*'Hintergrund Berechnung'!$I$941,G412/($D412^0.70558407859294)*'Hintergrund Berechnung'!$I$942),IF($C412&lt;13,(G412/($D412^0.70558407859294)*'Hintergrund Berechnung'!$I$941)*0.5,IF($C412&lt;16,(G412/($D412^0.70558407859294)*'Hintergrund Berechnung'!$I$941)*0.67,G412/($D412^0.70558407859294)*'Hintergrund Berechnung'!$I$942)))</f>
        <v>#DIV/0!</v>
      </c>
      <c r="Y412" s="16" t="str">
        <f t="shared" si="56"/>
        <v/>
      </c>
      <c r="Z412" s="16" t="e">
        <f>IF($A$3=FALSE,IF($C412&lt;16,I412/($D412^0.70558407859294)*'Hintergrund Berechnung'!$I$941,I412/($D412^0.70558407859294)*'Hintergrund Berechnung'!$I$942),IF($C412&lt;13,(I412/($D412^0.70558407859294)*'Hintergrund Berechnung'!$I$941)*0.5,IF($C412&lt;16,(I412/($D412^0.70558407859294)*'Hintergrund Berechnung'!$I$941)*0.67,I412/($D412^0.70558407859294)*'Hintergrund Berechnung'!$I$942)))</f>
        <v>#DIV/0!</v>
      </c>
      <c r="AA412" s="16" t="str">
        <f t="shared" si="57"/>
        <v/>
      </c>
      <c r="AB412" s="16" t="e">
        <f>IF($A$3=FALSE,IF($C412&lt;16,K412/($D412^0.70558407859294)*'Hintergrund Berechnung'!$I$941,K412/($D412^0.70558407859294)*'Hintergrund Berechnung'!$I$942),IF($C412&lt;13,(K412/($D412^0.70558407859294)*'Hintergrund Berechnung'!$I$941)*0.5,IF($C412&lt;16,(K412/($D412^0.70558407859294)*'Hintergrund Berechnung'!$I$941)*0.67,K412/($D412^0.70558407859294)*'Hintergrund Berechnung'!$I$942)))</f>
        <v>#DIV/0!</v>
      </c>
      <c r="AC412" s="16" t="str">
        <f t="shared" si="58"/>
        <v/>
      </c>
      <c r="AD412" s="16" t="e">
        <f>IF($A$3=FALSE,IF($C412&lt;16,M412/($D412^0.70558407859294)*'Hintergrund Berechnung'!$I$941,M412/($D412^0.70558407859294)*'Hintergrund Berechnung'!$I$942),IF($C412&lt;13,(M412/($D412^0.70558407859294)*'Hintergrund Berechnung'!$I$941)*0.5,IF($C412&lt;16,(M412/($D412^0.70558407859294)*'Hintergrund Berechnung'!$I$941)*0.67,M412/($D412^0.70558407859294)*'Hintergrund Berechnung'!$I$942)))</f>
        <v>#DIV/0!</v>
      </c>
      <c r="AE412" s="16" t="str">
        <f t="shared" si="59"/>
        <v/>
      </c>
      <c r="AF412" s="16" t="e">
        <f>IF($A$3=FALSE,IF($C412&lt;16,O412/($D412^0.70558407859294)*'Hintergrund Berechnung'!$I$941,O412/($D412^0.70558407859294)*'Hintergrund Berechnung'!$I$942),IF($C412&lt;13,(O412/($D412^0.70558407859294)*'Hintergrund Berechnung'!$I$941)*0.5,IF($C412&lt;16,(O412/($D412^0.70558407859294)*'Hintergrund Berechnung'!$I$941)*0.67,O412/($D412^0.70558407859294)*'Hintergrund Berechnung'!$I$942)))</f>
        <v>#DIV/0!</v>
      </c>
      <c r="AG412" s="16" t="str">
        <f t="shared" si="60"/>
        <v/>
      </c>
      <c r="AH412" s="16" t="e">
        <f t="shared" si="61"/>
        <v>#DIV/0!</v>
      </c>
      <c r="AI412" s="34" t="e">
        <f>ROUND(IF(C412&lt;16,$Q412/($D412^0.450818786555515)*'Hintergrund Berechnung'!$N$941,$Q412/($D412^0.450818786555515)*'Hintergrund Berechnung'!$N$942),0)</f>
        <v>#DIV/0!</v>
      </c>
      <c r="AJ412" s="34">
        <f>ROUND(IF(C412&lt;16,$R412*'Hintergrund Berechnung'!$O$941,$R412*'Hintergrund Berechnung'!$O$942),0)</f>
        <v>0</v>
      </c>
      <c r="AK412" s="34">
        <f>ROUND(IF(C412&lt;16,IF(S412&gt;0,(25-$S412)*'Hintergrund Berechnung'!$J$941,0),IF(S412&gt;0,(25-$S412)*'Hintergrund Berechnung'!$J$942,0)),0)</f>
        <v>0</v>
      </c>
      <c r="AL412" s="18" t="e">
        <f t="shared" si="62"/>
        <v>#DIV/0!</v>
      </c>
    </row>
    <row r="413" spans="21:38" x14ac:dyDescent="0.5">
      <c r="U413" s="16">
        <f t="shared" si="54"/>
        <v>0</v>
      </c>
      <c r="V413" s="16" t="e">
        <f>IF($A$3=FALSE,IF($C413&lt;16,E413/($D413^0.70558407859294)*'Hintergrund Berechnung'!$I$941,E413/($D413^0.70558407859294)*'Hintergrund Berechnung'!$I$942),IF($C413&lt;13,(E413/($D413^0.70558407859294)*'Hintergrund Berechnung'!$I$941)*0.5,IF($C413&lt;16,(E413/($D413^0.70558407859294)*'Hintergrund Berechnung'!$I$941)*0.67,E413/($D413^0.70558407859294)*'Hintergrund Berechnung'!$I$942)))</f>
        <v>#DIV/0!</v>
      </c>
      <c r="W413" s="16" t="str">
        <f t="shared" si="55"/>
        <v/>
      </c>
      <c r="X413" s="16" t="e">
        <f>IF($A$3=FALSE,IF($C413&lt;16,G413/($D413^0.70558407859294)*'Hintergrund Berechnung'!$I$941,G413/($D413^0.70558407859294)*'Hintergrund Berechnung'!$I$942),IF($C413&lt;13,(G413/($D413^0.70558407859294)*'Hintergrund Berechnung'!$I$941)*0.5,IF($C413&lt;16,(G413/($D413^0.70558407859294)*'Hintergrund Berechnung'!$I$941)*0.67,G413/($D413^0.70558407859294)*'Hintergrund Berechnung'!$I$942)))</f>
        <v>#DIV/0!</v>
      </c>
      <c r="Y413" s="16" t="str">
        <f t="shared" si="56"/>
        <v/>
      </c>
      <c r="Z413" s="16" t="e">
        <f>IF($A$3=FALSE,IF($C413&lt;16,I413/($D413^0.70558407859294)*'Hintergrund Berechnung'!$I$941,I413/($D413^0.70558407859294)*'Hintergrund Berechnung'!$I$942),IF($C413&lt;13,(I413/($D413^0.70558407859294)*'Hintergrund Berechnung'!$I$941)*0.5,IF($C413&lt;16,(I413/($D413^0.70558407859294)*'Hintergrund Berechnung'!$I$941)*0.67,I413/($D413^0.70558407859294)*'Hintergrund Berechnung'!$I$942)))</f>
        <v>#DIV/0!</v>
      </c>
      <c r="AA413" s="16" t="str">
        <f t="shared" si="57"/>
        <v/>
      </c>
      <c r="AB413" s="16" t="e">
        <f>IF($A$3=FALSE,IF($C413&lt;16,K413/($D413^0.70558407859294)*'Hintergrund Berechnung'!$I$941,K413/($D413^0.70558407859294)*'Hintergrund Berechnung'!$I$942),IF($C413&lt;13,(K413/($D413^0.70558407859294)*'Hintergrund Berechnung'!$I$941)*0.5,IF($C413&lt;16,(K413/($D413^0.70558407859294)*'Hintergrund Berechnung'!$I$941)*0.67,K413/($D413^0.70558407859294)*'Hintergrund Berechnung'!$I$942)))</f>
        <v>#DIV/0!</v>
      </c>
      <c r="AC413" s="16" t="str">
        <f t="shared" si="58"/>
        <v/>
      </c>
      <c r="AD413" s="16" t="e">
        <f>IF($A$3=FALSE,IF($C413&lt;16,M413/($D413^0.70558407859294)*'Hintergrund Berechnung'!$I$941,M413/($D413^0.70558407859294)*'Hintergrund Berechnung'!$I$942),IF($C413&lt;13,(M413/($D413^0.70558407859294)*'Hintergrund Berechnung'!$I$941)*0.5,IF($C413&lt;16,(M413/($D413^0.70558407859294)*'Hintergrund Berechnung'!$I$941)*0.67,M413/($D413^0.70558407859294)*'Hintergrund Berechnung'!$I$942)))</f>
        <v>#DIV/0!</v>
      </c>
      <c r="AE413" s="16" t="str">
        <f t="shared" si="59"/>
        <v/>
      </c>
      <c r="AF413" s="16" t="e">
        <f>IF($A$3=FALSE,IF($C413&lt;16,O413/($D413^0.70558407859294)*'Hintergrund Berechnung'!$I$941,O413/($D413^0.70558407859294)*'Hintergrund Berechnung'!$I$942),IF($C413&lt;13,(O413/($D413^0.70558407859294)*'Hintergrund Berechnung'!$I$941)*0.5,IF($C413&lt;16,(O413/($D413^0.70558407859294)*'Hintergrund Berechnung'!$I$941)*0.67,O413/($D413^0.70558407859294)*'Hintergrund Berechnung'!$I$942)))</f>
        <v>#DIV/0!</v>
      </c>
      <c r="AG413" s="16" t="str">
        <f t="shared" si="60"/>
        <v/>
      </c>
      <c r="AH413" s="16" t="e">
        <f t="shared" si="61"/>
        <v>#DIV/0!</v>
      </c>
      <c r="AI413" s="34" t="e">
        <f>ROUND(IF(C413&lt;16,$Q413/($D413^0.450818786555515)*'Hintergrund Berechnung'!$N$941,$Q413/($D413^0.450818786555515)*'Hintergrund Berechnung'!$N$942),0)</f>
        <v>#DIV/0!</v>
      </c>
      <c r="AJ413" s="34">
        <f>ROUND(IF(C413&lt;16,$R413*'Hintergrund Berechnung'!$O$941,$R413*'Hintergrund Berechnung'!$O$942),0)</f>
        <v>0</v>
      </c>
      <c r="AK413" s="34">
        <f>ROUND(IF(C413&lt;16,IF(S413&gt;0,(25-$S413)*'Hintergrund Berechnung'!$J$941,0),IF(S413&gt;0,(25-$S413)*'Hintergrund Berechnung'!$J$942,0)),0)</f>
        <v>0</v>
      </c>
      <c r="AL413" s="18" t="e">
        <f t="shared" si="62"/>
        <v>#DIV/0!</v>
      </c>
    </row>
    <row r="414" spans="21:38" x14ac:dyDescent="0.5">
      <c r="U414" s="16">
        <f t="shared" si="54"/>
        <v>0</v>
      </c>
      <c r="V414" s="16" t="e">
        <f>IF($A$3=FALSE,IF($C414&lt;16,E414/($D414^0.70558407859294)*'Hintergrund Berechnung'!$I$941,E414/($D414^0.70558407859294)*'Hintergrund Berechnung'!$I$942),IF($C414&lt;13,(E414/($D414^0.70558407859294)*'Hintergrund Berechnung'!$I$941)*0.5,IF($C414&lt;16,(E414/($D414^0.70558407859294)*'Hintergrund Berechnung'!$I$941)*0.67,E414/($D414^0.70558407859294)*'Hintergrund Berechnung'!$I$942)))</f>
        <v>#DIV/0!</v>
      </c>
      <c r="W414" s="16" t="str">
        <f t="shared" si="55"/>
        <v/>
      </c>
      <c r="X414" s="16" t="e">
        <f>IF($A$3=FALSE,IF($C414&lt;16,G414/($D414^0.70558407859294)*'Hintergrund Berechnung'!$I$941,G414/($D414^0.70558407859294)*'Hintergrund Berechnung'!$I$942),IF($C414&lt;13,(G414/($D414^0.70558407859294)*'Hintergrund Berechnung'!$I$941)*0.5,IF($C414&lt;16,(G414/($D414^0.70558407859294)*'Hintergrund Berechnung'!$I$941)*0.67,G414/($D414^0.70558407859294)*'Hintergrund Berechnung'!$I$942)))</f>
        <v>#DIV/0!</v>
      </c>
      <c r="Y414" s="16" t="str">
        <f t="shared" si="56"/>
        <v/>
      </c>
      <c r="Z414" s="16" t="e">
        <f>IF($A$3=FALSE,IF($C414&lt;16,I414/($D414^0.70558407859294)*'Hintergrund Berechnung'!$I$941,I414/($D414^0.70558407859294)*'Hintergrund Berechnung'!$I$942),IF($C414&lt;13,(I414/($D414^0.70558407859294)*'Hintergrund Berechnung'!$I$941)*0.5,IF($C414&lt;16,(I414/($D414^0.70558407859294)*'Hintergrund Berechnung'!$I$941)*0.67,I414/($D414^0.70558407859294)*'Hintergrund Berechnung'!$I$942)))</f>
        <v>#DIV/0!</v>
      </c>
      <c r="AA414" s="16" t="str">
        <f t="shared" si="57"/>
        <v/>
      </c>
      <c r="AB414" s="16" t="e">
        <f>IF($A$3=FALSE,IF($C414&lt;16,K414/($D414^0.70558407859294)*'Hintergrund Berechnung'!$I$941,K414/($D414^0.70558407859294)*'Hintergrund Berechnung'!$I$942),IF($C414&lt;13,(K414/($D414^0.70558407859294)*'Hintergrund Berechnung'!$I$941)*0.5,IF($C414&lt;16,(K414/($D414^0.70558407859294)*'Hintergrund Berechnung'!$I$941)*0.67,K414/($D414^0.70558407859294)*'Hintergrund Berechnung'!$I$942)))</f>
        <v>#DIV/0!</v>
      </c>
      <c r="AC414" s="16" t="str">
        <f t="shared" si="58"/>
        <v/>
      </c>
      <c r="AD414" s="16" t="e">
        <f>IF($A$3=FALSE,IF($C414&lt;16,M414/($D414^0.70558407859294)*'Hintergrund Berechnung'!$I$941,M414/($D414^0.70558407859294)*'Hintergrund Berechnung'!$I$942),IF($C414&lt;13,(M414/($D414^0.70558407859294)*'Hintergrund Berechnung'!$I$941)*0.5,IF($C414&lt;16,(M414/($D414^0.70558407859294)*'Hintergrund Berechnung'!$I$941)*0.67,M414/($D414^0.70558407859294)*'Hintergrund Berechnung'!$I$942)))</f>
        <v>#DIV/0!</v>
      </c>
      <c r="AE414" s="16" t="str">
        <f t="shared" si="59"/>
        <v/>
      </c>
      <c r="AF414" s="16" t="e">
        <f>IF($A$3=FALSE,IF($C414&lt;16,O414/($D414^0.70558407859294)*'Hintergrund Berechnung'!$I$941,O414/($D414^0.70558407859294)*'Hintergrund Berechnung'!$I$942),IF($C414&lt;13,(O414/($D414^0.70558407859294)*'Hintergrund Berechnung'!$I$941)*0.5,IF($C414&lt;16,(O414/($D414^0.70558407859294)*'Hintergrund Berechnung'!$I$941)*0.67,O414/($D414^0.70558407859294)*'Hintergrund Berechnung'!$I$942)))</f>
        <v>#DIV/0!</v>
      </c>
      <c r="AG414" s="16" t="str">
        <f t="shared" si="60"/>
        <v/>
      </c>
      <c r="AH414" s="16" t="e">
        <f t="shared" si="61"/>
        <v>#DIV/0!</v>
      </c>
      <c r="AI414" s="34" t="e">
        <f>ROUND(IF(C414&lt;16,$Q414/($D414^0.450818786555515)*'Hintergrund Berechnung'!$N$941,$Q414/($D414^0.450818786555515)*'Hintergrund Berechnung'!$N$942),0)</f>
        <v>#DIV/0!</v>
      </c>
      <c r="AJ414" s="34">
        <f>ROUND(IF(C414&lt;16,$R414*'Hintergrund Berechnung'!$O$941,$R414*'Hintergrund Berechnung'!$O$942),0)</f>
        <v>0</v>
      </c>
      <c r="AK414" s="34">
        <f>ROUND(IF(C414&lt;16,IF(S414&gt;0,(25-$S414)*'Hintergrund Berechnung'!$J$941,0),IF(S414&gt;0,(25-$S414)*'Hintergrund Berechnung'!$J$942,0)),0)</f>
        <v>0</v>
      </c>
      <c r="AL414" s="18" t="e">
        <f t="shared" si="62"/>
        <v>#DIV/0!</v>
      </c>
    </row>
    <row r="415" spans="21:38" x14ac:dyDescent="0.5">
      <c r="U415" s="16">
        <f t="shared" si="54"/>
        <v>0</v>
      </c>
      <c r="V415" s="16" t="e">
        <f>IF($A$3=FALSE,IF($C415&lt;16,E415/($D415^0.70558407859294)*'Hintergrund Berechnung'!$I$941,E415/($D415^0.70558407859294)*'Hintergrund Berechnung'!$I$942),IF($C415&lt;13,(E415/($D415^0.70558407859294)*'Hintergrund Berechnung'!$I$941)*0.5,IF($C415&lt;16,(E415/($D415^0.70558407859294)*'Hintergrund Berechnung'!$I$941)*0.67,E415/($D415^0.70558407859294)*'Hintergrund Berechnung'!$I$942)))</f>
        <v>#DIV/0!</v>
      </c>
      <c r="W415" s="16" t="str">
        <f t="shared" si="55"/>
        <v/>
      </c>
      <c r="X415" s="16" t="e">
        <f>IF($A$3=FALSE,IF($C415&lt;16,G415/($D415^0.70558407859294)*'Hintergrund Berechnung'!$I$941,G415/($D415^0.70558407859294)*'Hintergrund Berechnung'!$I$942),IF($C415&lt;13,(G415/($D415^0.70558407859294)*'Hintergrund Berechnung'!$I$941)*0.5,IF($C415&lt;16,(G415/($D415^0.70558407859294)*'Hintergrund Berechnung'!$I$941)*0.67,G415/($D415^0.70558407859294)*'Hintergrund Berechnung'!$I$942)))</f>
        <v>#DIV/0!</v>
      </c>
      <c r="Y415" s="16" t="str">
        <f t="shared" si="56"/>
        <v/>
      </c>
      <c r="Z415" s="16" t="e">
        <f>IF($A$3=FALSE,IF($C415&lt;16,I415/($D415^0.70558407859294)*'Hintergrund Berechnung'!$I$941,I415/($D415^0.70558407859294)*'Hintergrund Berechnung'!$I$942),IF($C415&lt;13,(I415/($D415^0.70558407859294)*'Hintergrund Berechnung'!$I$941)*0.5,IF($C415&lt;16,(I415/($D415^0.70558407859294)*'Hintergrund Berechnung'!$I$941)*0.67,I415/($D415^0.70558407859294)*'Hintergrund Berechnung'!$I$942)))</f>
        <v>#DIV/0!</v>
      </c>
      <c r="AA415" s="16" t="str">
        <f t="shared" si="57"/>
        <v/>
      </c>
      <c r="AB415" s="16" t="e">
        <f>IF($A$3=FALSE,IF($C415&lt;16,K415/($D415^0.70558407859294)*'Hintergrund Berechnung'!$I$941,K415/($D415^0.70558407859294)*'Hintergrund Berechnung'!$I$942),IF($C415&lt;13,(K415/($D415^0.70558407859294)*'Hintergrund Berechnung'!$I$941)*0.5,IF($C415&lt;16,(K415/($D415^0.70558407859294)*'Hintergrund Berechnung'!$I$941)*0.67,K415/($D415^0.70558407859294)*'Hintergrund Berechnung'!$I$942)))</f>
        <v>#DIV/0!</v>
      </c>
      <c r="AC415" s="16" t="str">
        <f t="shared" si="58"/>
        <v/>
      </c>
      <c r="AD415" s="16" t="e">
        <f>IF($A$3=FALSE,IF($C415&lt;16,M415/($D415^0.70558407859294)*'Hintergrund Berechnung'!$I$941,M415/($D415^0.70558407859294)*'Hintergrund Berechnung'!$I$942),IF($C415&lt;13,(M415/($D415^0.70558407859294)*'Hintergrund Berechnung'!$I$941)*0.5,IF($C415&lt;16,(M415/($D415^0.70558407859294)*'Hintergrund Berechnung'!$I$941)*0.67,M415/($D415^0.70558407859294)*'Hintergrund Berechnung'!$I$942)))</f>
        <v>#DIV/0!</v>
      </c>
      <c r="AE415" s="16" t="str">
        <f t="shared" si="59"/>
        <v/>
      </c>
      <c r="AF415" s="16" t="e">
        <f>IF($A$3=FALSE,IF($C415&lt;16,O415/($D415^0.70558407859294)*'Hintergrund Berechnung'!$I$941,O415/($D415^0.70558407859294)*'Hintergrund Berechnung'!$I$942),IF($C415&lt;13,(O415/($D415^0.70558407859294)*'Hintergrund Berechnung'!$I$941)*0.5,IF($C415&lt;16,(O415/($D415^0.70558407859294)*'Hintergrund Berechnung'!$I$941)*0.67,O415/($D415^0.70558407859294)*'Hintergrund Berechnung'!$I$942)))</f>
        <v>#DIV/0!</v>
      </c>
      <c r="AG415" s="16" t="str">
        <f t="shared" si="60"/>
        <v/>
      </c>
      <c r="AH415" s="16" t="e">
        <f t="shared" si="61"/>
        <v>#DIV/0!</v>
      </c>
      <c r="AI415" s="34" t="e">
        <f>ROUND(IF(C415&lt;16,$Q415/($D415^0.450818786555515)*'Hintergrund Berechnung'!$N$941,$Q415/($D415^0.450818786555515)*'Hintergrund Berechnung'!$N$942),0)</f>
        <v>#DIV/0!</v>
      </c>
      <c r="AJ415" s="34">
        <f>ROUND(IF(C415&lt;16,$R415*'Hintergrund Berechnung'!$O$941,$R415*'Hintergrund Berechnung'!$O$942),0)</f>
        <v>0</v>
      </c>
      <c r="AK415" s="34">
        <f>ROUND(IF(C415&lt;16,IF(S415&gt;0,(25-$S415)*'Hintergrund Berechnung'!$J$941,0),IF(S415&gt;0,(25-$S415)*'Hintergrund Berechnung'!$J$942,0)),0)</f>
        <v>0</v>
      </c>
      <c r="AL415" s="18" t="e">
        <f t="shared" si="62"/>
        <v>#DIV/0!</v>
      </c>
    </row>
    <row r="416" spans="21:38" x14ac:dyDescent="0.5">
      <c r="U416" s="16">
        <f t="shared" si="54"/>
        <v>0</v>
      </c>
      <c r="V416" s="16" t="e">
        <f>IF($A$3=FALSE,IF($C416&lt;16,E416/($D416^0.70558407859294)*'Hintergrund Berechnung'!$I$941,E416/($D416^0.70558407859294)*'Hintergrund Berechnung'!$I$942),IF($C416&lt;13,(E416/($D416^0.70558407859294)*'Hintergrund Berechnung'!$I$941)*0.5,IF($C416&lt;16,(E416/($D416^0.70558407859294)*'Hintergrund Berechnung'!$I$941)*0.67,E416/($D416^0.70558407859294)*'Hintergrund Berechnung'!$I$942)))</f>
        <v>#DIV/0!</v>
      </c>
      <c r="W416" s="16" t="str">
        <f t="shared" si="55"/>
        <v/>
      </c>
      <c r="X416" s="16" t="e">
        <f>IF($A$3=FALSE,IF($C416&lt;16,G416/($D416^0.70558407859294)*'Hintergrund Berechnung'!$I$941,G416/($D416^0.70558407859294)*'Hintergrund Berechnung'!$I$942),IF($C416&lt;13,(G416/($D416^0.70558407859294)*'Hintergrund Berechnung'!$I$941)*0.5,IF($C416&lt;16,(G416/($D416^0.70558407859294)*'Hintergrund Berechnung'!$I$941)*0.67,G416/($D416^0.70558407859294)*'Hintergrund Berechnung'!$I$942)))</f>
        <v>#DIV/0!</v>
      </c>
      <c r="Y416" s="16" t="str">
        <f t="shared" si="56"/>
        <v/>
      </c>
      <c r="Z416" s="16" t="e">
        <f>IF($A$3=FALSE,IF($C416&lt;16,I416/($D416^0.70558407859294)*'Hintergrund Berechnung'!$I$941,I416/($D416^0.70558407859294)*'Hintergrund Berechnung'!$I$942),IF($C416&lt;13,(I416/($D416^0.70558407859294)*'Hintergrund Berechnung'!$I$941)*0.5,IF($C416&lt;16,(I416/($D416^0.70558407859294)*'Hintergrund Berechnung'!$I$941)*0.67,I416/($D416^0.70558407859294)*'Hintergrund Berechnung'!$I$942)))</f>
        <v>#DIV/0!</v>
      </c>
      <c r="AA416" s="16" t="str">
        <f t="shared" si="57"/>
        <v/>
      </c>
      <c r="AB416" s="16" t="e">
        <f>IF($A$3=FALSE,IF($C416&lt;16,K416/($D416^0.70558407859294)*'Hintergrund Berechnung'!$I$941,K416/($D416^0.70558407859294)*'Hintergrund Berechnung'!$I$942),IF($C416&lt;13,(K416/($D416^0.70558407859294)*'Hintergrund Berechnung'!$I$941)*0.5,IF($C416&lt;16,(K416/($D416^0.70558407859294)*'Hintergrund Berechnung'!$I$941)*0.67,K416/($D416^0.70558407859294)*'Hintergrund Berechnung'!$I$942)))</f>
        <v>#DIV/0!</v>
      </c>
      <c r="AC416" s="16" t="str">
        <f t="shared" si="58"/>
        <v/>
      </c>
      <c r="AD416" s="16" t="e">
        <f>IF($A$3=FALSE,IF($C416&lt;16,M416/($D416^0.70558407859294)*'Hintergrund Berechnung'!$I$941,M416/($D416^0.70558407859294)*'Hintergrund Berechnung'!$I$942),IF($C416&lt;13,(M416/($D416^0.70558407859294)*'Hintergrund Berechnung'!$I$941)*0.5,IF($C416&lt;16,(M416/($D416^0.70558407859294)*'Hintergrund Berechnung'!$I$941)*0.67,M416/($D416^0.70558407859294)*'Hintergrund Berechnung'!$I$942)))</f>
        <v>#DIV/0!</v>
      </c>
      <c r="AE416" s="16" t="str">
        <f t="shared" si="59"/>
        <v/>
      </c>
      <c r="AF416" s="16" t="e">
        <f>IF($A$3=FALSE,IF($C416&lt;16,O416/($D416^0.70558407859294)*'Hintergrund Berechnung'!$I$941,O416/($D416^0.70558407859294)*'Hintergrund Berechnung'!$I$942),IF($C416&lt;13,(O416/($D416^0.70558407859294)*'Hintergrund Berechnung'!$I$941)*0.5,IF($C416&lt;16,(O416/($D416^0.70558407859294)*'Hintergrund Berechnung'!$I$941)*0.67,O416/($D416^0.70558407859294)*'Hintergrund Berechnung'!$I$942)))</f>
        <v>#DIV/0!</v>
      </c>
      <c r="AG416" s="16" t="str">
        <f t="shared" si="60"/>
        <v/>
      </c>
      <c r="AH416" s="16" t="e">
        <f t="shared" si="61"/>
        <v>#DIV/0!</v>
      </c>
      <c r="AI416" s="34" t="e">
        <f>ROUND(IF(C416&lt;16,$Q416/($D416^0.450818786555515)*'Hintergrund Berechnung'!$N$941,$Q416/($D416^0.450818786555515)*'Hintergrund Berechnung'!$N$942),0)</f>
        <v>#DIV/0!</v>
      </c>
      <c r="AJ416" s="34">
        <f>ROUND(IF(C416&lt;16,$R416*'Hintergrund Berechnung'!$O$941,$R416*'Hintergrund Berechnung'!$O$942),0)</f>
        <v>0</v>
      </c>
      <c r="AK416" s="34">
        <f>ROUND(IF(C416&lt;16,IF(S416&gt;0,(25-$S416)*'Hintergrund Berechnung'!$J$941,0),IF(S416&gt;0,(25-$S416)*'Hintergrund Berechnung'!$J$942,0)),0)</f>
        <v>0</v>
      </c>
      <c r="AL416" s="18" t="e">
        <f t="shared" si="62"/>
        <v>#DIV/0!</v>
      </c>
    </row>
    <row r="417" spans="21:38" x14ac:dyDescent="0.5">
      <c r="U417" s="16">
        <f t="shared" si="54"/>
        <v>0</v>
      </c>
      <c r="V417" s="16" t="e">
        <f>IF($A$3=FALSE,IF($C417&lt;16,E417/($D417^0.70558407859294)*'Hintergrund Berechnung'!$I$941,E417/($D417^0.70558407859294)*'Hintergrund Berechnung'!$I$942),IF($C417&lt;13,(E417/($D417^0.70558407859294)*'Hintergrund Berechnung'!$I$941)*0.5,IF($C417&lt;16,(E417/($D417^0.70558407859294)*'Hintergrund Berechnung'!$I$941)*0.67,E417/($D417^0.70558407859294)*'Hintergrund Berechnung'!$I$942)))</f>
        <v>#DIV/0!</v>
      </c>
      <c r="W417" s="16" t="str">
        <f t="shared" si="55"/>
        <v/>
      </c>
      <c r="X417" s="16" t="e">
        <f>IF($A$3=FALSE,IF($C417&lt;16,G417/($D417^0.70558407859294)*'Hintergrund Berechnung'!$I$941,G417/($D417^0.70558407859294)*'Hintergrund Berechnung'!$I$942),IF($C417&lt;13,(G417/($D417^0.70558407859294)*'Hintergrund Berechnung'!$I$941)*0.5,IF($C417&lt;16,(G417/($D417^0.70558407859294)*'Hintergrund Berechnung'!$I$941)*0.67,G417/($D417^0.70558407859294)*'Hintergrund Berechnung'!$I$942)))</f>
        <v>#DIV/0!</v>
      </c>
      <c r="Y417" s="16" t="str">
        <f t="shared" si="56"/>
        <v/>
      </c>
      <c r="Z417" s="16" t="e">
        <f>IF($A$3=FALSE,IF($C417&lt;16,I417/($D417^0.70558407859294)*'Hintergrund Berechnung'!$I$941,I417/($D417^0.70558407859294)*'Hintergrund Berechnung'!$I$942),IF($C417&lt;13,(I417/($D417^0.70558407859294)*'Hintergrund Berechnung'!$I$941)*0.5,IF($C417&lt;16,(I417/($D417^0.70558407859294)*'Hintergrund Berechnung'!$I$941)*0.67,I417/($D417^0.70558407859294)*'Hintergrund Berechnung'!$I$942)))</f>
        <v>#DIV/0!</v>
      </c>
      <c r="AA417" s="16" t="str">
        <f t="shared" si="57"/>
        <v/>
      </c>
      <c r="AB417" s="16" t="e">
        <f>IF($A$3=FALSE,IF($C417&lt;16,K417/($D417^0.70558407859294)*'Hintergrund Berechnung'!$I$941,K417/($D417^0.70558407859294)*'Hintergrund Berechnung'!$I$942),IF($C417&lt;13,(K417/($D417^0.70558407859294)*'Hintergrund Berechnung'!$I$941)*0.5,IF($C417&lt;16,(K417/($D417^0.70558407859294)*'Hintergrund Berechnung'!$I$941)*0.67,K417/($D417^0.70558407859294)*'Hintergrund Berechnung'!$I$942)))</f>
        <v>#DIV/0!</v>
      </c>
      <c r="AC417" s="16" t="str">
        <f t="shared" si="58"/>
        <v/>
      </c>
      <c r="AD417" s="16" t="e">
        <f>IF($A$3=FALSE,IF($C417&lt;16,M417/($D417^0.70558407859294)*'Hintergrund Berechnung'!$I$941,M417/($D417^0.70558407859294)*'Hintergrund Berechnung'!$I$942),IF($C417&lt;13,(M417/($D417^0.70558407859294)*'Hintergrund Berechnung'!$I$941)*0.5,IF($C417&lt;16,(M417/($D417^0.70558407859294)*'Hintergrund Berechnung'!$I$941)*0.67,M417/($D417^0.70558407859294)*'Hintergrund Berechnung'!$I$942)))</f>
        <v>#DIV/0!</v>
      </c>
      <c r="AE417" s="16" t="str">
        <f t="shared" si="59"/>
        <v/>
      </c>
      <c r="AF417" s="16" t="e">
        <f>IF($A$3=FALSE,IF($C417&lt;16,O417/($D417^0.70558407859294)*'Hintergrund Berechnung'!$I$941,O417/($D417^0.70558407859294)*'Hintergrund Berechnung'!$I$942),IF($C417&lt;13,(O417/($D417^0.70558407859294)*'Hintergrund Berechnung'!$I$941)*0.5,IF($C417&lt;16,(O417/($D417^0.70558407859294)*'Hintergrund Berechnung'!$I$941)*0.67,O417/($D417^0.70558407859294)*'Hintergrund Berechnung'!$I$942)))</f>
        <v>#DIV/0!</v>
      </c>
      <c r="AG417" s="16" t="str">
        <f t="shared" si="60"/>
        <v/>
      </c>
      <c r="AH417" s="16" t="e">
        <f t="shared" si="61"/>
        <v>#DIV/0!</v>
      </c>
      <c r="AI417" s="34" t="e">
        <f>ROUND(IF(C417&lt;16,$Q417/($D417^0.450818786555515)*'Hintergrund Berechnung'!$N$941,$Q417/($D417^0.450818786555515)*'Hintergrund Berechnung'!$N$942),0)</f>
        <v>#DIV/0!</v>
      </c>
      <c r="AJ417" s="34">
        <f>ROUND(IF(C417&lt;16,$R417*'Hintergrund Berechnung'!$O$941,$R417*'Hintergrund Berechnung'!$O$942),0)</f>
        <v>0</v>
      </c>
      <c r="AK417" s="34">
        <f>ROUND(IF(C417&lt;16,IF(S417&gt;0,(25-$S417)*'Hintergrund Berechnung'!$J$941,0),IF(S417&gt;0,(25-$S417)*'Hintergrund Berechnung'!$J$942,0)),0)</f>
        <v>0</v>
      </c>
      <c r="AL417" s="18" t="e">
        <f t="shared" si="62"/>
        <v>#DIV/0!</v>
      </c>
    </row>
    <row r="418" spans="21:38" x14ac:dyDescent="0.5">
      <c r="U418" s="16">
        <f t="shared" si="54"/>
        <v>0</v>
      </c>
      <c r="V418" s="16" t="e">
        <f>IF($A$3=FALSE,IF($C418&lt;16,E418/($D418^0.70558407859294)*'Hintergrund Berechnung'!$I$941,E418/($D418^0.70558407859294)*'Hintergrund Berechnung'!$I$942),IF($C418&lt;13,(E418/($D418^0.70558407859294)*'Hintergrund Berechnung'!$I$941)*0.5,IF($C418&lt;16,(E418/($D418^0.70558407859294)*'Hintergrund Berechnung'!$I$941)*0.67,E418/($D418^0.70558407859294)*'Hintergrund Berechnung'!$I$942)))</f>
        <v>#DIV/0!</v>
      </c>
      <c r="W418" s="16" t="str">
        <f t="shared" si="55"/>
        <v/>
      </c>
      <c r="X418" s="16" t="e">
        <f>IF($A$3=FALSE,IF($C418&lt;16,G418/($D418^0.70558407859294)*'Hintergrund Berechnung'!$I$941,G418/($D418^0.70558407859294)*'Hintergrund Berechnung'!$I$942),IF($C418&lt;13,(G418/($D418^0.70558407859294)*'Hintergrund Berechnung'!$I$941)*0.5,IF($C418&lt;16,(G418/($D418^0.70558407859294)*'Hintergrund Berechnung'!$I$941)*0.67,G418/($D418^0.70558407859294)*'Hintergrund Berechnung'!$I$942)))</f>
        <v>#DIV/0!</v>
      </c>
      <c r="Y418" s="16" t="str">
        <f t="shared" si="56"/>
        <v/>
      </c>
      <c r="Z418" s="16" t="e">
        <f>IF($A$3=FALSE,IF($C418&lt;16,I418/($D418^0.70558407859294)*'Hintergrund Berechnung'!$I$941,I418/($D418^0.70558407859294)*'Hintergrund Berechnung'!$I$942),IF($C418&lt;13,(I418/($D418^0.70558407859294)*'Hintergrund Berechnung'!$I$941)*0.5,IF($C418&lt;16,(I418/($D418^0.70558407859294)*'Hintergrund Berechnung'!$I$941)*0.67,I418/($D418^0.70558407859294)*'Hintergrund Berechnung'!$I$942)))</f>
        <v>#DIV/0!</v>
      </c>
      <c r="AA418" s="16" t="str">
        <f t="shared" si="57"/>
        <v/>
      </c>
      <c r="AB418" s="16" t="e">
        <f>IF($A$3=FALSE,IF($C418&lt;16,K418/($D418^0.70558407859294)*'Hintergrund Berechnung'!$I$941,K418/($D418^0.70558407859294)*'Hintergrund Berechnung'!$I$942),IF($C418&lt;13,(K418/($D418^0.70558407859294)*'Hintergrund Berechnung'!$I$941)*0.5,IF($C418&lt;16,(K418/($D418^0.70558407859294)*'Hintergrund Berechnung'!$I$941)*0.67,K418/($D418^0.70558407859294)*'Hintergrund Berechnung'!$I$942)))</f>
        <v>#DIV/0!</v>
      </c>
      <c r="AC418" s="16" t="str">
        <f t="shared" si="58"/>
        <v/>
      </c>
      <c r="AD418" s="16" t="e">
        <f>IF($A$3=FALSE,IF($C418&lt;16,M418/($D418^0.70558407859294)*'Hintergrund Berechnung'!$I$941,M418/($D418^0.70558407859294)*'Hintergrund Berechnung'!$I$942),IF($C418&lt;13,(M418/($D418^0.70558407859294)*'Hintergrund Berechnung'!$I$941)*0.5,IF($C418&lt;16,(M418/($D418^0.70558407859294)*'Hintergrund Berechnung'!$I$941)*0.67,M418/($D418^0.70558407859294)*'Hintergrund Berechnung'!$I$942)))</f>
        <v>#DIV/0!</v>
      </c>
      <c r="AE418" s="16" t="str">
        <f t="shared" si="59"/>
        <v/>
      </c>
      <c r="AF418" s="16" t="e">
        <f>IF($A$3=FALSE,IF($C418&lt;16,O418/($D418^0.70558407859294)*'Hintergrund Berechnung'!$I$941,O418/($D418^0.70558407859294)*'Hintergrund Berechnung'!$I$942),IF($C418&lt;13,(O418/($D418^0.70558407859294)*'Hintergrund Berechnung'!$I$941)*0.5,IF($C418&lt;16,(O418/($D418^0.70558407859294)*'Hintergrund Berechnung'!$I$941)*0.67,O418/($D418^0.70558407859294)*'Hintergrund Berechnung'!$I$942)))</f>
        <v>#DIV/0!</v>
      </c>
      <c r="AG418" s="16" t="str">
        <f t="shared" si="60"/>
        <v/>
      </c>
      <c r="AH418" s="16" t="e">
        <f t="shared" si="61"/>
        <v>#DIV/0!</v>
      </c>
      <c r="AI418" s="34" t="e">
        <f>ROUND(IF(C418&lt;16,$Q418/($D418^0.450818786555515)*'Hintergrund Berechnung'!$N$941,$Q418/($D418^0.450818786555515)*'Hintergrund Berechnung'!$N$942),0)</f>
        <v>#DIV/0!</v>
      </c>
      <c r="AJ418" s="34">
        <f>ROUND(IF(C418&lt;16,$R418*'Hintergrund Berechnung'!$O$941,$R418*'Hintergrund Berechnung'!$O$942),0)</f>
        <v>0</v>
      </c>
      <c r="AK418" s="34">
        <f>ROUND(IF(C418&lt;16,IF(S418&gt;0,(25-$S418)*'Hintergrund Berechnung'!$J$941,0),IF(S418&gt;0,(25-$S418)*'Hintergrund Berechnung'!$J$942,0)),0)</f>
        <v>0</v>
      </c>
      <c r="AL418" s="18" t="e">
        <f t="shared" si="62"/>
        <v>#DIV/0!</v>
      </c>
    </row>
    <row r="419" spans="21:38" x14ac:dyDescent="0.5">
      <c r="U419" s="16">
        <f t="shared" si="54"/>
        <v>0</v>
      </c>
      <c r="V419" s="16" t="e">
        <f>IF($A$3=FALSE,IF($C419&lt;16,E419/($D419^0.70558407859294)*'Hintergrund Berechnung'!$I$941,E419/($D419^0.70558407859294)*'Hintergrund Berechnung'!$I$942),IF($C419&lt;13,(E419/($D419^0.70558407859294)*'Hintergrund Berechnung'!$I$941)*0.5,IF($C419&lt;16,(E419/($D419^0.70558407859294)*'Hintergrund Berechnung'!$I$941)*0.67,E419/($D419^0.70558407859294)*'Hintergrund Berechnung'!$I$942)))</f>
        <v>#DIV/0!</v>
      </c>
      <c r="W419" s="16" t="str">
        <f t="shared" si="55"/>
        <v/>
      </c>
      <c r="X419" s="16" t="e">
        <f>IF($A$3=FALSE,IF($C419&lt;16,G419/($D419^0.70558407859294)*'Hintergrund Berechnung'!$I$941,G419/($D419^0.70558407859294)*'Hintergrund Berechnung'!$I$942),IF($C419&lt;13,(G419/($D419^0.70558407859294)*'Hintergrund Berechnung'!$I$941)*0.5,IF($C419&lt;16,(G419/($D419^0.70558407859294)*'Hintergrund Berechnung'!$I$941)*0.67,G419/($D419^0.70558407859294)*'Hintergrund Berechnung'!$I$942)))</f>
        <v>#DIV/0!</v>
      </c>
      <c r="Y419" s="16" t="str">
        <f t="shared" si="56"/>
        <v/>
      </c>
      <c r="Z419" s="16" t="e">
        <f>IF($A$3=FALSE,IF($C419&lt;16,I419/($D419^0.70558407859294)*'Hintergrund Berechnung'!$I$941,I419/($D419^0.70558407859294)*'Hintergrund Berechnung'!$I$942),IF($C419&lt;13,(I419/($D419^0.70558407859294)*'Hintergrund Berechnung'!$I$941)*0.5,IF($C419&lt;16,(I419/($D419^0.70558407859294)*'Hintergrund Berechnung'!$I$941)*0.67,I419/($D419^0.70558407859294)*'Hintergrund Berechnung'!$I$942)))</f>
        <v>#DIV/0!</v>
      </c>
      <c r="AA419" s="16" t="str">
        <f t="shared" si="57"/>
        <v/>
      </c>
      <c r="AB419" s="16" t="e">
        <f>IF($A$3=FALSE,IF($C419&lt;16,K419/($D419^0.70558407859294)*'Hintergrund Berechnung'!$I$941,K419/($D419^0.70558407859294)*'Hintergrund Berechnung'!$I$942),IF($C419&lt;13,(K419/($D419^0.70558407859294)*'Hintergrund Berechnung'!$I$941)*0.5,IF($C419&lt;16,(K419/($D419^0.70558407859294)*'Hintergrund Berechnung'!$I$941)*0.67,K419/($D419^0.70558407859294)*'Hintergrund Berechnung'!$I$942)))</f>
        <v>#DIV/0!</v>
      </c>
      <c r="AC419" s="16" t="str">
        <f t="shared" si="58"/>
        <v/>
      </c>
      <c r="AD419" s="16" t="e">
        <f>IF($A$3=FALSE,IF($C419&lt;16,M419/($D419^0.70558407859294)*'Hintergrund Berechnung'!$I$941,M419/($D419^0.70558407859294)*'Hintergrund Berechnung'!$I$942),IF($C419&lt;13,(M419/($D419^0.70558407859294)*'Hintergrund Berechnung'!$I$941)*0.5,IF($C419&lt;16,(M419/($D419^0.70558407859294)*'Hintergrund Berechnung'!$I$941)*0.67,M419/($D419^0.70558407859294)*'Hintergrund Berechnung'!$I$942)))</f>
        <v>#DIV/0!</v>
      </c>
      <c r="AE419" s="16" t="str">
        <f t="shared" si="59"/>
        <v/>
      </c>
      <c r="AF419" s="16" t="e">
        <f>IF($A$3=FALSE,IF($C419&lt;16,O419/($D419^0.70558407859294)*'Hintergrund Berechnung'!$I$941,O419/($D419^0.70558407859294)*'Hintergrund Berechnung'!$I$942),IF($C419&lt;13,(O419/($D419^0.70558407859294)*'Hintergrund Berechnung'!$I$941)*0.5,IF($C419&lt;16,(O419/($D419^0.70558407859294)*'Hintergrund Berechnung'!$I$941)*0.67,O419/($D419^0.70558407859294)*'Hintergrund Berechnung'!$I$942)))</f>
        <v>#DIV/0!</v>
      </c>
      <c r="AG419" s="16" t="str">
        <f t="shared" si="60"/>
        <v/>
      </c>
      <c r="AH419" s="16" t="e">
        <f t="shared" si="61"/>
        <v>#DIV/0!</v>
      </c>
      <c r="AI419" s="34" t="e">
        <f>ROUND(IF(C419&lt;16,$Q419/($D419^0.450818786555515)*'Hintergrund Berechnung'!$N$941,$Q419/($D419^0.450818786555515)*'Hintergrund Berechnung'!$N$942),0)</f>
        <v>#DIV/0!</v>
      </c>
      <c r="AJ419" s="34">
        <f>ROUND(IF(C419&lt;16,$R419*'Hintergrund Berechnung'!$O$941,$R419*'Hintergrund Berechnung'!$O$942),0)</f>
        <v>0</v>
      </c>
      <c r="AK419" s="34">
        <f>ROUND(IF(C419&lt;16,IF(S419&gt;0,(25-$S419)*'Hintergrund Berechnung'!$J$941,0),IF(S419&gt;0,(25-$S419)*'Hintergrund Berechnung'!$J$942,0)),0)</f>
        <v>0</v>
      </c>
      <c r="AL419" s="18" t="e">
        <f t="shared" si="62"/>
        <v>#DIV/0!</v>
      </c>
    </row>
    <row r="420" spans="21:38" x14ac:dyDescent="0.5">
      <c r="U420" s="16">
        <f t="shared" si="54"/>
        <v>0</v>
      </c>
      <c r="V420" s="16" t="e">
        <f>IF($A$3=FALSE,IF($C420&lt;16,E420/($D420^0.70558407859294)*'Hintergrund Berechnung'!$I$941,E420/($D420^0.70558407859294)*'Hintergrund Berechnung'!$I$942),IF($C420&lt;13,(E420/($D420^0.70558407859294)*'Hintergrund Berechnung'!$I$941)*0.5,IF($C420&lt;16,(E420/($D420^0.70558407859294)*'Hintergrund Berechnung'!$I$941)*0.67,E420/($D420^0.70558407859294)*'Hintergrund Berechnung'!$I$942)))</f>
        <v>#DIV/0!</v>
      </c>
      <c r="W420" s="16" t="str">
        <f t="shared" si="55"/>
        <v/>
      </c>
      <c r="X420" s="16" t="e">
        <f>IF($A$3=FALSE,IF($C420&lt;16,G420/($D420^0.70558407859294)*'Hintergrund Berechnung'!$I$941,G420/($D420^0.70558407859294)*'Hintergrund Berechnung'!$I$942),IF($C420&lt;13,(G420/($D420^0.70558407859294)*'Hintergrund Berechnung'!$I$941)*0.5,IF($C420&lt;16,(G420/($D420^0.70558407859294)*'Hintergrund Berechnung'!$I$941)*0.67,G420/($D420^0.70558407859294)*'Hintergrund Berechnung'!$I$942)))</f>
        <v>#DIV/0!</v>
      </c>
      <c r="Y420" s="16" t="str">
        <f t="shared" si="56"/>
        <v/>
      </c>
      <c r="Z420" s="16" t="e">
        <f>IF($A$3=FALSE,IF($C420&lt;16,I420/($D420^0.70558407859294)*'Hintergrund Berechnung'!$I$941,I420/($D420^0.70558407859294)*'Hintergrund Berechnung'!$I$942),IF($C420&lt;13,(I420/($D420^0.70558407859294)*'Hintergrund Berechnung'!$I$941)*0.5,IF($C420&lt;16,(I420/($D420^0.70558407859294)*'Hintergrund Berechnung'!$I$941)*0.67,I420/($D420^0.70558407859294)*'Hintergrund Berechnung'!$I$942)))</f>
        <v>#DIV/0!</v>
      </c>
      <c r="AA420" s="16" t="str">
        <f t="shared" si="57"/>
        <v/>
      </c>
      <c r="AB420" s="16" t="e">
        <f>IF($A$3=FALSE,IF($C420&lt;16,K420/($D420^0.70558407859294)*'Hintergrund Berechnung'!$I$941,K420/($D420^0.70558407859294)*'Hintergrund Berechnung'!$I$942),IF($C420&lt;13,(K420/($D420^0.70558407859294)*'Hintergrund Berechnung'!$I$941)*0.5,IF($C420&lt;16,(K420/($D420^0.70558407859294)*'Hintergrund Berechnung'!$I$941)*0.67,K420/($D420^0.70558407859294)*'Hintergrund Berechnung'!$I$942)))</f>
        <v>#DIV/0!</v>
      </c>
      <c r="AC420" s="16" t="str">
        <f t="shared" si="58"/>
        <v/>
      </c>
      <c r="AD420" s="16" t="e">
        <f>IF($A$3=FALSE,IF($C420&lt;16,M420/($D420^0.70558407859294)*'Hintergrund Berechnung'!$I$941,M420/($D420^0.70558407859294)*'Hintergrund Berechnung'!$I$942),IF($C420&lt;13,(M420/($D420^0.70558407859294)*'Hintergrund Berechnung'!$I$941)*0.5,IF($C420&lt;16,(M420/($D420^0.70558407859294)*'Hintergrund Berechnung'!$I$941)*0.67,M420/($D420^0.70558407859294)*'Hintergrund Berechnung'!$I$942)))</f>
        <v>#DIV/0!</v>
      </c>
      <c r="AE420" s="16" t="str">
        <f t="shared" si="59"/>
        <v/>
      </c>
      <c r="AF420" s="16" t="e">
        <f>IF($A$3=FALSE,IF($C420&lt;16,O420/($D420^0.70558407859294)*'Hintergrund Berechnung'!$I$941,O420/($D420^0.70558407859294)*'Hintergrund Berechnung'!$I$942),IF($C420&lt;13,(O420/($D420^0.70558407859294)*'Hintergrund Berechnung'!$I$941)*0.5,IF($C420&lt;16,(O420/($D420^0.70558407859294)*'Hintergrund Berechnung'!$I$941)*0.67,O420/($D420^0.70558407859294)*'Hintergrund Berechnung'!$I$942)))</f>
        <v>#DIV/0!</v>
      </c>
      <c r="AG420" s="16" t="str">
        <f t="shared" si="60"/>
        <v/>
      </c>
      <c r="AH420" s="16" t="e">
        <f t="shared" si="61"/>
        <v>#DIV/0!</v>
      </c>
      <c r="AI420" s="34" t="e">
        <f>ROUND(IF(C420&lt;16,$Q420/($D420^0.450818786555515)*'Hintergrund Berechnung'!$N$941,$Q420/($D420^0.450818786555515)*'Hintergrund Berechnung'!$N$942),0)</f>
        <v>#DIV/0!</v>
      </c>
      <c r="AJ420" s="34">
        <f>ROUND(IF(C420&lt;16,$R420*'Hintergrund Berechnung'!$O$941,$R420*'Hintergrund Berechnung'!$O$942),0)</f>
        <v>0</v>
      </c>
      <c r="AK420" s="34">
        <f>ROUND(IF(C420&lt;16,IF(S420&gt;0,(25-$S420)*'Hintergrund Berechnung'!$J$941,0),IF(S420&gt;0,(25-$S420)*'Hintergrund Berechnung'!$J$942,0)),0)</f>
        <v>0</v>
      </c>
      <c r="AL420" s="18" t="e">
        <f t="shared" si="62"/>
        <v>#DIV/0!</v>
      </c>
    </row>
    <row r="421" spans="21:38" x14ac:dyDescent="0.5">
      <c r="U421" s="16">
        <f t="shared" si="54"/>
        <v>0</v>
      </c>
      <c r="V421" s="16" t="e">
        <f>IF($A$3=FALSE,IF($C421&lt;16,E421/($D421^0.70558407859294)*'Hintergrund Berechnung'!$I$941,E421/($D421^0.70558407859294)*'Hintergrund Berechnung'!$I$942),IF($C421&lt;13,(E421/($D421^0.70558407859294)*'Hintergrund Berechnung'!$I$941)*0.5,IF($C421&lt;16,(E421/($D421^0.70558407859294)*'Hintergrund Berechnung'!$I$941)*0.67,E421/($D421^0.70558407859294)*'Hintergrund Berechnung'!$I$942)))</f>
        <v>#DIV/0!</v>
      </c>
      <c r="W421" s="16" t="str">
        <f t="shared" si="55"/>
        <v/>
      </c>
      <c r="X421" s="16" t="e">
        <f>IF($A$3=FALSE,IF($C421&lt;16,G421/($D421^0.70558407859294)*'Hintergrund Berechnung'!$I$941,G421/($D421^0.70558407859294)*'Hintergrund Berechnung'!$I$942),IF($C421&lt;13,(G421/($D421^0.70558407859294)*'Hintergrund Berechnung'!$I$941)*0.5,IF($C421&lt;16,(G421/($D421^0.70558407859294)*'Hintergrund Berechnung'!$I$941)*0.67,G421/($D421^0.70558407859294)*'Hintergrund Berechnung'!$I$942)))</f>
        <v>#DIV/0!</v>
      </c>
      <c r="Y421" s="16" t="str">
        <f t="shared" si="56"/>
        <v/>
      </c>
      <c r="Z421" s="16" t="e">
        <f>IF($A$3=FALSE,IF($C421&lt;16,I421/($D421^0.70558407859294)*'Hintergrund Berechnung'!$I$941,I421/($D421^0.70558407859294)*'Hintergrund Berechnung'!$I$942),IF($C421&lt;13,(I421/($D421^0.70558407859294)*'Hintergrund Berechnung'!$I$941)*0.5,IF($C421&lt;16,(I421/($D421^0.70558407859294)*'Hintergrund Berechnung'!$I$941)*0.67,I421/($D421^0.70558407859294)*'Hintergrund Berechnung'!$I$942)))</f>
        <v>#DIV/0!</v>
      </c>
      <c r="AA421" s="16" t="str">
        <f t="shared" si="57"/>
        <v/>
      </c>
      <c r="AB421" s="16" t="e">
        <f>IF($A$3=FALSE,IF($C421&lt;16,K421/($D421^0.70558407859294)*'Hintergrund Berechnung'!$I$941,K421/($D421^0.70558407859294)*'Hintergrund Berechnung'!$I$942),IF($C421&lt;13,(K421/($D421^0.70558407859294)*'Hintergrund Berechnung'!$I$941)*0.5,IF($C421&lt;16,(K421/($D421^0.70558407859294)*'Hintergrund Berechnung'!$I$941)*0.67,K421/($D421^0.70558407859294)*'Hintergrund Berechnung'!$I$942)))</f>
        <v>#DIV/0!</v>
      </c>
      <c r="AC421" s="16" t="str">
        <f t="shared" si="58"/>
        <v/>
      </c>
      <c r="AD421" s="16" t="e">
        <f>IF($A$3=FALSE,IF($C421&lt;16,M421/($D421^0.70558407859294)*'Hintergrund Berechnung'!$I$941,M421/($D421^0.70558407859294)*'Hintergrund Berechnung'!$I$942),IF($C421&lt;13,(M421/($D421^0.70558407859294)*'Hintergrund Berechnung'!$I$941)*0.5,IF($C421&lt;16,(M421/($D421^0.70558407859294)*'Hintergrund Berechnung'!$I$941)*0.67,M421/($D421^0.70558407859294)*'Hintergrund Berechnung'!$I$942)))</f>
        <v>#DIV/0!</v>
      </c>
      <c r="AE421" s="16" t="str">
        <f t="shared" si="59"/>
        <v/>
      </c>
      <c r="AF421" s="16" t="e">
        <f>IF($A$3=FALSE,IF($C421&lt;16,O421/($D421^0.70558407859294)*'Hintergrund Berechnung'!$I$941,O421/($D421^0.70558407859294)*'Hintergrund Berechnung'!$I$942),IF($C421&lt;13,(O421/($D421^0.70558407859294)*'Hintergrund Berechnung'!$I$941)*0.5,IF($C421&lt;16,(O421/($D421^0.70558407859294)*'Hintergrund Berechnung'!$I$941)*0.67,O421/($D421^0.70558407859294)*'Hintergrund Berechnung'!$I$942)))</f>
        <v>#DIV/0!</v>
      </c>
      <c r="AG421" s="16" t="str">
        <f t="shared" si="60"/>
        <v/>
      </c>
      <c r="AH421" s="16" t="e">
        <f t="shared" si="61"/>
        <v>#DIV/0!</v>
      </c>
      <c r="AI421" s="34" t="e">
        <f>ROUND(IF(C421&lt;16,$Q421/($D421^0.450818786555515)*'Hintergrund Berechnung'!$N$941,$Q421/($D421^0.450818786555515)*'Hintergrund Berechnung'!$N$942),0)</f>
        <v>#DIV/0!</v>
      </c>
      <c r="AJ421" s="34">
        <f>ROUND(IF(C421&lt;16,$R421*'Hintergrund Berechnung'!$O$941,$R421*'Hintergrund Berechnung'!$O$942),0)</f>
        <v>0</v>
      </c>
      <c r="AK421" s="34">
        <f>ROUND(IF(C421&lt;16,IF(S421&gt;0,(25-$S421)*'Hintergrund Berechnung'!$J$941,0),IF(S421&gt;0,(25-$S421)*'Hintergrund Berechnung'!$J$942,0)),0)</f>
        <v>0</v>
      </c>
      <c r="AL421" s="18" t="e">
        <f t="shared" si="62"/>
        <v>#DIV/0!</v>
      </c>
    </row>
    <row r="422" spans="21:38" x14ac:dyDescent="0.5">
      <c r="U422" s="16">
        <f t="shared" si="54"/>
        <v>0</v>
      </c>
      <c r="V422" s="16" t="e">
        <f>IF($A$3=FALSE,IF($C422&lt;16,E422/($D422^0.70558407859294)*'Hintergrund Berechnung'!$I$941,E422/($D422^0.70558407859294)*'Hintergrund Berechnung'!$I$942),IF($C422&lt;13,(E422/($D422^0.70558407859294)*'Hintergrund Berechnung'!$I$941)*0.5,IF($C422&lt;16,(E422/($D422^0.70558407859294)*'Hintergrund Berechnung'!$I$941)*0.67,E422/($D422^0.70558407859294)*'Hintergrund Berechnung'!$I$942)))</f>
        <v>#DIV/0!</v>
      </c>
      <c r="W422" s="16" t="str">
        <f t="shared" si="55"/>
        <v/>
      </c>
      <c r="X422" s="16" t="e">
        <f>IF($A$3=FALSE,IF($C422&lt;16,G422/($D422^0.70558407859294)*'Hintergrund Berechnung'!$I$941,G422/($D422^0.70558407859294)*'Hintergrund Berechnung'!$I$942),IF($C422&lt;13,(G422/($D422^0.70558407859294)*'Hintergrund Berechnung'!$I$941)*0.5,IF($C422&lt;16,(G422/($D422^0.70558407859294)*'Hintergrund Berechnung'!$I$941)*0.67,G422/($D422^0.70558407859294)*'Hintergrund Berechnung'!$I$942)))</f>
        <v>#DIV/0!</v>
      </c>
      <c r="Y422" s="16" t="str">
        <f t="shared" si="56"/>
        <v/>
      </c>
      <c r="Z422" s="16" t="e">
        <f>IF($A$3=FALSE,IF($C422&lt;16,I422/($D422^0.70558407859294)*'Hintergrund Berechnung'!$I$941,I422/($D422^0.70558407859294)*'Hintergrund Berechnung'!$I$942),IF($C422&lt;13,(I422/($D422^0.70558407859294)*'Hintergrund Berechnung'!$I$941)*0.5,IF($C422&lt;16,(I422/($D422^0.70558407859294)*'Hintergrund Berechnung'!$I$941)*0.67,I422/($D422^0.70558407859294)*'Hintergrund Berechnung'!$I$942)))</f>
        <v>#DIV/0!</v>
      </c>
      <c r="AA422" s="16" t="str">
        <f t="shared" si="57"/>
        <v/>
      </c>
      <c r="AB422" s="16" t="e">
        <f>IF($A$3=FALSE,IF($C422&lt;16,K422/($D422^0.70558407859294)*'Hintergrund Berechnung'!$I$941,K422/($D422^0.70558407859294)*'Hintergrund Berechnung'!$I$942),IF($C422&lt;13,(K422/($D422^0.70558407859294)*'Hintergrund Berechnung'!$I$941)*0.5,IF($C422&lt;16,(K422/($D422^0.70558407859294)*'Hintergrund Berechnung'!$I$941)*0.67,K422/($D422^0.70558407859294)*'Hintergrund Berechnung'!$I$942)))</f>
        <v>#DIV/0!</v>
      </c>
      <c r="AC422" s="16" t="str">
        <f t="shared" si="58"/>
        <v/>
      </c>
      <c r="AD422" s="16" t="e">
        <f>IF($A$3=FALSE,IF($C422&lt;16,M422/($D422^0.70558407859294)*'Hintergrund Berechnung'!$I$941,M422/($D422^0.70558407859294)*'Hintergrund Berechnung'!$I$942),IF($C422&lt;13,(M422/($D422^0.70558407859294)*'Hintergrund Berechnung'!$I$941)*0.5,IF($C422&lt;16,(M422/($D422^0.70558407859294)*'Hintergrund Berechnung'!$I$941)*0.67,M422/($D422^0.70558407859294)*'Hintergrund Berechnung'!$I$942)))</f>
        <v>#DIV/0!</v>
      </c>
      <c r="AE422" s="16" t="str">
        <f t="shared" si="59"/>
        <v/>
      </c>
      <c r="AF422" s="16" t="e">
        <f>IF($A$3=FALSE,IF($C422&lt;16,O422/($D422^0.70558407859294)*'Hintergrund Berechnung'!$I$941,O422/($D422^0.70558407859294)*'Hintergrund Berechnung'!$I$942),IF($C422&lt;13,(O422/($D422^0.70558407859294)*'Hintergrund Berechnung'!$I$941)*0.5,IF($C422&lt;16,(O422/($D422^0.70558407859294)*'Hintergrund Berechnung'!$I$941)*0.67,O422/($D422^0.70558407859294)*'Hintergrund Berechnung'!$I$942)))</f>
        <v>#DIV/0!</v>
      </c>
      <c r="AG422" s="16" t="str">
        <f t="shared" si="60"/>
        <v/>
      </c>
      <c r="AH422" s="16" t="e">
        <f t="shared" si="61"/>
        <v>#DIV/0!</v>
      </c>
      <c r="AI422" s="34" t="e">
        <f>ROUND(IF(C422&lt;16,$Q422/($D422^0.450818786555515)*'Hintergrund Berechnung'!$N$941,$Q422/($D422^0.450818786555515)*'Hintergrund Berechnung'!$N$942),0)</f>
        <v>#DIV/0!</v>
      </c>
      <c r="AJ422" s="34">
        <f>ROUND(IF(C422&lt;16,$R422*'Hintergrund Berechnung'!$O$941,$R422*'Hintergrund Berechnung'!$O$942),0)</f>
        <v>0</v>
      </c>
      <c r="AK422" s="34">
        <f>ROUND(IF(C422&lt;16,IF(S422&gt;0,(25-$S422)*'Hintergrund Berechnung'!$J$941,0),IF(S422&gt;0,(25-$S422)*'Hintergrund Berechnung'!$J$942,0)),0)</f>
        <v>0</v>
      </c>
      <c r="AL422" s="18" t="e">
        <f t="shared" si="62"/>
        <v>#DIV/0!</v>
      </c>
    </row>
    <row r="423" spans="21:38" x14ac:dyDescent="0.5">
      <c r="U423" s="16">
        <f t="shared" si="54"/>
        <v>0</v>
      </c>
      <c r="V423" s="16" t="e">
        <f>IF($A$3=FALSE,IF($C423&lt;16,E423/($D423^0.70558407859294)*'Hintergrund Berechnung'!$I$941,E423/($D423^0.70558407859294)*'Hintergrund Berechnung'!$I$942),IF($C423&lt;13,(E423/($D423^0.70558407859294)*'Hintergrund Berechnung'!$I$941)*0.5,IF($C423&lt;16,(E423/($D423^0.70558407859294)*'Hintergrund Berechnung'!$I$941)*0.67,E423/($D423^0.70558407859294)*'Hintergrund Berechnung'!$I$942)))</f>
        <v>#DIV/0!</v>
      </c>
      <c r="W423" s="16" t="str">
        <f t="shared" si="55"/>
        <v/>
      </c>
      <c r="X423" s="16" t="e">
        <f>IF($A$3=FALSE,IF($C423&lt;16,G423/($D423^0.70558407859294)*'Hintergrund Berechnung'!$I$941,G423/($D423^0.70558407859294)*'Hintergrund Berechnung'!$I$942),IF($C423&lt;13,(G423/($D423^0.70558407859294)*'Hintergrund Berechnung'!$I$941)*0.5,IF($C423&lt;16,(G423/($D423^0.70558407859294)*'Hintergrund Berechnung'!$I$941)*0.67,G423/($D423^0.70558407859294)*'Hintergrund Berechnung'!$I$942)))</f>
        <v>#DIV/0!</v>
      </c>
      <c r="Y423" s="16" t="str">
        <f t="shared" si="56"/>
        <v/>
      </c>
      <c r="Z423" s="16" t="e">
        <f>IF($A$3=FALSE,IF($C423&lt;16,I423/($D423^0.70558407859294)*'Hintergrund Berechnung'!$I$941,I423/($D423^0.70558407859294)*'Hintergrund Berechnung'!$I$942),IF($C423&lt;13,(I423/($D423^0.70558407859294)*'Hintergrund Berechnung'!$I$941)*0.5,IF($C423&lt;16,(I423/($D423^0.70558407859294)*'Hintergrund Berechnung'!$I$941)*0.67,I423/($D423^0.70558407859294)*'Hintergrund Berechnung'!$I$942)))</f>
        <v>#DIV/0!</v>
      </c>
      <c r="AA423" s="16" t="str">
        <f t="shared" si="57"/>
        <v/>
      </c>
      <c r="AB423" s="16" t="e">
        <f>IF($A$3=FALSE,IF($C423&lt;16,K423/($D423^0.70558407859294)*'Hintergrund Berechnung'!$I$941,K423/($D423^0.70558407859294)*'Hintergrund Berechnung'!$I$942),IF($C423&lt;13,(K423/($D423^0.70558407859294)*'Hintergrund Berechnung'!$I$941)*0.5,IF($C423&lt;16,(K423/($D423^0.70558407859294)*'Hintergrund Berechnung'!$I$941)*0.67,K423/($D423^0.70558407859294)*'Hintergrund Berechnung'!$I$942)))</f>
        <v>#DIV/0!</v>
      </c>
      <c r="AC423" s="16" t="str">
        <f t="shared" si="58"/>
        <v/>
      </c>
      <c r="AD423" s="16" t="e">
        <f>IF($A$3=FALSE,IF($C423&lt;16,M423/($D423^0.70558407859294)*'Hintergrund Berechnung'!$I$941,M423/($D423^0.70558407859294)*'Hintergrund Berechnung'!$I$942),IF($C423&lt;13,(M423/($D423^0.70558407859294)*'Hintergrund Berechnung'!$I$941)*0.5,IF($C423&lt;16,(M423/($D423^0.70558407859294)*'Hintergrund Berechnung'!$I$941)*0.67,M423/($D423^0.70558407859294)*'Hintergrund Berechnung'!$I$942)))</f>
        <v>#DIV/0!</v>
      </c>
      <c r="AE423" s="16" t="str">
        <f t="shared" si="59"/>
        <v/>
      </c>
      <c r="AF423" s="16" t="e">
        <f>IF($A$3=FALSE,IF($C423&lt;16,O423/($D423^0.70558407859294)*'Hintergrund Berechnung'!$I$941,O423/($D423^0.70558407859294)*'Hintergrund Berechnung'!$I$942),IF($C423&lt;13,(O423/($D423^0.70558407859294)*'Hintergrund Berechnung'!$I$941)*0.5,IF($C423&lt;16,(O423/($D423^0.70558407859294)*'Hintergrund Berechnung'!$I$941)*0.67,O423/($D423^0.70558407859294)*'Hintergrund Berechnung'!$I$942)))</f>
        <v>#DIV/0!</v>
      </c>
      <c r="AG423" s="16" t="str">
        <f t="shared" si="60"/>
        <v/>
      </c>
      <c r="AH423" s="16" t="e">
        <f t="shared" si="61"/>
        <v>#DIV/0!</v>
      </c>
      <c r="AI423" s="34" t="e">
        <f>ROUND(IF(C423&lt;16,$Q423/($D423^0.450818786555515)*'Hintergrund Berechnung'!$N$941,$Q423/($D423^0.450818786555515)*'Hintergrund Berechnung'!$N$942),0)</f>
        <v>#DIV/0!</v>
      </c>
      <c r="AJ423" s="34">
        <f>ROUND(IF(C423&lt;16,$R423*'Hintergrund Berechnung'!$O$941,$R423*'Hintergrund Berechnung'!$O$942),0)</f>
        <v>0</v>
      </c>
      <c r="AK423" s="34">
        <f>ROUND(IF(C423&lt;16,IF(S423&gt;0,(25-$S423)*'Hintergrund Berechnung'!$J$941,0),IF(S423&gt;0,(25-$S423)*'Hintergrund Berechnung'!$J$942,0)),0)</f>
        <v>0</v>
      </c>
      <c r="AL423" s="18" t="e">
        <f t="shared" si="62"/>
        <v>#DIV/0!</v>
      </c>
    </row>
    <row r="424" spans="21:38" x14ac:dyDescent="0.5">
      <c r="U424" s="16">
        <f t="shared" si="54"/>
        <v>0</v>
      </c>
      <c r="V424" s="16" t="e">
        <f>IF($A$3=FALSE,IF($C424&lt;16,E424/($D424^0.70558407859294)*'Hintergrund Berechnung'!$I$941,E424/($D424^0.70558407859294)*'Hintergrund Berechnung'!$I$942),IF($C424&lt;13,(E424/($D424^0.70558407859294)*'Hintergrund Berechnung'!$I$941)*0.5,IF($C424&lt;16,(E424/($D424^0.70558407859294)*'Hintergrund Berechnung'!$I$941)*0.67,E424/($D424^0.70558407859294)*'Hintergrund Berechnung'!$I$942)))</f>
        <v>#DIV/0!</v>
      </c>
      <c r="W424" s="16" t="str">
        <f t="shared" si="55"/>
        <v/>
      </c>
      <c r="X424" s="16" t="e">
        <f>IF($A$3=FALSE,IF($C424&lt;16,G424/($D424^0.70558407859294)*'Hintergrund Berechnung'!$I$941,G424/($D424^0.70558407859294)*'Hintergrund Berechnung'!$I$942),IF($C424&lt;13,(G424/($D424^0.70558407859294)*'Hintergrund Berechnung'!$I$941)*0.5,IF($C424&lt;16,(G424/($D424^0.70558407859294)*'Hintergrund Berechnung'!$I$941)*0.67,G424/($D424^0.70558407859294)*'Hintergrund Berechnung'!$I$942)))</f>
        <v>#DIV/0!</v>
      </c>
      <c r="Y424" s="16" t="str">
        <f t="shared" si="56"/>
        <v/>
      </c>
      <c r="Z424" s="16" t="e">
        <f>IF($A$3=FALSE,IF($C424&lt;16,I424/($D424^0.70558407859294)*'Hintergrund Berechnung'!$I$941,I424/($D424^0.70558407859294)*'Hintergrund Berechnung'!$I$942),IF($C424&lt;13,(I424/($D424^0.70558407859294)*'Hintergrund Berechnung'!$I$941)*0.5,IF($C424&lt;16,(I424/($D424^0.70558407859294)*'Hintergrund Berechnung'!$I$941)*0.67,I424/($D424^0.70558407859294)*'Hintergrund Berechnung'!$I$942)))</f>
        <v>#DIV/0!</v>
      </c>
      <c r="AA424" s="16" t="str">
        <f t="shared" si="57"/>
        <v/>
      </c>
      <c r="AB424" s="16" t="e">
        <f>IF($A$3=FALSE,IF($C424&lt;16,K424/($D424^0.70558407859294)*'Hintergrund Berechnung'!$I$941,K424/($D424^0.70558407859294)*'Hintergrund Berechnung'!$I$942),IF($C424&lt;13,(K424/($D424^0.70558407859294)*'Hintergrund Berechnung'!$I$941)*0.5,IF($C424&lt;16,(K424/($D424^0.70558407859294)*'Hintergrund Berechnung'!$I$941)*0.67,K424/($D424^0.70558407859294)*'Hintergrund Berechnung'!$I$942)))</f>
        <v>#DIV/0!</v>
      </c>
      <c r="AC424" s="16" t="str">
        <f t="shared" si="58"/>
        <v/>
      </c>
      <c r="AD424" s="16" t="e">
        <f>IF($A$3=FALSE,IF($C424&lt;16,M424/($D424^0.70558407859294)*'Hintergrund Berechnung'!$I$941,M424/($D424^0.70558407859294)*'Hintergrund Berechnung'!$I$942),IF($C424&lt;13,(M424/($D424^0.70558407859294)*'Hintergrund Berechnung'!$I$941)*0.5,IF($C424&lt;16,(M424/($D424^0.70558407859294)*'Hintergrund Berechnung'!$I$941)*0.67,M424/($D424^0.70558407859294)*'Hintergrund Berechnung'!$I$942)))</f>
        <v>#DIV/0!</v>
      </c>
      <c r="AE424" s="16" t="str">
        <f t="shared" si="59"/>
        <v/>
      </c>
      <c r="AF424" s="16" t="e">
        <f>IF($A$3=FALSE,IF($C424&lt;16,O424/($D424^0.70558407859294)*'Hintergrund Berechnung'!$I$941,O424/($D424^0.70558407859294)*'Hintergrund Berechnung'!$I$942),IF($C424&lt;13,(O424/($D424^0.70558407859294)*'Hintergrund Berechnung'!$I$941)*0.5,IF($C424&lt;16,(O424/($D424^0.70558407859294)*'Hintergrund Berechnung'!$I$941)*0.67,O424/($D424^0.70558407859294)*'Hintergrund Berechnung'!$I$942)))</f>
        <v>#DIV/0!</v>
      </c>
      <c r="AG424" s="16" t="str">
        <f t="shared" si="60"/>
        <v/>
      </c>
      <c r="AH424" s="16" t="e">
        <f t="shared" si="61"/>
        <v>#DIV/0!</v>
      </c>
      <c r="AI424" s="34" t="e">
        <f>ROUND(IF(C424&lt;16,$Q424/($D424^0.450818786555515)*'Hintergrund Berechnung'!$N$941,$Q424/($D424^0.450818786555515)*'Hintergrund Berechnung'!$N$942),0)</f>
        <v>#DIV/0!</v>
      </c>
      <c r="AJ424" s="34">
        <f>ROUND(IF(C424&lt;16,$R424*'Hintergrund Berechnung'!$O$941,$R424*'Hintergrund Berechnung'!$O$942),0)</f>
        <v>0</v>
      </c>
      <c r="AK424" s="34">
        <f>ROUND(IF(C424&lt;16,IF(S424&gt;0,(25-$S424)*'Hintergrund Berechnung'!$J$941,0),IF(S424&gt;0,(25-$S424)*'Hintergrund Berechnung'!$J$942,0)),0)</f>
        <v>0</v>
      </c>
      <c r="AL424" s="18" t="e">
        <f t="shared" si="62"/>
        <v>#DIV/0!</v>
      </c>
    </row>
    <row r="425" spans="21:38" x14ac:dyDescent="0.5">
      <c r="U425" s="16">
        <f t="shared" si="54"/>
        <v>0</v>
      </c>
      <c r="V425" s="16" t="e">
        <f>IF($A$3=FALSE,IF($C425&lt;16,E425/($D425^0.70558407859294)*'Hintergrund Berechnung'!$I$941,E425/($D425^0.70558407859294)*'Hintergrund Berechnung'!$I$942),IF($C425&lt;13,(E425/($D425^0.70558407859294)*'Hintergrund Berechnung'!$I$941)*0.5,IF($C425&lt;16,(E425/($D425^0.70558407859294)*'Hintergrund Berechnung'!$I$941)*0.67,E425/($D425^0.70558407859294)*'Hintergrund Berechnung'!$I$942)))</f>
        <v>#DIV/0!</v>
      </c>
      <c r="W425" s="16" t="str">
        <f t="shared" si="55"/>
        <v/>
      </c>
      <c r="X425" s="16" t="e">
        <f>IF($A$3=FALSE,IF($C425&lt;16,G425/($D425^0.70558407859294)*'Hintergrund Berechnung'!$I$941,G425/($D425^0.70558407859294)*'Hintergrund Berechnung'!$I$942),IF($C425&lt;13,(G425/($D425^0.70558407859294)*'Hintergrund Berechnung'!$I$941)*0.5,IF($C425&lt;16,(G425/($D425^0.70558407859294)*'Hintergrund Berechnung'!$I$941)*0.67,G425/($D425^0.70558407859294)*'Hintergrund Berechnung'!$I$942)))</f>
        <v>#DIV/0!</v>
      </c>
      <c r="Y425" s="16" t="str">
        <f t="shared" si="56"/>
        <v/>
      </c>
      <c r="Z425" s="16" t="e">
        <f>IF($A$3=FALSE,IF($C425&lt;16,I425/($D425^0.70558407859294)*'Hintergrund Berechnung'!$I$941,I425/($D425^0.70558407859294)*'Hintergrund Berechnung'!$I$942),IF($C425&lt;13,(I425/($D425^0.70558407859294)*'Hintergrund Berechnung'!$I$941)*0.5,IF($C425&lt;16,(I425/($D425^0.70558407859294)*'Hintergrund Berechnung'!$I$941)*0.67,I425/($D425^0.70558407859294)*'Hintergrund Berechnung'!$I$942)))</f>
        <v>#DIV/0!</v>
      </c>
      <c r="AA425" s="16" t="str">
        <f t="shared" si="57"/>
        <v/>
      </c>
      <c r="AB425" s="16" t="e">
        <f>IF($A$3=FALSE,IF($C425&lt;16,K425/($D425^0.70558407859294)*'Hintergrund Berechnung'!$I$941,K425/($D425^0.70558407859294)*'Hintergrund Berechnung'!$I$942),IF($C425&lt;13,(K425/($D425^0.70558407859294)*'Hintergrund Berechnung'!$I$941)*0.5,IF($C425&lt;16,(K425/($D425^0.70558407859294)*'Hintergrund Berechnung'!$I$941)*0.67,K425/($D425^0.70558407859294)*'Hintergrund Berechnung'!$I$942)))</f>
        <v>#DIV/0!</v>
      </c>
      <c r="AC425" s="16" t="str">
        <f t="shared" si="58"/>
        <v/>
      </c>
      <c r="AD425" s="16" t="e">
        <f>IF($A$3=FALSE,IF($C425&lt;16,M425/($D425^0.70558407859294)*'Hintergrund Berechnung'!$I$941,M425/($D425^0.70558407859294)*'Hintergrund Berechnung'!$I$942),IF($C425&lt;13,(M425/($D425^0.70558407859294)*'Hintergrund Berechnung'!$I$941)*0.5,IF($C425&lt;16,(M425/($D425^0.70558407859294)*'Hintergrund Berechnung'!$I$941)*0.67,M425/($D425^0.70558407859294)*'Hintergrund Berechnung'!$I$942)))</f>
        <v>#DIV/0!</v>
      </c>
      <c r="AE425" s="16" t="str">
        <f t="shared" si="59"/>
        <v/>
      </c>
      <c r="AF425" s="16" t="e">
        <f>IF($A$3=FALSE,IF($C425&lt;16,O425/($D425^0.70558407859294)*'Hintergrund Berechnung'!$I$941,O425/($D425^0.70558407859294)*'Hintergrund Berechnung'!$I$942),IF($C425&lt;13,(O425/($D425^0.70558407859294)*'Hintergrund Berechnung'!$I$941)*0.5,IF($C425&lt;16,(O425/($D425^0.70558407859294)*'Hintergrund Berechnung'!$I$941)*0.67,O425/($D425^0.70558407859294)*'Hintergrund Berechnung'!$I$942)))</f>
        <v>#DIV/0!</v>
      </c>
      <c r="AG425" s="16" t="str">
        <f t="shared" si="60"/>
        <v/>
      </c>
      <c r="AH425" s="16" t="e">
        <f t="shared" si="61"/>
        <v>#DIV/0!</v>
      </c>
      <c r="AI425" s="34" t="e">
        <f>ROUND(IF(C425&lt;16,$Q425/($D425^0.450818786555515)*'Hintergrund Berechnung'!$N$941,$Q425/($D425^0.450818786555515)*'Hintergrund Berechnung'!$N$942),0)</f>
        <v>#DIV/0!</v>
      </c>
      <c r="AJ425" s="34">
        <f>ROUND(IF(C425&lt;16,$R425*'Hintergrund Berechnung'!$O$941,$R425*'Hintergrund Berechnung'!$O$942),0)</f>
        <v>0</v>
      </c>
      <c r="AK425" s="34">
        <f>ROUND(IF(C425&lt;16,IF(S425&gt;0,(25-$S425)*'Hintergrund Berechnung'!$J$941,0),IF(S425&gt;0,(25-$S425)*'Hintergrund Berechnung'!$J$942,0)),0)</f>
        <v>0</v>
      </c>
      <c r="AL425" s="18" t="e">
        <f t="shared" si="62"/>
        <v>#DIV/0!</v>
      </c>
    </row>
    <row r="426" spans="21:38" x14ac:dyDescent="0.5">
      <c r="U426" s="16">
        <f t="shared" si="54"/>
        <v>0</v>
      </c>
      <c r="V426" s="16" t="e">
        <f>IF($A$3=FALSE,IF($C426&lt;16,E426/($D426^0.70558407859294)*'Hintergrund Berechnung'!$I$941,E426/($D426^0.70558407859294)*'Hintergrund Berechnung'!$I$942),IF($C426&lt;13,(E426/($D426^0.70558407859294)*'Hintergrund Berechnung'!$I$941)*0.5,IF($C426&lt;16,(E426/($D426^0.70558407859294)*'Hintergrund Berechnung'!$I$941)*0.67,E426/($D426^0.70558407859294)*'Hintergrund Berechnung'!$I$942)))</f>
        <v>#DIV/0!</v>
      </c>
      <c r="W426" s="16" t="str">
        <f t="shared" si="55"/>
        <v/>
      </c>
      <c r="X426" s="16" t="e">
        <f>IF($A$3=FALSE,IF($C426&lt;16,G426/($D426^0.70558407859294)*'Hintergrund Berechnung'!$I$941,G426/($D426^0.70558407859294)*'Hintergrund Berechnung'!$I$942),IF($C426&lt;13,(G426/($D426^0.70558407859294)*'Hintergrund Berechnung'!$I$941)*0.5,IF($C426&lt;16,(G426/($D426^0.70558407859294)*'Hintergrund Berechnung'!$I$941)*0.67,G426/($D426^0.70558407859294)*'Hintergrund Berechnung'!$I$942)))</f>
        <v>#DIV/0!</v>
      </c>
      <c r="Y426" s="16" t="str">
        <f t="shared" si="56"/>
        <v/>
      </c>
      <c r="Z426" s="16" t="e">
        <f>IF($A$3=FALSE,IF($C426&lt;16,I426/($D426^0.70558407859294)*'Hintergrund Berechnung'!$I$941,I426/($D426^0.70558407859294)*'Hintergrund Berechnung'!$I$942),IF($C426&lt;13,(I426/($D426^0.70558407859294)*'Hintergrund Berechnung'!$I$941)*0.5,IF($C426&lt;16,(I426/($D426^0.70558407859294)*'Hintergrund Berechnung'!$I$941)*0.67,I426/($D426^0.70558407859294)*'Hintergrund Berechnung'!$I$942)))</f>
        <v>#DIV/0!</v>
      </c>
      <c r="AA426" s="16" t="str">
        <f t="shared" si="57"/>
        <v/>
      </c>
      <c r="AB426" s="16" t="e">
        <f>IF($A$3=FALSE,IF($C426&lt;16,K426/($D426^0.70558407859294)*'Hintergrund Berechnung'!$I$941,K426/($D426^0.70558407859294)*'Hintergrund Berechnung'!$I$942),IF($C426&lt;13,(K426/($D426^0.70558407859294)*'Hintergrund Berechnung'!$I$941)*0.5,IF($C426&lt;16,(K426/($D426^0.70558407859294)*'Hintergrund Berechnung'!$I$941)*0.67,K426/($D426^0.70558407859294)*'Hintergrund Berechnung'!$I$942)))</f>
        <v>#DIV/0!</v>
      </c>
      <c r="AC426" s="16" t="str">
        <f t="shared" si="58"/>
        <v/>
      </c>
      <c r="AD426" s="16" t="e">
        <f>IF($A$3=FALSE,IF($C426&lt;16,M426/($D426^0.70558407859294)*'Hintergrund Berechnung'!$I$941,M426/($D426^0.70558407859294)*'Hintergrund Berechnung'!$I$942),IF($C426&lt;13,(M426/($D426^0.70558407859294)*'Hintergrund Berechnung'!$I$941)*0.5,IF($C426&lt;16,(M426/($D426^0.70558407859294)*'Hintergrund Berechnung'!$I$941)*0.67,M426/($D426^0.70558407859294)*'Hintergrund Berechnung'!$I$942)))</f>
        <v>#DIV/0!</v>
      </c>
      <c r="AE426" s="16" t="str">
        <f t="shared" si="59"/>
        <v/>
      </c>
      <c r="AF426" s="16" t="e">
        <f>IF($A$3=FALSE,IF($C426&lt;16,O426/($D426^0.70558407859294)*'Hintergrund Berechnung'!$I$941,O426/($D426^0.70558407859294)*'Hintergrund Berechnung'!$I$942),IF($C426&lt;13,(O426/($D426^0.70558407859294)*'Hintergrund Berechnung'!$I$941)*0.5,IF($C426&lt;16,(O426/($D426^0.70558407859294)*'Hintergrund Berechnung'!$I$941)*0.67,O426/($D426^0.70558407859294)*'Hintergrund Berechnung'!$I$942)))</f>
        <v>#DIV/0!</v>
      </c>
      <c r="AG426" s="16" t="str">
        <f t="shared" si="60"/>
        <v/>
      </c>
      <c r="AH426" s="16" t="e">
        <f t="shared" si="61"/>
        <v>#DIV/0!</v>
      </c>
      <c r="AI426" s="34" t="e">
        <f>ROUND(IF(C426&lt;16,$Q426/($D426^0.450818786555515)*'Hintergrund Berechnung'!$N$941,$Q426/($D426^0.450818786555515)*'Hintergrund Berechnung'!$N$942),0)</f>
        <v>#DIV/0!</v>
      </c>
      <c r="AJ426" s="34">
        <f>ROUND(IF(C426&lt;16,$R426*'Hintergrund Berechnung'!$O$941,$R426*'Hintergrund Berechnung'!$O$942),0)</f>
        <v>0</v>
      </c>
      <c r="AK426" s="34">
        <f>ROUND(IF(C426&lt;16,IF(S426&gt;0,(25-$S426)*'Hintergrund Berechnung'!$J$941,0),IF(S426&gt;0,(25-$S426)*'Hintergrund Berechnung'!$J$942,0)),0)</f>
        <v>0</v>
      </c>
      <c r="AL426" s="18" t="e">
        <f t="shared" si="62"/>
        <v>#DIV/0!</v>
      </c>
    </row>
    <row r="427" spans="21:38" x14ac:dyDescent="0.5">
      <c r="U427" s="16">
        <f t="shared" si="54"/>
        <v>0</v>
      </c>
      <c r="V427" s="16" t="e">
        <f>IF($A$3=FALSE,IF($C427&lt;16,E427/($D427^0.70558407859294)*'Hintergrund Berechnung'!$I$941,E427/($D427^0.70558407859294)*'Hintergrund Berechnung'!$I$942),IF($C427&lt;13,(E427/($D427^0.70558407859294)*'Hintergrund Berechnung'!$I$941)*0.5,IF($C427&lt;16,(E427/($D427^0.70558407859294)*'Hintergrund Berechnung'!$I$941)*0.67,E427/($D427^0.70558407859294)*'Hintergrund Berechnung'!$I$942)))</f>
        <v>#DIV/0!</v>
      </c>
      <c r="W427" s="16" t="str">
        <f t="shared" si="55"/>
        <v/>
      </c>
      <c r="X427" s="16" t="e">
        <f>IF($A$3=FALSE,IF($C427&lt;16,G427/($D427^0.70558407859294)*'Hintergrund Berechnung'!$I$941,G427/($D427^0.70558407859294)*'Hintergrund Berechnung'!$I$942),IF($C427&lt;13,(G427/($D427^0.70558407859294)*'Hintergrund Berechnung'!$I$941)*0.5,IF($C427&lt;16,(G427/($D427^0.70558407859294)*'Hintergrund Berechnung'!$I$941)*0.67,G427/($D427^0.70558407859294)*'Hintergrund Berechnung'!$I$942)))</f>
        <v>#DIV/0!</v>
      </c>
      <c r="Y427" s="16" t="str">
        <f t="shared" si="56"/>
        <v/>
      </c>
      <c r="Z427" s="16" t="e">
        <f>IF($A$3=FALSE,IF($C427&lt;16,I427/($D427^0.70558407859294)*'Hintergrund Berechnung'!$I$941,I427/($D427^0.70558407859294)*'Hintergrund Berechnung'!$I$942),IF($C427&lt;13,(I427/($D427^0.70558407859294)*'Hintergrund Berechnung'!$I$941)*0.5,IF($C427&lt;16,(I427/($D427^0.70558407859294)*'Hintergrund Berechnung'!$I$941)*0.67,I427/($D427^0.70558407859294)*'Hintergrund Berechnung'!$I$942)))</f>
        <v>#DIV/0!</v>
      </c>
      <c r="AA427" s="16" t="str">
        <f t="shared" si="57"/>
        <v/>
      </c>
      <c r="AB427" s="16" t="e">
        <f>IF($A$3=FALSE,IF($C427&lt;16,K427/($D427^0.70558407859294)*'Hintergrund Berechnung'!$I$941,K427/($D427^0.70558407859294)*'Hintergrund Berechnung'!$I$942),IF($C427&lt;13,(K427/($D427^0.70558407859294)*'Hintergrund Berechnung'!$I$941)*0.5,IF($C427&lt;16,(K427/($D427^0.70558407859294)*'Hintergrund Berechnung'!$I$941)*0.67,K427/($D427^0.70558407859294)*'Hintergrund Berechnung'!$I$942)))</f>
        <v>#DIV/0!</v>
      </c>
      <c r="AC427" s="16" t="str">
        <f t="shared" si="58"/>
        <v/>
      </c>
      <c r="AD427" s="16" t="e">
        <f>IF($A$3=FALSE,IF($C427&lt;16,M427/($D427^0.70558407859294)*'Hintergrund Berechnung'!$I$941,M427/($D427^0.70558407859294)*'Hintergrund Berechnung'!$I$942),IF($C427&lt;13,(M427/($D427^0.70558407859294)*'Hintergrund Berechnung'!$I$941)*0.5,IF($C427&lt;16,(M427/($D427^0.70558407859294)*'Hintergrund Berechnung'!$I$941)*0.67,M427/($D427^0.70558407859294)*'Hintergrund Berechnung'!$I$942)))</f>
        <v>#DIV/0!</v>
      </c>
      <c r="AE427" s="16" t="str">
        <f t="shared" si="59"/>
        <v/>
      </c>
      <c r="AF427" s="16" t="e">
        <f>IF($A$3=FALSE,IF($C427&lt;16,O427/($D427^0.70558407859294)*'Hintergrund Berechnung'!$I$941,O427/($D427^0.70558407859294)*'Hintergrund Berechnung'!$I$942),IF($C427&lt;13,(O427/($D427^0.70558407859294)*'Hintergrund Berechnung'!$I$941)*0.5,IF($C427&lt;16,(O427/($D427^0.70558407859294)*'Hintergrund Berechnung'!$I$941)*0.67,O427/($D427^0.70558407859294)*'Hintergrund Berechnung'!$I$942)))</f>
        <v>#DIV/0!</v>
      </c>
      <c r="AG427" s="16" t="str">
        <f t="shared" si="60"/>
        <v/>
      </c>
      <c r="AH427" s="16" t="e">
        <f t="shared" si="61"/>
        <v>#DIV/0!</v>
      </c>
      <c r="AI427" s="34" t="e">
        <f>ROUND(IF(C427&lt;16,$Q427/($D427^0.450818786555515)*'Hintergrund Berechnung'!$N$941,$Q427/($D427^0.450818786555515)*'Hintergrund Berechnung'!$N$942),0)</f>
        <v>#DIV/0!</v>
      </c>
      <c r="AJ427" s="34">
        <f>ROUND(IF(C427&lt;16,$R427*'Hintergrund Berechnung'!$O$941,$R427*'Hintergrund Berechnung'!$O$942),0)</f>
        <v>0</v>
      </c>
      <c r="AK427" s="34">
        <f>ROUND(IF(C427&lt;16,IF(S427&gt;0,(25-$S427)*'Hintergrund Berechnung'!$J$941,0),IF(S427&gt;0,(25-$S427)*'Hintergrund Berechnung'!$J$942,0)),0)</f>
        <v>0</v>
      </c>
      <c r="AL427" s="18" t="e">
        <f t="shared" si="62"/>
        <v>#DIV/0!</v>
      </c>
    </row>
    <row r="428" spans="21:38" x14ac:dyDescent="0.5">
      <c r="U428" s="16">
        <f t="shared" si="54"/>
        <v>0</v>
      </c>
      <c r="V428" s="16" t="e">
        <f>IF($A$3=FALSE,IF($C428&lt;16,E428/($D428^0.70558407859294)*'Hintergrund Berechnung'!$I$941,E428/($D428^0.70558407859294)*'Hintergrund Berechnung'!$I$942),IF($C428&lt;13,(E428/($D428^0.70558407859294)*'Hintergrund Berechnung'!$I$941)*0.5,IF($C428&lt;16,(E428/($D428^0.70558407859294)*'Hintergrund Berechnung'!$I$941)*0.67,E428/($D428^0.70558407859294)*'Hintergrund Berechnung'!$I$942)))</f>
        <v>#DIV/0!</v>
      </c>
      <c r="W428" s="16" t="str">
        <f t="shared" si="55"/>
        <v/>
      </c>
      <c r="X428" s="16" t="e">
        <f>IF($A$3=FALSE,IF($C428&lt;16,G428/($D428^0.70558407859294)*'Hintergrund Berechnung'!$I$941,G428/($D428^0.70558407859294)*'Hintergrund Berechnung'!$I$942),IF($C428&lt;13,(G428/($D428^0.70558407859294)*'Hintergrund Berechnung'!$I$941)*0.5,IF($C428&lt;16,(G428/($D428^0.70558407859294)*'Hintergrund Berechnung'!$I$941)*0.67,G428/($D428^0.70558407859294)*'Hintergrund Berechnung'!$I$942)))</f>
        <v>#DIV/0!</v>
      </c>
      <c r="Y428" s="16" t="str">
        <f t="shared" si="56"/>
        <v/>
      </c>
      <c r="Z428" s="16" t="e">
        <f>IF($A$3=FALSE,IF($C428&lt;16,I428/($D428^0.70558407859294)*'Hintergrund Berechnung'!$I$941,I428/($D428^0.70558407859294)*'Hintergrund Berechnung'!$I$942),IF($C428&lt;13,(I428/($D428^0.70558407859294)*'Hintergrund Berechnung'!$I$941)*0.5,IF($C428&lt;16,(I428/($D428^0.70558407859294)*'Hintergrund Berechnung'!$I$941)*0.67,I428/($D428^0.70558407859294)*'Hintergrund Berechnung'!$I$942)))</f>
        <v>#DIV/0!</v>
      </c>
      <c r="AA428" s="16" t="str">
        <f t="shared" si="57"/>
        <v/>
      </c>
      <c r="AB428" s="16" t="e">
        <f>IF($A$3=FALSE,IF($C428&lt;16,K428/($D428^0.70558407859294)*'Hintergrund Berechnung'!$I$941,K428/($D428^0.70558407859294)*'Hintergrund Berechnung'!$I$942),IF($C428&lt;13,(K428/($D428^0.70558407859294)*'Hintergrund Berechnung'!$I$941)*0.5,IF($C428&lt;16,(K428/($D428^0.70558407859294)*'Hintergrund Berechnung'!$I$941)*0.67,K428/($D428^0.70558407859294)*'Hintergrund Berechnung'!$I$942)))</f>
        <v>#DIV/0!</v>
      </c>
      <c r="AC428" s="16" t="str">
        <f t="shared" si="58"/>
        <v/>
      </c>
      <c r="AD428" s="16" t="e">
        <f>IF($A$3=FALSE,IF($C428&lt;16,M428/($D428^0.70558407859294)*'Hintergrund Berechnung'!$I$941,M428/($D428^0.70558407859294)*'Hintergrund Berechnung'!$I$942),IF($C428&lt;13,(M428/($D428^0.70558407859294)*'Hintergrund Berechnung'!$I$941)*0.5,IF($C428&lt;16,(M428/($D428^0.70558407859294)*'Hintergrund Berechnung'!$I$941)*0.67,M428/($D428^0.70558407859294)*'Hintergrund Berechnung'!$I$942)))</f>
        <v>#DIV/0!</v>
      </c>
      <c r="AE428" s="16" t="str">
        <f t="shared" si="59"/>
        <v/>
      </c>
      <c r="AF428" s="16" t="e">
        <f>IF($A$3=FALSE,IF($C428&lt;16,O428/($D428^0.70558407859294)*'Hintergrund Berechnung'!$I$941,O428/($D428^0.70558407859294)*'Hintergrund Berechnung'!$I$942),IF($C428&lt;13,(O428/($D428^0.70558407859294)*'Hintergrund Berechnung'!$I$941)*0.5,IF($C428&lt;16,(O428/($D428^0.70558407859294)*'Hintergrund Berechnung'!$I$941)*0.67,O428/($D428^0.70558407859294)*'Hintergrund Berechnung'!$I$942)))</f>
        <v>#DIV/0!</v>
      </c>
      <c r="AG428" s="16" t="str">
        <f t="shared" si="60"/>
        <v/>
      </c>
      <c r="AH428" s="16" t="e">
        <f t="shared" si="61"/>
        <v>#DIV/0!</v>
      </c>
      <c r="AI428" s="34" t="e">
        <f>ROUND(IF(C428&lt;16,$Q428/($D428^0.450818786555515)*'Hintergrund Berechnung'!$N$941,$Q428/($D428^0.450818786555515)*'Hintergrund Berechnung'!$N$942),0)</f>
        <v>#DIV/0!</v>
      </c>
      <c r="AJ428" s="34">
        <f>ROUND(IF(C428&lt;16,$R428*'Hintergrund Berechnung'!$O$941,$R428*'Hintergrund Berechnung'!$O$942),0)</f>
        <v>0</v>
      </c>
      <c r="AK428" s="34">
        <f>ROUND(IF(C428&lt;16,IF(S428&gt;0,(25-$S428)*'Hintergrund Berechnung'!$J$941,0),IF(S428&gt;0,(25-$S428)*'Hintergrund Berechnung'!$J$942,0)),0)</f>
        <v>0</v>
      </c>
      <c r="AL428" s="18" t="e">
        <f t="shared" si="62"/>
        <v>#DIV/0!</v>
      </c>
    </row>
    <row r="429" spans="21:38" x14ac:dyDescent="0.5">
      <c r="U429" s="16">
        <f t="shared" si="54"/>
        <v>0</v>
      </c>
      <c r="V429" s="16" t="e">
        <f>IF($A$3=FALSE,IF($C429&lt;16,E429/($D429^0.70558407859294)*'Hintergrund Berechnung'!$I$941,E429/($D429^0.70558407859294)*'Hintergrund Berechnung'!$I$942),IF($C429&lt;13,(E429/($D429^0.70558407859294)*'Hintergrund Berechnung'!$I$941)*0.5,IF($C429&lt;16,(E429/($D429^0.70558407859294)*'Hintergrund Berechnung'!$I$941)*0.67,E429/($D429^0.70558407859294)*'Hintergrund Berechnung'!$I$942)))</f>
        <v>#DIV/0!</v>
      </c>
      <c r="W429" s="16" t="str">
        <f t="shared" si="55"/>
        <v/>
      </c>
      <c r="X429" s="16" t="e">
        <f>IF($A$3=FALSE,IF($C429&lt;16,G429/($D429^0.70558407859294)*'Hintergrund Berechnung'!$I$941,G429/($D429^0.70558407859294)*'Hintergrund Berechnung'!$I$942),IF($C429&lt;13,(G429/($D429^0.70558407859294)*'Hintergrund Berechnung'!$I$941)*0.5,IF($C429&lt;16,(G429/($D429^0.70558407859294)*'Hintergrund Berechnung'!$I$941)*0.67,G429/($D429^0.70558407859294)*'Hintergrund Berechnung'!$I$942)))</f>
        <v>#DIV/0!</v>
      </c>
      <c r="Y429" s="16" t="str">
        <f t="shared" si="56"/>
        <v/>
      </c>
      <c r="Z429" s="16" t="e">
        <f>IF($A$3=FALSE,IF($C429&lt;16,I429/($D429^0.70558407859294)*'Hintergrund Berechnung'!$I$941,I429/($D429^0.70558407859294)*'Hintergrund Berechnung'!$I$942),IF($C429&lt;13,(I429/($D429^0.70558407859294)*'Hintergrund Berechnung'!$I$941)*0.5,IF($C429&lt;16,(I429/($D429^0.70558407859294)*'Hintergrund Berechnung'!$I$941)*0.67,I429/($D429^0.70558407859294)*'Hintergrund Berechnung'!$I$942)))</f>
        <v>#DIV/0!</v>
      </c>
      <c r="AA429" s="16" t="str">
        <f t="shared" si="57"/>
        <v/>
      </c>
      <c r="AB429" s="16" t="e">
        <f>IF($A$3=FALSE,IF($C429&lt;16,K429/($D429^0.70558407859294)*'Hintergrund Berechnung'!$I$941,K429/($D429^0.70558407859294)*'Hintergrund Berechnung'!$I$942),IF($C429&lt;13,(K429/($D429^0.70558407859294)*'Hintergrund Berechnung'!$I$941)*0.5,IF($C429&lt;16,(K429/($D429^0.70558407859294)*'Hintergrund Berechnung'!$I$941)*0.67,K429/($D429^0.70558407859294)*'Hintergrund Berechnung'!$I$942)))</f>
        <v>#DIV/0!</v>
      </c>
      <c r="AC429" s="16" t="str">
        <f t="shared" si="58"/>
        <v/>
      </c>
      <c r="AD429" s="16" t="e">
        <f>IF($A$3=FALSE,IF($C429&lt;16,M429/($D429^0.70558407859294)*'Hintergrund Berechnung'!$I$941,M429/($D429^0.70558407859294)*'Hintergrund Berechnung'!$I$942),IF($C429&lt;13,(M429/($D429^0.70558407859294)*'Hintergrund Berechnung'!$I$941)*0.5,IF($C429&lt;16,(M429/($D429^0.70558407859294)*'Hintergrund Berechnung'!$I$941)*0.67,M429/($D429^0.70558407859294)*'Hintergrund Berechnung'!$I$942)))</f>
        <v>#DIV/0!</v>
      </c>
      <c r="AE429" s="16" t="str">
        <f t="shared" si="59"/>
        <v/>
      </c>
      <c r="AF429" s="16" t="e">
        <f>IF($A$3=FALSE,IF($C429&lt;16,O429/($D429^0.70558407859294)*'Hintergrund Berechnung'!$I$941,O429/($D429^0.70558407859294)*'Hintergrund Berechnung'!$I$942),IF($C429&lt;13,(O429/($D429^0.70558407859294)*'Hintergrund Berechnung'!$I$941)*0.5,IF($C429&lt;16,(O429/($D429^0.70558407859294)*'Hintergrund Berechnung'!$I$941)*0.67,O429/($D429^0.70558407859294)*'Hintergrund Berechnung'!$I$942)))</f>
        <v>#DIV/0!</v>
      </c>
      <c r="AG429" s="16" t="str">
        <f t="shared" si="60"/>
        <v/>
      </c>
      <c r="AH429" s="16" t="e">
        <f t="shared" si="61"/>
        <v>#DIV/0!</v>
      </c>
      <c r="AI429" s="34" t="e">
        <f>ROUND(IF(C429&lt;16,$Q429/($D429^0.450818786555515)*'Hintergrund Berechnung'!$N$941,$Q429/($D429^0.450818786555515)*'Hintergrund Berechnung'!$N$942),0)</f>
        <v>#DIV/0!</v>
      </c>
      <c r="AJ429" s="34">
        <f>ROUND(IF(C429&lt;16,$R429*'Hintergrund Berechnung'!$O$941,$R429*'Hintergrund Berechnung'!$O$942),0)</f>
        <v>0</v>
      </c>
      <c r="AK429" s="34">
        <f>ROUND(IF(C429&lt;16,IF(S429&gt;0,(25-$S429)*'Hintergrund Berechnung'!$J$941,0),IF(S429&gt;0,(25-$S429)*'Hintergrund Berechnung'!$J$942,0)),0)</f>
        <v>0</v>
      </c>
      <c r="AL429" s="18" t="e">
        <f t="shared" si="62"/>
        <v>#DIV/0!</v>
      </c>
    </row>
    <row r="430" spans="21:38" x14ac:dyDescent="0.5">
      <c r="U430" s="16">
        <f t="shared" si="54"/>
        <v>0</v>
      </c>
      <c r="V430" s="16" t="e">
        <f>IF($A$3=FALSE,IF($C430&lt;16,E430/($D430^0.70558407859294)*'Hintergrund Berechnung'!$I$941,E430/($D430^0.70558407859294)*'Hintergrund Berechnung'!$I$942),IF($C430&lt;13,(E430/($D430^0.70558407859294)*'Hintergrund Berechnung'!$I$941)*0.5,IF($C430&lt;16,(E430/($D430^0.70558407859294)*'Hintergrund Berechnung'!$I$941)*0.67,E430/($D430^0.70558407859294)*'Hintergrund Berechnung'!$I$942)))</f>
        <v>#DIV/0!</v>
      </c>
      <c r="W430" s="16" t="str">
        <f t="shared" si="55"/>
        <v/>
      </c>
      <c r="X430" s="16" t="e">
        <f>IF($A$3=FALSE,IF($C430&lt;16,G430/($D430^0.70558407859294)*'Hintergrund Berechnung'!$I$941,G430/($D430^0.70558407859294)*'Hintergrund Berechnung'!$I$942),IF($C430&lt;13,(G430/($D430^0.70558407859294)*'Hintergrund Berechnung'!$I$941)*0.5,IF($C430&lt;16,(G430/($D430^0.70558407859294)*'Hintergrund Berechnung'!$I$941)*0.67,G430/($D430^0.70558407859294)*'Hintergrund Berechnung'!$I$942)))</f>
        <v>#DIV/0!</v>
      </c>
      <c r="Y430" s="16" t="str">
        <f t="shared" si="56"/>
        <v/>
      </c>
      <c r="Z430" s="16" t="e">
        <f>IF($A$3=FALSE,IF($C430&lt;16,I430/($D430^0.70558407859294)*'Hintergrund Berechnung'!$I$941,I430/($D430^0.70558407859294)*'Hintergrund Berechnung'!$I$942),IF($C430&lt;13,(I430/($D430^0.70558407859294)*'Hintergrund Berechnung'!$I$941)*0.5,IF($C430&lt;16,(I430/($D430^0.70558407859294)*'Hintergrund Berechnung'!$I$941)*0.67,I430/($D430^0.70558407859294)*'Hintergrund Berechnung'!$I$942)))</f>
        <v>#DIV/0!</v>
      </c>
      <c r="AA430" s="16" t="str">
        <f t="shared" si="57"/>
        <v/>
      </c>
      <c r="AB430" s="16" t="e">
        <f>IF($A$3=FALSE,IF($C430&lt;16,K430/($D430^0.70558407859294)*'Hintergrund Berechnung'!$I$941,K430/($D430^0.70558407859294)*'Hintergrund Berechnung'!$I$942),IF($C430&lt;13,(K430/($D430^0.70558407859294)*'Hintergrund Berechnung'!$I$941)*0.5,IF($C430&lt;16,(K430/($D430^0.70558407859294)*'Hintergrund Berechnung'!$I$941)*0.67,K430/($D430^0.70558407859294)*'Hintergrund Berechnung'!$I$942)))</f>
        <v>#DIV/0!</v>
      </c>
      <c r="AC430" s="16" t="str">
        <f t="shared" si="58"/>
        <v/>
      </c>
      <c r="AD430" s="16" t="e">
        <f>IF($A$3=FALSE,IF($C430&lt;16,M430/($D430^0.70558407859294)*'Hintergrund Berechnung'!$I$941,M430/($D430^0.70558407859294)*'Hintergrund Berechnung'!$I$942),IF($C430&lt;13,(M430/($D430^0.70558407859294)*'Hintergrund Berechnung'!$I$941)*0.5,IF($C430&lt;16,(M430/($D430^0.70558407859294)*'Hintergrund Berechnung'!$I$941)*0.67,M430/($D430^0.70558407859294)*'Hintergrund Berechnung'!$I$942)))</f>
        <v>#DIV/0!</v>
      </c>
      <c r="AE430" s="16" t="str">
        <f t="shared" si="59"/>
        <v/>
      </c>
      <c r="AF430" s="16" t="e">
        <f>IF($A$3=FALSE,IF($C430&lt;16,O430/($D430^0.70558407859294)*'Hintergrund Berechnung'!$I$941,O430/($D430^0.70558407859294)*'Hintergrund Berechnung'!$I$942),IF($C430&lt;13,(O430/($D430^0.70558407859294)*'Hintergrund Berechnung'!$I$941)*0.5,IF($C430&lt;16,(O430/($D430^0.70558407859294)*'Hintergrund Berechnung'!$I$941)*0.67,O430/($D430^0.70558407859294)*'Hintergrund Berechnung'!$I$942)))</f>
        <v>#DIV/0!</v>
      </c>
      <c r="AG430" s="16" t="str">
        <f t="shared" si="60"/>
        <v/>
      </c>
      <c r="AH430" s="16" t="e">
        <f t="shared" si="61"/>
        <v>#DIV/0!</v>
      </c>
      <c r="AI430" s="34" t="e">
        <f>ROUND(IF(C430&lt;16,$Q430/($D430^0.450818786555515)*'Hintergrund Berechnung'!$N$941,$Q430/($D430^0.450818786555515)*'Hintergrund Berechnung'!$N$942),0)</f>
        <v>#DIV/0!</v>
      </c>
      <c r="AJ430" s="34">
        <f>ROUND(IF(C430&lt;16,$R430*'Hintergrund Berechnung'!$O$941,$R430*'Hintergrund Berechnung'!$O$942),0)</f>
        <v>0</v>
      </c>
      <c r="AK430" s="34">
        <f>ROUND(IF(C430&lt;16,IF(S430&gt;0,(25-$S430)*'Hintergrund Berechnung'!$J$941,0),IF(S430&gt;0,(25-$S430)*'Hintergrund Berechnung'!$J$942,0)),0)</f>
        <v>0</v>
      </c>
      <c r="AL430" s="18" t="e">
        <f t="shared" si="62"/>
        <v>#DIV/0!</v>
      </c>
    </row>
    <row r="431" spans="21:38" x14ac:dyDescent="0.5">
      <c r="U431" s="16">
        <f t="shared" si="54"/>
        <v>0</v>
      </c>
      <c r="V431" s="16" t="e">
        <f>IF($A$3=FALSE,IF($C431&lt;16,E431/($D431^0.70558407859294)*'Hintergrund Berechnung'!$I$941,E431/($D431^0.70558407859294)*'Hintergrund Berechnung'!$I$942),IF($C431&lt;13,(E431/($D431^0.70558407859294)*'Hintergrund Berechnung'!$I$941)*0.5,IF($C431&lt;16,(E431/($D431^0.70558407859294)*'Hintergrund Berechnung'!$I$941)*0.67,E431/($D431^0.70558407859294)*'Hintergrund Berechnung'!$I$942)))</f>
        <v>#DIV/0!</v>
      </c>
      <c r="W431" s="16" t="str">
        <f t="shared" si="55"/>
        <v/>
      </c>
      <c r="X431" s="16" t="e">
        <f>IF($A$3=FALSE,IF($C431&lt;16,G431/($D431^0.70558407859294)*'Hintergrund Berechnung'!$I$941,G431/($D431^0.70558407859294)*'Hintergrund Berechnung'!$I$942),IF($C431&lt;13,(G431/($D431^0.70558407859294)*'Hintergrund Berechnung'!$I$941)*0.5,IF($C431&lt;16,(G431/($D431^0.70558407859294)*'Hintergrund Berechnung'!$I$941)*0.67,G431/($D431^0.70558407859294)*'Hintergrund Berechnung'!$I$942)))</f>
        <v>#DIV/0!</v>
      </c>
      <c r="Y431" s="16" t="str">
        <f t="shared" si="56"/>
        <v/>
      </c>
      <c r="Z431" s="16" t="e">
        <f>IF($A$3=FALSE,IF($C431&lt;16,I431/($D431^0.70558407859294)*'Hintergrund Berechnung'!$I$941,I431/($D431^0.70558407859294)*'Hintergrund Berechnung'!$I$942),IF($C431&lt;13,(I431/($D431^0.70558407859294)*'Hintergrund Berechnung'!$I$941)*0.5,IF($C431&lt;16,(I431/($D431^0.70558407859294)*'Hintergrund Berechnung'!$I$941)*0.67,I431/($D431^0.70558407859294)*'Hintergrund Berechnung'!$I$942)))</f>
        <v>#DIV/0!</v>
      </c>
      <c r="AA431" s="16" t="str">
        <f t="shared" si="57"/>
        <v/>
      </c>
      <c r="AB431" s="16" t="e">
        <f>IF($A$3=FALSE,IF($C431&lt;16,K431/($D431^0.70558407859294)*'Hintergrund Berechnung'!$I$941,K431/($D431^0.70558407859294)*'Hintergrund Berechnung'!$I$942),IF($C431&lt;13,(K431/($D431^0.70558407859294)*'Hintergrund Berechnung'!$I$941)*0.5,IF($C431&lt;16,(K431/($D431^0.70558407859294)*'Hintergrund Berechnung'!$I$941)*0.67,K431/($D431^0.70558407859294)*'Hintergrund Berechnung'!$I$942)))</f>
        <v>#DIV/0!</v>
      </c>
      <c r="AC431" s="16" t="str">
        <f t="shared" si="58"/>
        <v/>
      </c>
      <c r="AD431" s="16" t="e">
        <f>IF($A$3=FALSE,IF($C431&lt;16,M431/($D431^0.70558407859294)*'Hintergrund Berechnung'!$I$941,M431/($D431^0.70558407859294)*'Hintergrund Berechnung'!$I$942),IF($C431&lt;13,(M431/($D431^0.70558407859294)*'Hintergrund Berechnung'!$I$941)*0.5,IF($C431&lt;16,(M431/($D431^0.70558407859294)*'Hintergrund Berechnung'!$I$941)*0.67,M431/($D431^0.70558407859294)*'Hintergrund Berechnung'!$I$942)))</f>
        <v>#DIV/0!</v>
      </c>
      <c r="AE431" s="16" t="str">
        <f t="shared" si="59"/>
        <v/>
      </c>
      <c r="AF431" s="16" t="e">
        <f>IF($A$3=FALSE,IF($C431&lt;16,O431/($D431^0.70558407859294)*'Hintergrund Berechnung'!$I$941,O431/($D431^0.70558407859294)*'Hintergrund Berechnung'!$I$942),IF($C431&lt;13,(O431/($D431^0.70558407859294)*'Hintergrund Berechnung'!$I$941)*0.5,IF($C431&lt;16,(O431/($D431^0.70558407859294)*'Hintergrund Berechnung'!$I$941)*0.67,O431/($D431^0.70558407859294)*'Hintergrund Berechnung'!$I$942)))</f>
        <v>#DIV/0!</v>
      </c>
      <c r="AG431" s="16" t="str">
        <f t="shared" si="60"/>
        <v/>
      </c>
      <c r="AH431" s="16" t="e">
        <f t="shared" si="61"/>
        <v>#DIV/0!</v>
      </c>
      <c r="AI431" s="34" t="e">
        <f>ROUND(IF(C431&lt;16,$Q431/($D431^0.450818786555515)*'Hintergrund Berechnung'!$N$941,$Q431/($D431^0.450818786555515)*'Hintergrund Berechnung'!$N$942),0)</f>
        <v>#DIV/0!</v>
      </c>
      <c r="AJ431" s="34">
        <f>ROUND(IF(C431&lt;16,$R431*'Hintergrund Berechnung'!$O$941,$R431*'Hintergrund Berechnung'!$O$942),0)</f>
        <v>0</v>
      </c>
      <c r="AK431" s="34">
        <f>ROUND(IF(C431&lt;16,IF(S431&gt;0,(25-$S431)*'Hintergrund Berechnung'!$J$941,0),IF(S431&gt;0,(25-$S431)*'Hintergrund Berechnung'!$J$942,0)),0)</f>
        <v>0</v>
      </c>
      <c r="AL431" s="18" t="e">
        <f t="shared" si="62"/>
        <v>#DIV/0!</v>
      </c>
    </row>
    <row r="432" spans="21:38" x14ac:dyDescent="0.5">
      <c r="U432" s="16">
        <f t="shared" si="54"/>
        <v>0</v>
      </c>
      <c r="V432" s="16" t="e">
        <f>IF($A$3=FALSE,IF($C432&lt;16,E432/($D432^0.70558407859294)*'Hintergrund Berechnung'!$I$941,E432/($D432^0.70558407859294)*'Hintergrund Berechnung'!$I$942),IF($C432&lt;13,(E432/($D432^0.70558407859294)*'Hintergrund Berechnung'!$I$941)*0.5,IF($C432&lt;16,(E432/($D432^0.70558407859294)*'Hintergrund Berechnung'!$I$941)*0.67,E432/($D432^0.70558407859294)*'Hintergrund Berechnung'!$I$942)))</f>
        <v>#DIV/0!</v>
      </c>
      <c r="W432" s="16" t="str">
        <f t="shared" si="55"/>
        <v/>
      </c>
      <c r="X432" s="16" t="e">
        <f>IF($A$3=FALSE,IF($C432&lt;16,G432/($D432^0.70558407859294)*'Hintergrund Berechnung'!$I$941,G432/($D432^0.70558407859294)*'Hintergrund Berechnung'!$I$942),IF($C432&lt;13,(G432/($D432^0.70558407859294)*'Hintergrund Berechnung'!$I$941)*0.5,IF($C432&lt;16,(G432/($D432^0.70558407859294)*'Hintergrund Berechnung'!$I$941)*0.67,G432/($D432^0.70558407859294)*'Hintergrund Berechnung'!$I$942)))</f>
        <v>#DIV/0!</v>
      </c>
      <c r="Y432" s="16" t="str">
        <f t="shared" si="56"/>
        <v/>
      </c>
      <c r="Z432" s="16" t="e">
        <f>IF($A$3=FALSE,IF($C432&lt;16,I432/($D432^0.70558407859294)*'Hintergrund Berechnung'!$I$941,I432/($D432^0.70558407859294)*'Hintergrund Berechnung'!$I$942),IF($C432&lt;13,(I432/($D432^0.70558407859294)*'Hintergrund Berechnung'!$I$941)*0.5,IF($C432&lt;16,(I432/($D432^0.70558407859294)*'Hintergrund Berechnung'!$I$941)*0.67,I432/($D432^0.70558407859294)*'Hintergrund Berechnung'!$I$942)))</f>
        <v>#DIV/0!</v>
      </c>
      <c r="AA432" s="16" t="str">
        <f t="shared" si="57"/>
        <v/>
      </c>
      <c r="AB432" s="16" t="e">
        <f>IF($A$3=FALSE,IF($C432&lt;16,K432/($D432^0.70558407859294)*'Hintergrund Berechnung'!$I$941,K432/($D432^0.70558407859294)*'Hintergrund Berechnung'!$I$942),IF($C432&lt;13,(K432/($D432^0.70558407859294)*'Hintergrund Berechnung'!$I$941)*0.5,IF($C432&lt;16,(K432/($D432^0.70558407859294)*'Hintergrund Berechnung'!$I$941)*0.67,K432/($D432^0.70558407859294)*'Hintergrund Berechnung'!$I$942)))</f>
        <v>#DIV/0!</v>
      </c>
      <c r="AC432" s="16" t="str">
        <f t="shared" si="58"/>
        <v/>
      </c>
      <c r="AD432" s="16" t="e">
        <f>IF($A$3=FALSE,IF($C432&lt;16,M432/($D432^0.70558407859294)*'Hintergrund Berechnung'!$I$941,M432/($D432^0.70558407859294)*'Hintergrund Berechnung'!$I$942),IF($C432&lt;13,(M432/($D432^0.70558407859294)*'Hintergrund Berechnung'!$I$941)*0.5,IF($C432&lt;16,(M432/($D432^0.70558407859294)*'Hintergrund Berechnung'!$I$941)*0.67,M432/($D432^0.70558407859294)*'Hintergrund Berechnung'!$I$942)))</f>
        <v>#DIV/0!</v>
      </c>
      <c r="AE432" s="16" t="str">
        <f t="shared" si="59"/>
        <v/>
      </c>
      <c r="AF432" s="16" t="e">
        <f>IF($A$3=FALSE,IF($C432&lt;16,O432/($D432^0.70558407859294)*'Hintergrund Berechnung'!$I$941,O432/($D432^0.70558407859294)*'Hintergrund Berechnung'!$I$942),IF($C432&lt;13,(O432/($D432^0.70558407859294)*'Hintergrund Berechnung'!$I$941)*0.5,IF($C432&lt;16,(O432/($D432^0.70558407859294)*'Hintergrund Berechnung'!$I$941)*0.67,O432/($D432^0.70558407859294)*'Hintergrund Berechnung'!$I$942)))</f>
        <v>#DIV/0!</v>
      </c>
      <c r="AG432" s="16" t="str">
        <f t="shared" si="60"/>
        <v/>
      </c>
      <c r="AH432" s="16" t="e">
        <f t="shared" si="61"/>
        <v>#DIV/0!</v>
      </c>
      <c r="AI432" s="34" t="e">
        <f>ROUND(IF(C432&lt;16,$Q432/($D432^0.450818786555515)*'Hintergrund Berechnung'!$N$941,$Q432/($D432^0.450818786555515)*'Hintergrund Berechnung'!$N$942),0)</f>
        <v>#DIV/0!</v>
      </c>
      <c r="AJ432" s="34">
        <f>ROUND(IF(C432&lt;16,$R432*'Hintergrund Berechnung'!$O$941,$R432*'Hintergrund Berechnung'!$O$942),0)</f>
        <v>0</v>
      </c>
      <c r="AK432" s="34">
        <f>ROUND(IF(C432&lt;16,IF(S432&gt;0,(25-$S432)*'Hintergrund Berechnung'!$J$941,0),IF(S432&gt;0,(25-$S432)*'Hintergrund Berechnung'!$J$942,0)),0)</f>
        <v>0</v>
      </c>
      <c r="AL432" s="18" t="e">
        <f t="shared" si="62"/>
        <v>#DIV/0!</v>
      </c>
    </row>
    <row r="433" spans="21:38" x14ac:dyDescent="0.5">
      <c r="U433" s="16">
        <f t="shared" si="54"/>
        <v>0</v>
      </c>
      <c r="V433" s="16" t="e">
        <f>IF($A$3=FALSE,IF($C433&lt;16,E433/($D433^0.70558407859294)*'Hintergrund Berechnung'!$I$941,E433/($D433^0.70558407859294)*'Hintergrund Berechnung'!$I$942),IF($C433&lt;13,(E433/($D433^0.70558407859294)*'Hintergrund Berechnung'!$I$941)*0.5,IF($C433&lt;16,(E433/($D433^0.70558407859294)*'Hintergrund Berechnung'!$I$941)*0.67,E433/($D433^0.70558407859294)*'Hintergrund Berechnung'!$I$942)))</f>
        <v>#DIV/0!</v>
      </c>
      <c r="W433" s="16" t="str">
        <f t="shared" si="55"/>
        <v/>
      </c>
      <c r="X433" s="16" t="e">
        <f>IF($A$3=FALSE,IF($C433&lt;16,G433/($D433^0.70558407859294)*'Hintergrund Berechnung'!$I$941,G433/($D433^0.70558407859294)*'Hintergrund Berechnung'!$I$942),IF($C433&lt;13,(G433/($D433^0.70558407859294)*'Hintergrund Berechnung'!$I$941)*0.5,IF($C433&lt;16,(G433/($D433^0.70558407859294)*'Hintergrund Berechnung'!$I$941)*0.67,G433/($D433^0.70558407859294)*'Hintergrund Berechnung'!$I$942)))</f>
        <v>#DIV/0!</v>
      </c>
      <c r="Y433" s="16" t="str">
        <f t="shared" si="56"/>
        <v/>
      </c>
      <c r="Z433" s="16" t="e">
        <f>IF($A$3=FALSE,IF($C433&lt;16,I433/($D433^0.70558407859294)*'Hintergrund Berechnung'!$I$941,I433/($D433^0.70558407859294)*'Hintergrund Berechnung'!$I$942),IF($C433&lt;13,(I433/($D433^0.70558407859294)*'Hintergrund Berechnung'!$I$941)*0.5,IF($C433&lt;16,(I433/($D433^0.70558407859294)*'Hintergrund Berechnung'!$I$941)*0.67,I433/($D433^0.70558407859294)*'Hintergrund Berechnung'!$I$942)))</f>
        <v>#DIV/0!</v>
      </c>
      <c r="AA433" s="16" t="str">
        <f t="shared" si="57"/>
        <v/>
      </c>
      <c r="AB433" s="16" t="e">
        <f>IF($A$3=FALSE,IF($C433&lt;16,K433/($D433^0.70558407859294)*'Hintergrund Berechnung'!$I$941,K433/($D433^0.70558407859294)*'Hintergrund Berechnung'!$I$942),IF($C433&lt;13,(K433/($D433^0.70558407859294)*'Hintergrund Berechnung'!$I$941)*0.5,IF($C433&lt;16,(K433/($D433^0.70558407859294)*'Hintergrund Berechnung'!$I$941)*0.67,K433/($D433^0.70558407859294)*'Hintergrund Berechnung'!$I$942)))</f>
        <v>#DIV/0!</v>
      </c>
      <c r="AC433" s="16" t="str">
        <f t="shared" si="58"/>
        <v/>
      </c>
      <c r="AD433" s="16" t="e">
        <f>IF($A$3=FALSE,IF($C433&lt;16,M433/($D433^0.70558407859294)*'Hintergrund Berechnung'!$I$941,M433/($D433^0.70558407859294)*'Hintergrund Berechnung'!$I$942),IF($C433&lt;13,(M433/($D433^0.70558407859294)*'Hintergrund Berechnung'!$I$941)*0.5,IF($C433&lt;16,(M433/($D433^0.70558407859294)*'Hintergrund Berechnung'!$I$941)*0.67,M433/($D433^0.70558407859294)*'Hintergrund Berechnung'!$I$942)))</f>
        <v>#DIV/0!</v>
      </c>
      <c r="AE433" s="16" t="str">
        <f t="shared" si="59"/>
        <v/>
      </c>
      <c r="AF433" s="16" t="e">
        <f>IF($A$3=FALSE,IF($C433&lt;16,O433/($D433^0.70558407859294)*'Hintergrund Berechnung'!$I$941,O433/($D433^0.70558407859294)*'Hintergrund Berechnung'!$I$942),IF($C433&lt;13,(O433/($D433^0.70558407859294)*'Hintergrund Berechnung'!$I$941)*0.5,IF($C433&lt;16,(O433/($D433^0.70558407859294)*'Hintergrund Berechnung'!$I$941)*0.67,O433/($D433^0.70558407859294)*'Hintergrund Berechnung'!$I$942)))</f>
        <v>#DIV/0!</v>
      </c>
      <c r="AG433" s="16" t="str">
        <f t="shared" si="60"/>
        <v/>
      </c>
      <c r="AH433" s="16" t="e">
        <f t="shared" si="61"/>
        <v>#DIV/0!</v>
      </c>
      <c r="AI433" s="34" t="e">
        <f>ROUND(IF(C433&lt;16,$Q433/($D433^0.450818786555515)*'Hintergrund Berechnung'!$N$941,$Q433/($D433^0.450818786555515)*'Hintergrund Berechnung'!$N$942),0)</f>
        <v>#DIV/0!</v>
      </c>
      <c r="AJ433" s="34">
        <f>ROUND(IF(C433&lt;16,$R433*'Hintergrund Berechnung'!$O$941,$R433*'Hintergrund Berechnung'!$O$942),0)</f>
        <v>0</v>
      </c>
      <c r="AK433" s="34">
        <f>ROUND(IF(C433&lt;16,IF(S433&gt;0,(25-$S433)*'Hintergrund Berechnung'!$J$941,0),IF(S433&gt;0,(25-$S433)*'Hintergrund Berechnung'!$J$942,0)),0)</f>
        <v>0</v>
      </c>
      <c r="AL433" s="18" t="e">
        <f t="shared" si="62"/>
        <v>#DIV/0!</v>
      </c>
    </row>
    <row r="434" spans="21:38" x14ac:dyDescent="0.5">
      <c r="U434" s="16">
        <f t="shared" si="54"/>
        <v>0</v>
      </c>
      <c r="V434" s="16" t="e">
        <f>IF($A$3=FALSE,IF($C434&lt;16,E434/($D434^0.70558407859294)*'Hintergrund Berechnung'!$I$941,E434/($D434^0.70558407859294)*'Hintergrund Berechnung'!$I$942),IF($C434&lt;13,(E434/($D434^0.70558407859294)*'Hintergrund Berechnung'!$I$941)*0.5,IF($C434&lt;16,(E434/($D434^0.70558407859294)*'Hintergrund Berechnung'!$I$941)*0.67,E434/($D434^0.70558407859294)*'Hintergrund Berechnung'!$I$942)))</f>
        <v>#DIV/0!</v>
      </c>
      <c r="W434" s="16" t="str">
        <f t="shared" si="55"/>
        <v/>
      </c>
      <c r="X434" s="16" t="e">
        <f>IF($A$3=FALSE,IF($C434&lt;16,G434/($D434^0.70558407859294)*'Hintergrund Berechnung'!$I$941,G434/($D434^0.70558407859294)*'Hintergrund Berechnung'!$I$942),IF($C434&lt;13,(G434/($D434^0.70558407859294)*'Hintergrund Berechnung'!$I$941)*0.5,IF($C434&lt;16,(G434/($D434^0.70558407859294)*'Hintergrund Berechnung'!$I$941)*0.67,G434/($D434^0.70558407859294)*'Hintergrund Berechnung'!$I$942)))</f>
        <v>#DIV/0!</v>
      </c>
      <c r="Y434" s="16" t="str">
        <f t="shared" si="56"/>
        <v/>
      </c>
      <c r="Z434" s="16" t="e">
        <f>IF($A$3=FALSE,IF($C434&lt;16,I434/($D434^0.70558407859294)*'Hintergrund Berechnung'!$I$941,I434/($D434^0.70558407859294)*'Hintergrund Berechnung'!$I$942),IF($C434&lt;13,(I434/($D434^0.70558407859294)*'Hintergrund Berechnung'!$I$941)*0.5,IF($C434&lt;16,(I434/($D434^0.70558407859294)*'Hintergrund Berechnung'!$I$941)*0.67,I434/($D434^0.70558407859294)*'Hintergrund Berechnung'!$I$942)))</f>
        <v>#DIV/0!</v>
      </c>
      <c r="AA434" s="16" t="str">
        <f t="shared" si="57"/>
        <v/>
      </c>
      <c r="AB434" s="16" t="e">
        <f>IF($A$3=FALSE,IF($C434&lt;16,K434/($D434^0.70558407859294)*'Hintergrund Berechnung'!$I$941,K434/($D434^0.70558407859294)*'Hintergrund Berechnung'!$I$942),IF($C434&lt;13,(K434/($D434^0.70558407859294)*'Hintergrund Berechnung'!$I$941)*0.5,IF($C434&lt;16,(K434/($D434^0.70558407859294)*'Hintergrund Berechnung'!$I$941)*0.67,K434/($D434^0.70558407859294)*'Hintergrund Berechnung'!$I$942)))</f>
        <v>#DIV/0!</v>
      </c>
      <c r="AC434" s="16" t="str">
        <f t="shared" si="58"/>
        <v/>
      </c>
      <c r="AD434" s="16" t="e">
        <f>IF($A$3=FALSE,IF($C434&lt;16,M434/($D434^0.70558407859294)*'Hintergrund Berechnung'!$I$941,M434/($D434^0.70558407859294)*'Hintergrund Berechnung'!$I$942),IF($C434&lt;13,(M434/($D434^0.70558407859294)*'Hintergrund Berechnung'!$I$941)*0.5,IF($C434&lt;16,(M434/($D434^0.70558407859294)*'Hintergrund Berechnung'!$I$941)*0.67,M434/($D434^0.70558407859294)*'Hintergrund Berechnung'!$I$942)))</f>
        <v>#DIV/0!</v>
      </c>
      <c r="AE434" s="16" t="str">
        <f t="shared" si="59"/>
        <v/>
      </c>
      <c r="AF434" s="16" t="e">
        <f>IF($A$3=FALSE,IF($C434&lt;16,O434/($D434^0.70558407859294)*'Hintergrund Berechnung'!$I$941,O434/($D434^0.70558407859294)*'Hintergrund Berechnung'!$I$942),IF($C434&lt;13,(O434/($D434^0.70558407859294)*'Hintergrund Berechnung'!$I$941)*0.5,IF($C434&lt;16,(O434/($D434^0.70558407859294)*'Hintergrund Berechnung'!$I$941)*0.67,O434/($D434^0.70558407859294)*'Hintergrund Berechnung'!$I$942)))</f>
        <v>#DIV/0!</v>
      </c>
      <c r="AG434" s="16" t="str">
        <f t="shared" si="60"/>
        <v/>
      </c>
      <c r="AH434" s="16" t="e">
        <f t="shared" si="61"/>
        <v>#DIV/0!</v>
      </c>
      <c r="AI434" s="34" t="e">
        <f>ROUND(IF(C434&lt;16,$Q434/($D434^0.450818786555515)*'Hintergrund Berechnung'!$N$941,$Q434/($D434^0.450818786555515)*'Hintergrund Berechnung'!$N$942),0)</f>
        <v>#DIV/0!</v>
      </c>
      <c r="AJ434" s="34">
        <f>ROUND(IF(C434&lt;16,$R434*'Hintergrund Berechnung'!$O$941,$R434*'Hintergrund Berechnung'!$O$942),0)</f>
        <v>0</v>
      </c>
      <c r="AK434" s="34">
        <f>ROUND(IF(C434&lt;16,IF(S434&gt;0,(25-$S434)*'Hintergrund Berechnung'!$J$941,0),IF(S434&gt;0,(25-$S434)*'Hintergrund Berechnung'!$J$942,0)),0)</f>
        <v>0</v>
      </c>
      <c r="AL434" s="18" t="e">
        <f t="shared" si="62"/>
        <v>#DIV/0!</v>
      </c>
    </row>
    <row r="435" spans="21:38" x14ac:dyDescent="0.5">
      <c r="U435" s="16">
        <f t="shared" si="54"/>
        <v>0</v>
      </c>
      <c r="V435" s="16" t="e">
        <f>IF($A$3=FALSE,IF($C435&lt;16,E435/($D435^0.70558407859294)*'Hintergrund Berechnung'!$I$941,E435/($D435^0.70558407859294)*'Hintergrund Berechnung'!$I$942),IF($C435&lt;13,(E435/($D435^0.70558407859294)*'Hintergrund Berechnung'!$I$941)*0.5,IF($C435&lt;16,(E435/($D435^0.70558407859294)*'Hintergrund Berechnung'!$I$941)*0.67,E435/($D435^0.70558407859294)*'Hintergrund Berechnung'!$I$942)))</f>
        <v>#DIV/0!</v>
      </c>
      <c r="W435" s="16" t="str">
        <f t="shared" si="55"/>
        <v/>
      </c>
      <c r="X435" s="16" t="e">
        <f>IF($A$3=FALSE,IF($C435&lt;16,G435/($D435^0.70558407859294)*'Hintergrund Berechnung'!$I$941,G435/($D435^0.70558407859294)*'Hintergrund Berechnung'!$I$942),IF($C435&lt;13,(G435/($D435^0.70558407859294)*'Hintergrund Berechnung'!$I$941)*0.5,IF($C435&lt;16,(G435/($D435^0.70558407859294)*'Hintergrund Berechnung'!$I$941)*0.67,G435/($D435^0.70558407859294)*'Hintergrund Berechnung'!$I$942)))</f>
        <v>#DIV/0!</v>
      </c>
      <c r="Y435" s="16" t="str">
        <f t="shared" si="56"/>
        <v/>
      </c>
      <c r="Z435" s="16" t="e">
        <f>IF($A$3=FALSE,IF($C435&lt;16,I435/($D435^0.70558407859294)*'Hintergrund Berechnung'!$I$941,I435/($D435^0.70558407859294)*'Hintergrund Berechnung'!$I$942),IF($C435&lt;13,(I435/($D435^0.70558407859294)*'Hintergrund Berechnung'!$I$941)*0.5,IF($C435&lt;16,(I435/($D435^0.70558407859294)*'Hintergrund Berechnung'!$I$941)*0.67,I435/($D435^0.70558407859294)*'Hintergrund Berechnung'!$I$942)))</f>
        <v>#DIV/0!</v>
      </c>
      <c r="AA435" s="16" t="str">
        <f t="shared" si="57"/>
        <v/>
      </c>
      <c r="AB435" s="16" t="e">
        <f>IF($A$3=FALSE,IF($C435&lt;16,K435/($D435^0.70558407859294)*'Hintergrund Berechnung'!$I$941,K435/($D435^0.70558407859294)*'Hintergrund Berechnung'!$I$942),IF($C435&lt;13,(K435/($D435^0.70558407859294)*'Hintergrund Berechnung'!$I$941)*0.5,IF($C435&lt;16,(K435/($D435^0.70558407859294)*'Hintergrund Berechnung'!$I$941)*0.67,K435/($D435^0.70558407859294)*'Hintergrund Berechnung'!$I$942)))</f>
        <v>#DIV/0!</v>
      </c>
      <c r="AC435" s="16" t="str">
        <f t="shared" si="58"/>
        <v/>
      </c>
      <c r="AD435" s="16" t="e">
        <f>IF($A$3=FALSE,IF($C435&lt;16,M435/($D435^0.70558407859294)*'Hintergrund Berechnung'!$I$941,M435/($D435^0.70558407859294)*'Hintergrund Berechnung'!$I$942),IF($C435&lt;13,(M435/($D435^0.70558407859294)*'Hintergrund Berechnung'!$I$941)*0.5,IF($C435&lt;16,(M435/($D435^0.70558407859294)*'Hintergrund Berechnung'!$I$941)*0.67,M435/($D435^0.70558407859294)*'Hintergrund Berechnung'!$I$942)))</f>
        <v>#DIV/0!</v>
      </c>
      <c r="AE435" s="16" t="str">
        <f t="shared" si="59"/>
        <v/>
      </c>
      <c r="AF435" s="16" t="e">
        <f>IF($A$3=FALSE,IF($C435&lt;16,O435/($D435^0.70558407859294)*'Hintergrund Berechnung'!$I$941,O435/($D435^0.70558407859294)*'Hintergrund Berechnung'!$I$942),IF($C435&lt;13,(O435/($D435^0.70558407859294)*'Hintergrund Berechnung'!$I$941)*0.5,IF($C435&lt;16,(O435/($D435^0.70558407859294)*'Hintergrund Berechnung'!$I$941)*0.67,O435/($D435^0.70558407859294)*'Hintergrund Berechnung'!$I$942)))</f>
        <v>#DIV/0!</v>
      </c>
      <c r="AG435" s="16" t="str">
        <f t="shared" si="60"/>
        <v/>
      </c>
      <c r="AH435" s="16" t="e">
        <f t="shared" si="61"/>
        <v>#DIV/0!</v>
      </c>
      <c r="AI435" s="34" t="e">
        <f>ROUND(IF(C435&lt;16,$Q435/($D435^0.450818786555515)*'Hintergrund Berechnung'!$N$941,$Q435/($D435^0.450818786555515)*'Hintergrund Berechnung'!$N$942),0)</f>
        <v>#DIV/0!</v>
      </c>
      <c r="AJ435" s="34">
        <f>ROUND(IF(C435&lt;16,$R435*'Hintergrund Berechnung'!$O$941,$R435*'Hintergrund Berechnung'!$O$942),0)</f>
        <v>0</v>
      </c>
      <c r="AK435" s="34">
        <f>ROUND(IF(C435&lt;16,IF(S435&gt;0,(25-$S435)*'Hintergrund Berechnung'!$J$941,0),IF(S435&gt;0,(25-$S435)*'Hintergrund Berechnung'!$J$942,0)),0)</f>
        <v>0</v>
      </c>
      <c r="AL435" s="18" t="e">
        <f t="shared" si="62"/>
        <v>#DIV/0!</v>
      </c>
    </row>
    <row r="436" spans="21:38" x14ac:dyDescent="0.5">
      <c r="U436" s="16">
        <f t="shared" si="54"/>
        <v>0</v>
      </c>
      <c r="V436" s="16" t="e">
        <f>IF($A$3=FALSE,IF($C436&lt;16,E436/($D436^0.70558407859294)*'Hintergrund Berechnung'!$I$941,E436/($D436^0.70558407859294)*'Hintergrund Berechnung'!$I$942),IF($C436&lt;13,(E436/($D436^0.70558407859294)*'Hintergrund Berechnung'!$I$941)*0.5,IF($C436&lt;16,(E436/($D436^0.70558407859294)*'Hintergrund Berechnung'!$I$941)*0.67,E436/($D436^0.70558407859294)*'Hintergrund Berechnung'!$I$942)))</f>
        <v>#DIV/0!</v>
      </c>
      <c r="W436" s="16" t="str">
        <f t="shared" si="55"/>
        <v/>
      </c>
      <c r="X436" s="16" t="e">
        <f>IF($A$3=FALSE,IF($C436&lt;16,G436/($D436^0.70558407859294)*'Hintergrund Berechnung'!$I$941,G436/($D436^0.70558407859294)*'Hintergrund Berechnung'!$I$942),IF($C436&lt;13,(G436/($D436^0.70558407859294)*'Hintergrund Berechnung'!$I$941)*0.5,IF($C436&lt;16,(G436/($D436^0.70558407859294)*'Hintergrund Berechnung'!$I$941)*0.67,G436/($D436^0.70558407859294)*'Hintergrund Berechnung'!$I$942)))</f>
        <v>#DIV/0!</v>
      </c>
      <c r="Y436" s="16" t="str">
        <f t="shared" si="56"/>
        <v/>
      </c>
      <c r="Z436" s="16" t="e">
        <f>IF($A$3=FALSE,IF($C436&lt;16,I436/($D436^0.70558407859294)*'Hintergrund Berechnung'!$I$941,I436/($D436^0.70558407859294)*'Hintergrund Berechnung'!$I$942),IF($C436&lt;13,(I436/($D436^0.70558407859294)*'Hintergrund Berechnung'!$I$941)*0.5,IF($C436&lt;16,(I436/($D436^0.70558407859294)*'Hintergrund Berechnung'!$I$941)*0.67,I436/($D436^0.70558407859294)*'Hintergrund Berechnung'!$I$942)))</f>
        <v>#DIV/0!</v>
      </c>
      <c r="AA436" s="16" t="str">
        <f t="shared" si="57"/>
        <v/>
      </c>
      <c r="AB436" s="16" t="e">
        <f>IF($A$3=FALSE,IF($C436&lt;16,K436/($D436^0.70558407859294)*'Hintergrund Berechnung'!$I$941,K436/($D436^0.70558407859294)*'Hintergrund Berechnung'!$I$942),IF($C436&lt;13,(K436/($D436^0.70558407859294)*'Hintergrund Berechnung'!$I$941)*0.5,IF($C436&lt;16,(K436/($D436^0.70558407859294)*'Hintergrund Berechnung'!$I$941)*0.67,K436/($D436^0.70558407859294)*'Hintergrund Berechnung'!$I$942)))</f>
        <v>#DIV/0!</v>
      </c>
      <c r="AC436" s="16" t="str">
        <f t="shared" si="58"/>
        <v/>
      </c>
      <c r="AD436" s="16" t="e">
        <f>IF($A$3=FALSE,IF($C436&lt;16,M436/($D436^0.70558407859294)*'Hintergrund Berechnung'!$I$941,M436/($D436^0.70558407859294)*'Hintergrund Berechnung'!$I$942),IF($C436&lt;13,(M436/($D436^0.70558407859294)*'Hintergrund Berechnung'!$I$941)*0.5,IF($C436&lt;16,(M436/($D436^0.70558407859294)*'Hintergrund Berechnung'!$I$941)*0.67,M436/($D436^0.70558407859294)*'Hintergrund Berechnung'!$I$942)))</f>
        <v>#DIV/0!</v>
      </c>
      <c r="AE436" s="16" t="str">
        <f t="shared" si="59"/>
        <v/>
      </c>
      <c r="AF436" s="16" t="e">
        <f>IF($A$3=FALSE,IF($C436&lt;16,O436/($D436^0.70558407859294)*'Hintergrund Berechnung'!$I$941,O436/($D436^0.70558407859294)*'Hintergrund Berechnung'!$I$942),IF($C436&lt;13,(O436/($D436^0.70558407859294)*'Hintergrund Berechnung'!$I$941)*0.5,IF($C436&lt;16,(O436/($D436^0.70558407859294)*'Hintergrund Berechnung'!$I$941)*0.67,O436/($D436^0.70558407859294)*'Hintergrund Berechnung'!$I$942)))</f>
        <v>#DIV/0!</v>
      </c>
      <c r="AG436" s="16" t="str">
        <f t="shared" si="60"/>
        <v/>
      </c>
      <c r="AH436" s="16" t="e">
        <f t="shared" si="61"/>
        <v>#DIV/0!</v>
      </c>
      <c r="AI436" s="34" t="e">
        <f>ROUND(IF(C436&lt;16,$Q436/($D436^0.450818786555515)*'Hintergrund Berechnung'!$N$941,$Q436/($D436^0.450818786555515)*'Hintergrund Berechnung'!$N$942),0)</f>
        <v>#DIV/0!</v>
      </c>
      <c r="AJ436" s="34">
        <f>ROUND(IF(C436&lt;16,$R436*'Hintergrund Berechnung'!$O$941,$R436*'Hintergrund Berechnung'!$O$942),0)</f>
        <v>0</v>
      </c>
      <c r="AK436" s="34">
        <f>ROUND(IF(C436&lt;16,IF(S436&gt;0,(25-$S436)*'Hintergrund Berechnung'!$J$941,0),IF(S436&gt;0,(25-$S436)*'Hintergrund Berechnung'!$J$942,0)),0)</f>
        <v>0</v>
      </c>
      <c r="AL436" s="18" t="e">
        <f t="shared" si="62"/>
        <v>#DIV/0!</v>
      </c>
    </row>
    <row r="437" spans="21:38" x14ac:dyDescent="0.5">
      <c r="U437" s="16">
        <f t="shared" si="54"/>
        <v>0</v>
      </c>
      <c r="V437" s="16" t="e">
        <f>IF($A$3=FALSE,IF($C437&lt;16,E437/($D437^0.70558407859294)*'Hintergrund Berechnung'!$I$941,E437/($D437^0.70558407859294)*'Hintergrund Berechnung'!$I$942),IF($C437&lt;13,(E437/($D437^0.70558407859294)*'Hintergrund Berechnung'!$I$941)*0.5,IF($C437&lt;16,(E437/($D437^0.70558407859294)*'Hintergrund Berechnung'!$I$941)*0.67,E437/($D437^0.70558407859294)*'Hintergrund Berechnung'!$I$942)))</f>
        <v>#DIV/0!</v>
      </c>
      <c r="W437" s="16" t="str">
        <f t="shared" si="55"/>
        <v/>
      </c>
      <c r="X437" s="16" t="e">
        <f>IF($A$3=FALSE,IF($C437&lt;16,G437/($D437^0.70558407859294)*'Hintergrund Berechnung'!$I$941,G437/($D437^0.70558407859294)*'Hintergrund Berechnung'!$I$942),IF($C437&lt;13,(G437/($D437^0.70558407859294)*'Hintergrund Berechnung'!$I$941)*0.5,IF($C437&lt;16,(G437/($D437^0.70558407859294)*'Hintergrund Berechnung'!$I$941)*0.67,G437/($D437^0.70558407859294)*'Hintergrund Berechnung'!$I$942)))</f>
        <v>#DIV/0!</v>
      </c>
      <c r="Y437" s="16" t="str">
        <f t="shared" si="56"/>
        <v/>
      </c>
      <c r="Z437" s="16" t="e">
        <f>IF($A$3=FALSE,IF($C437&lt;16,I437/($D437^0.70558407859294)*'Hintergrund Berechnung'!$I$941,I437/($D437^0.70558407859294)*'Hintergrund Berechnung'!$I$942),IF($C437&lt;13,(I437/($D437^0.70558407859294)*'Hintergrund Berechnung'!$I$941)*0.5,IF($C437&lt;16,(I437/($D437^0.70558407859294)*'Hintergrund Berechnung'!$I$941)*0.67,I437/($D437^0.70558407859294)*'Hintergrund Berechnung'!$I$942)))</f>
        <v>#DIV/0!</v>
      </c>
      <c r="AA437" s="16" t="str">
        <f t="shared" si="57"/>
        <v/>
      </c>
      <c r="AB437" s="16" t="e">
        <f>IF($A$3=FALSE,IF($C437&lt;16,K437/($D437^0.70558407859294)*'Hintergrund Berechnung'!$I$941,K437/($D437^0.70558407859294)*'Hintergrund Berechnung'!$I$942),IF($C437&lt;13,(K437/($D437^0.70558407859294)*'Hintergrund Berechnung'!$I$941)*0.5,IF($C437&lt;16,(K437/($D437^0.70558407859294)*'Hintergrund Berechnung'!$I$941)*0.67,K437/($D437^0.70558407859294)*'Hintergrund Berechnung'!$I$942)))</f>
        <v>#DIV/0!</v>
      </c>
      <c r="AC437" s="16" t="str">
        <f t="shared" si="58"/>
        <v/>
      </c>
      <c r="AD437" s="16" t="e">
        <f>IF($A$3=FALSE,IF($C437&lt;16,M437/($D437^0.70558407859294)*'Hintergrund Berechnung'!$I$941,M437/($D437^0.70558407859294)*'Hintergrund Berechnung'!$I$942),IF($C437&lt;13,(M437/($D437^0.70558407859294)*'Hintergrund Berechnung'!$I$941)*0.5,IF($C437&lt;16,(M437/($D437^0.70558407859294)*'Hintergrund Berechnung'!$I$941)*0.67,M437/($D437^0.70558407859294)*'Hintergrund Berechnung'!$I$942)))</f>
        <v>#DIV/0!</v>
      </c>
      <c r="AE437" s="16" t="str">
        <f t="shared" si="59"/>
        <v/>
      </c>
      <c r="AF437" s="16" t="e">
        <f>IF($A$3=FALSE,IF($C437&lt;16,O437/($D437^0.70558407859294)*'Hintergrund Berechnung'!$I$941,O437/($D437^0.70558407859294)*'Hintergrund Berechnung'!$I$942),IF($C437&lt;13,(O437/($D437^0.70558407859294)*'Hintergrund Berechnung'!$I$941)*0.5,IF($C437&lt;16,(O437/($D437^0.70558407859294)*'Hintergrund Berechnung'!$I$941)*0.67,O437/($D437^0.70558407859294)*'Hintergrund Berechnung'!$I$942)))</f>
        <v>#DIV/0!</v>
      </c>
      <c r="AG437" s="16" t="str">
        <f t="shared" si="60"/>
        <v/>
      </c>
      <c r="AH437" s="16" t="e">
        <f t="shared" si="61"/>
        <v>#DIV/0!</v>
      </c>
      <c r="AI437" s="34" t="e">
        <f>ROUND(IF(C437&lt;16,$Q437/($D437^0.450818786555515)*'Hintergrund Berechnung'!$N$941,$Q437/($D437^0.450818786555515)*'Hintergrund Berechnung'!$N$942),0)</f>
        <v>#DIV/0!</v>
      </c>
      <c r="AJ437" s="34">
        <f>ROUND(IF(C437&lt;16,$R437*'Hintergrund Berechnung'!$O$941,$R437*'Hintergrund Berechnung'!$O$942),0)</f>
        <v>0</v>
      </c>
      <c r="AK437" s="34">
        <f>ROUND(IF(C437&lt;16,IF(S437&gt;0,(25-$S437)*'Hintergrund Berechnung'!$J$941,0),IF(S437&gt;0,(25-$S437)*'Hintergrund Berechnung'!$J$942,0)),0)</f>
        <v>0</v>
      </c>
      <c r="AL437" s="18" t="e">
        <f t="shared" si="62"/>
        <v>#DIV/0!</v>
      </c>
    </row>
    <row r="438" spans="21:38" x14ac:dyDescent="0.5">
      <c r="U438" s="16">
        <f t="shared" si="54"/>
        <v>0</v>
      </c>
      <c r="V438" s="16" t="e">
        <f>IF($A$3=FALSE,IF($C438&lt;16,E438/($D438^0.70558407859294)*'Hintergrund Berechnung'!$I$941,E438/($D438^0.70558407859294)*'Hintergrund Berechnung'!$I$942),IF($C438&lt;13,(E438/($D438^0.70558407859294)*'Hintergrund Berechnung'!$I$941)*0.5,IF($C438&lt;16,(E438/($D438^0.70558407859294)*'Hintergrund Berechnung'!$I$941)*0.67,E438/($D438^0.70558407859294)*'Hintergrund Berechnung'!$I$942)))</f>
        <v>#DIV/0!</v>
      </c>
      <c r="W438" s="16" t="str">
        <f t="shared" si="55"/>
        <v/>
      </c>
      <c r="X438" s="16" t="e">
        <f>IF($A$3=FALSE,IF($C438&lt;16,G438/($D438^0.70558407859294)*'Hintergrund Berechnung'!$I$941,G438/($D438^0.70558407859294)*'Hintergrund Berechnung'!$I$942),IF($C438&lt;13,(G438/($D438^0.70558407859294)*'Hintergrund Berechnung'!$I$941)*0.5,IF($C438&lt;16,(G438/($D438^0.70558407859294)*'Hintergrund Berechnung'!$I$941)*0.67,G438/($D438^0.70558407859294)*'Hintergrund Berechnung'!$I$942)))</f>
        <v>#DIV/0!</v>
      </c>
      <c r="Y438" s="16" t="str">
        <f t="shared" si="56"/>
        <v/>
      </c>
      <c r="Z438" s="16" t="e">
        <f>IF($A$3=FALSE,IF($C438&lt;16,I438/($D438^0.70558407859294)*'Hintergrund Berechnung'!$I$941,I438/($D438^0.70558407859294)*'Hintergrund Berechnung'!$I$942),IF($C438&lt;13,(I438/($D438^0.70558407859294)*'Hintergrund Berechnung'!$I$941)*0.5,IF($C438&lt;16,(I438/($D438^0.70558407859294)*'Hintergrund Berechnung'!$I$941)*0.67,I438/($D438^0.70558407859294)*'Hintergrund Berechnung'!$I$942)))</f>
        <v>#DIV/0!</v>
      </c>
      <c r="AA438" s="16" t="str">
        <f t="shared" si="57"/>
        <v/>
      </c>
      <c r="AB438" s="16" t="e">
        <f>IF($A$3=FALSE,IF($C438&lt;16,K438/($D438^0.70558407859294)*'Hintergrund Berechnung'!$I$941,K438/($D438^0.70558407859294)*'Hintergrund Berechnung'!$I$942),IF($C438&lt;13,(K438/($D438^0.70558407859294)*'Hintergrund Berechnung'!$I$941)*0.5,IF($C438&lt;16,(K438/($D438^0.70558407859294)*'Hintergrund Berechnung'!$I$941)*0.67,K438/($D438^0.70558407859294)*'Hintergrund Berechnung'!$I$942)))</f>
        <v>#DIV/0!</v>
      </c>
      <c r="AC438" s="16" t="str">
        <f t="shared" si="58"/>
        <v/>
      </c>
      <c r="AD438" s="16" t="e">
        <f>IF($A$3=FALSE,IF($C438&lt;16,M438/($D438^0.70558407859294)*'Hintergrund Berechnung'!$I$941,M438/($D438^0.70558407859294)*'Hintergrund Berechnung'!$I$942),IF($C438&lt;13,(M438/($D438^0.70558407859294)*'Hintergrund Berechnung'!$I$941)*0.5,IF($C438&lt;16,(M438/($D438^0.70558407859294)*'Hintergrund Berechnung'!$I$941)*0.67,M438/($D438^0.70558407859294)*'Hintergrund Berechnung'!$I$942)))</f>
        <v>#DIV/0!</v>
      </c>
      <c r="AE438" s="16" t="str">
        <f t="shared" si="59"/>
        <v/>
      </c>
      <c r="AF438" s="16" t="e">
        <f>IF($A$3=FALSE,IF($C438&lt;16,O438/($D438^0.70558407859294)*'Hintergrund Berechnung'!$I$941,O438/($D438^0.70558407859294)*'Hintergrund Berechnung'!$I$942),IF($C438&lt;13,(O438/($D438^0.70558407859294)*'Hintergrund Berechnung'!$I$941)*0.5,IF($C438&lt;16,(O438/($D438^0.70558407859294)*'Hintergrund Berechnung'!$I$941)*0.67,O438/($D438^0.70558407859294)*'Hintergrund Berechnung'!$I$942)))</f>
        <v>#DIV/0!</v>
      </c>
      <c r="AG438" s="16" t="str">
        <f t="shared" si="60"/>
        <v/>
      </c>
      <c r="AH438" s="16" t="e">
        <f t="shared" si="61"/>
        <v>#DIV/0!</v>
      </c>
      <c r="AI438" s="34" t="e">
        <f>ROUND(IF(C438&lt;16,$Q438/($D438^0.450818786555515)*'Hintergrund Berechnung'!$N$941,$Q438/($D438^0.450818786555515)*'Hintergrund Berechnung'!$N$942),0)</f>
        <v>#DIV/0!</v>
      </c>
      <c r="AJ438" s="34">
        <f>ROUND(IF(C438&lt;16,$R438*'Hintergrund Berechnung'!$O$941,$R438*'Hintergrund Berechnung'!$O$942),0)</f>
        <v>0</v>
      </c>
      <c r="AK438" s="34">
        <f>ROUND(IF(C438&lt;16,IF(S438&gt;0,(25-$S438)*'Hintergrund Berechnung'!$J$941,0),IF(S438&gt;0,(25-$S438)*'Hintergrund Berechnung'!$J$942,0)),0)</f>
        <v>0</v>
      </c>
      <c r="AL438" s="18" t="e">
        <f t="shared" si="62"/>
        <v>#DIV/0!</v>
      </c>
    </row>
    <row r="439" spans="21:38" x14ac:dyDescent="0.5">
      <c r="U439" s="16">
        <f t="shared" si="54"/>
        <v>0</v>
      </c>
      <c r="V439" s="16" t="e">
        <f>IF($A$3=FALSE,IF($C439&lt;16,E439/($D439^0.70558407859294)*'Hintergrund Berechnung'!$I$941,E439/($D439^0.70558407859294)*'Hintergrund Berechnung'!$I$942),IF($C439&lt;13,(E439/($D439^0.70558407859294)*'Hintergrund Berechnung'!$I$941)*0.5,IF($C439&lt;16,(E439/($D439^0.70558407859294)*'Hintergrund Berechnung'!$I$941)*0.67,E439/($D439^0.70558407859294)*'Hintergrund Berechnung'!$I$942)))</f>
        <v>#DIV/0!</v>
      </c>
      <c r="W439" s="16" t="str">
        <f t="shared" si="55"/>
        <v/>
      </c>
      <c r="X439" s="16" t="e">
        <f>IF($A$3=FALSE,IF($C439&lt;16,G439/($D439^0.70558407859294)*'Hintergrund Berechnung'!$I$941,G439/($D439^0.70558407859294)*'Hintergrund Berechnung'!$I$942),IF($C439&lt;13,(G439/($D439^0.70558407859294)*'Hintergrund Berechnung'!$I$941)*0.5,IF($C439&lt;16,(G439/($D439^0.70558407859294)*'Hintergrund Berechnung'!$I$941)*0.67,G439/($D439^0.70558407859294)*'Hintergrund Berechnung'!$I$942)))</f>
        <v>#DIV/0!</v>
      </c>
      <c r="Y439" s="16" t="str">
        <f t="shared" si="56"/>
        <v/>
      </c>
      <c r="Z439" s="16" t="e">
        <f>IF($A$3=FALSE,IF($C439&lt;16,I439/($D439^0.70558407859294)*'Hintergrund Berechnung'!$I$941,I439/($D439^0.70558407859294)*'Hintergrund Berechnung'!$I$942),IF($C439&lt;13,(I439/($D439^0.70558407859294)*'Hintergrund Berechnung'!$I$941)*0.5,IF($C439&lt;16,(I439/($D439^0.70558407859294)*'Hintergrund Berechnung'!$I$941)*0.67,I439/($D439^0.70558407859294)*'Hintergrund Berechnung'!$I$942)))</f>
        <v>#DIV/0!</v>
      </c>
      <c r="AA439" s="16" t="str">
        <f t="shared" si="57"/>
        <v/>
      </c>
      <c r="AB439" s="16" t="e">
        <f>IF($A$3=FALSE,IF($C439&lt;16,K439/($D439^0.70558407859294)*'Hintergrund Berechnung'!$I$941,K439/($D439^0.70558407859294)*'Hintergrund Berechnung'!$I$942),IF($C439&lt;13,(K439/($D439^0.70558407859294)*'Hintergrund Berechnung'!$I$941)*0.5,IF($C439&lt;16,(K439/($D439^0.70558407859294)*'Hintergrund Berechnung'!$I$941)*0.67,K439/($D439^0.70558407859294)*'Hintergrund Berechnung'!$I$942)))</f>
        <v>#DIV/0!</v>
      </c>
      <c r="AC439" s="16" t="str">
        <f t="shared" si="58"/>
        <v/>
      </c>
      <c r="AD439" s="16" t="e">
        <f>IF($A$3=FALSE,IF($C439&lt;16,M439/($D439^0.70558407859294)*'Hintergrund Berechnung'!$I$941,M439/($D439^0.70558407859294)*'Hintergrund Berechnung'!$I$942),IF($C439&lt;13,(M439/($D439^0.70558407859294)*'Hintergrund Berechnung'!$I$941)*0.5,IF($C439&lt;16,(M439/($D439^0.70558407859294)*'Hintergrund Berechnung'!$I$941)*0.67,M439/($D439^0.70558407859294)*'Hintergrund Berechnung'!$I$942)))</f>
        <v>#DIV/0!</v>
      </c>
      <c r="AE439" s="16" t="str">
        <f t="shared" si="59"/>
        <v/>
      </c>
      <c r="AF439" s="16" t="e">
        <f>IF($A$3=FALSE,IF($C439&lt;16,O439/($D439^0.70558407859294)*'Hintergrund Berechnung'!$I$941,O439/($D439^0.70558407859294)*'Hintergrund Berechnung'!$I$942),IF($C439&lt;13,(O439/($D439^0.70558407859294)*'Hintergrund Berechnung'!$I$941)*0.5,IF($C439&lt;16,(O439/($D439^0.70558407859294)*'Hintergrund Berechnung'!$I$941)*0.67,O439/($D439^0.70558407859294)*'Hintergrund Berechnung'!$I$942)))</f>
        <v>#DIV/0!</v>
      </c>
      <c r="AG439" s="16" t="str">
        <f t="shared" si="60"/>
        <v/>
      </c>
      <c r="AH439" s="16" t="e">
        <f t="shared" si="61"/>
        <v>#DIV/0!</v>
      </c>
      <c r="AI439" s="34" t="e">
        <f>ROUND(IF(C439&lt;16,$Q439/($D439^0.450818786555515)*'Hintergrund Berechnung'!$N$941,$Q439/($D439^0.450818786555515)*'Hintergrund Berechnung'!$N$942),0)</f>
        <v>#DIV/0!</v>
      </c>
      <c r="AJ439" s="34">
        <f>ROUND(IF(C439&lt;16,$R439*'Hintergrund Berechnung'!$O$941,$R439*'Hintergrund Berechnung'!$O$942),0)</f>
        <v>0</v>
      </c>
      <c r="AK439" s="34">
        <f>ROUND(IF(C439&lt;16,IF(S439&gt;0,(25-$S439)*'Hintergrund Berechnung'!$J$941,0),IF(S439&gt;0,(25-$S439)*'Hintergrund Berechnung'!$J$942,0)),0)</f>
        <v>0</v>
      </c>
      <c r="AL439" s="18" t="e">
        <f t="shared" si="62"/>
        <v>#DIV/0!</v>
      </c>
    </row>
    <row r="440" spans="21:38" x14ac:dyDescent="0.5">
      <c r="U440" s="16">
        <f t="shared" si="54"/>
        <v>0</v>
      </c>
      <c r="V440" s="16" t="e">
        <f>IF($A$3=FALSE,IF($C440&lt;16,E440/($D440^0.70558407859294)*'Hintergrund Berechnung'!$I$941,E440/($D440^0.70558407859294)*'Hintergrund Berechnung'!$I$942),IF($C440&lt;13,(E440/($D440^0.70558407859294)*'Hintergrund Berechnung'!$I$941)*0.5,IF($C440&lt;16,(E440/($D440^0.70558407859294)*'Hintergrund Berechnung'!$I$941)*0.67,E440/($D440^0.70558407859294)*'Hintergrund Berechnung'!$I$942)))</f>
        <v>#DIV/0!</v>
      </c>
      <c r="W440" s="16" t="str">
        <f t="shared" si="55"/>
        <v/>
      </c>
      <c r="X440" s="16" t="e">
        <f>IF($A$3=FALSE,IF($C440&lt;16,G440/($D440^0.70558407859294)*'Hintergrund Berechnung'!$I$941,G440/($D440^0.70558407859294)*'Hintergrund Berechnung'!$I$942),IF($C440&lt;13,(G440/($D440^0.70558407859294)*'Hintergrund Berechnung'!$I$941)*0.5,IF($C440&lt;16,(G440/($D440^0.70558407859294)*'Hintergrund Berechnung'!$I$941)*0.67,G440/($D440^0.70558407859294)*'Hintergrund Berechnung'!$I$942)))</f>
        <v>#DIV/0!</v>
      </c>
      <c r="Y440" s="16" t="str">
        <f t="shared" si="56"/>
        <v/>
      </c>
      <c r="Z440" s="16" t="e">
        <f>IF($A$3=FALSE,IF($C440&lt;16,I440/($D440^0.70558407859294)*'Hintergrund Berechnung'!$I$941,I440/($D440^0.70558407859294)*'Hintergrund Berechnung'!$I$942),IF($C440&lt;13,(I440/($D440^0.70558407859294)*'Hintergrund Berechnung'!$I$941)*0.5,IF($C440&lt;16,(I440/($D440^0.70558407859294)*'Hintergrund Berechnung'!$I$941)*0.67,I440/($D440^0.70558407859294)*'Hintergrund Berechnung'!$I$942)))</f>
        <v>#DIV/0!</v>
      </c>
      <c r="AA440" s="16" t="str">
        <f t="shared" si="57"/>
        <v/>
      </c>
      <c r="AB440" s="16" t="e">
        <f>IF($A$3=FALSE,IF($C440&lt;16,K440/($D440^0.70558407859294)*'Hintergrund Berechnung'!$I$941,K440/($D440^0.70558407859294)*'Hintergrund Berechnung'!$I$942),IF($C440&lt;13,(K440/($D440^0.70558407859294)*'Hintergrund Berechnung'!$I$941)*0.5,IF($C440&lt;16,(K440/($D440^0.70558407859294)*'Hintergrund Berechnung'!$I$941)*0.67,K440/($D440^0.70558407859294)*'Hintergrund Berechnung'!$I$942)))</f>
        <v>#DIV/0!</v>
      </c>
      <c r="AC440" s="16" t="str">
        <f t="shared" si="58"/>
        <v/>
      </c>
      <c r="AD440" s="16" t="e">
        <f>IF($A$3=FALSE,IF($C440&lt;16,M440/($D440^0.70558407859294)*'Hintergrund Berechnung'!$I$941,M440/($D440^0.70558407859294)*'Hintergrund Berechnung'!$I$942),IF($C440&lt;13,(M440/($D440^0.70558407859294)*'Hintergrund Berechnung'!$I$941)*0.5,IF($C440&lt;16,(M440/($D440^0.70558407859294)*'Hintergrund Berechnung'!$I$941)*0.67,M440/($D440^0.70558407859294)*'Hintergrund Berechnung'!$I$942)))</f>
        <v>#DIV/0!</v>
      </c>
      <c r="AE440" s="16" t="str">
        <f t="shared" si="59"/>
        <v/>
      </c>
      <c r="AF440" s="16" t="e">
        <f>IF($A$3=FALSE,IF($C440&lt;16,O440/($D440^0.70558407859294)*'Hintergrund Berechnung'!$I$941,O440/($D440^0.70558407859294)*'Hintergrund Berechnung'!$I$942),IF($C440&lt;13,(O440/($D440^0.70558407859294)*'Hintergrund Berechnung'!$I$941)*0.5,IF($C440&lt;16,(O440/($D440^0.70558407859294)*'Hintergrund Berechnung'!$I$941)*0.67,O440/($D440^0.70558407859294)*'Hintergrund Berechnung'!$I$942)))</f>
        <v>#DIV/0!</v>
      </c>
      <c r="AG440" s="16" t="str">
        <f t="shared" si="60"/>
        <v/>
      </c>
      <c r="AH440" s="16" t="e">
        <f t="shared" si="61"/>
        <v>#DIV/0!</v>
      </c>
      <c r="AI440" s="34" t="e">
        <f>ROUND(IF(C440&lt;16,$Q440/($D440^0.450818786555515)*'Hintergrund Berechnung'!$N$941,$Q440/($D440^0.450818786555515)*'Hintergrund Berechnung'!$N$942),0)</f>
        <v>#DIV/0!</v>
      </c>
      <c r="AJ440" s="34">
        <f>ROUND(IF(C440&lt;16,$R440*'Hintergrund Berechnung'!$O$941,$R440*'Hintergrund Berechnung'!$O$942),0)</f>
        <v>0</v>
      </c>
      <c r="AK440" s="34">
        <f>ROUND(IF(C440&lt;16,IF(S440&gt;0,(25-$S440)*'Hintergrund Berechnung'!$J$941,0),IF(S440&gt;0,(25-$S440)*'Hintergrund Berechnung'!$J$942,0)),0)</f>
        <v>0</v>
      </c>
      <c r="AL440" s="18" t="e">
        <f t="shared" si="62"/>
        <v>#DIV/0!</v>
      </c>
    </row>
    <row r="441" spans="21:38" x14ac:dyDescent="0.5">
      <c r="U441" s="16">
        <f t="shared" si="54"/>
        <v>0</v>
      </c>
      <c r="V441" s="16" t="e">
        <f>IF($A$3=FALSE,IF($C441&lt;16,E441/($D441^0.70558407859294)*'Hintergrund Berechnung'!$I$941,E441/($D441^0.70558407859294)*'Hintergrund Berechnung'!$I$942),IF($C441&lt;13,(E441/($D441^0.70558407859294)*'Hintergrund Berechnung'!$I$941)*0.5,IF($C441&lt;16,(E441/($D441^0.70558407859294)*'Hintergrund Berechnung'!$I$941)*0.67,E441/($D441^0.70558407859294)*'Hintergrund Berechnung'!$I$942)))</f>
        <v>#DIV/0!</v>
      </c>
      <c r="W441" s="16" t="str">
        <f t="shared" si="55"/>
        <v/>
      </c>
      <c r="X441" s="16" t="e">
        <f>IF($A$3=FALSE,IF($C441&lt;16,G441/($D441^0.70558407859294)*'Hintergrund Berechnung'!$I$941,G441/($D441^0.70558407859294)*'Hintergrund Berechnung'!$I$942),IF($C441&lt;13,(G441/($D441^0.70558407859294)*'Hintergrund Berechnung'!$I$941)*0.5,IF($C441&lt;16,(G441/($D441^0.70558407859294)*'Hintergrund Berechnung'!$I$941)*0.67,G441/($D441^0.70558407859294)*'Hintergrund Berechnung'!$I$942)))</f>
        <v>#DIV/0!</v>
      </c>
      <c r="Y441" s="16" t="str">
        <f t="shared" si="56"/>
        <v/>
      </c>
      <c r="Z441" s="16" t="e">
        <f>IF($A$3=FALSE,IF($C441&lt;16,I441/($D441^0.70558407859294)*'Hintergrund Berechnung'!$I$941,I441/($D441^0.70558407859294)*'Hintergrund Berechnung'!$I$942),IF($C441&lt;13,(I441/($D441^0.70558407859294)*'Hintergrund Berechnung'!$I$941)*0.5,IF($C441&lt;16,(I441/($D441^0.70558407859294)*'Hintergrund Berechnung'!$I$941)*0.67,I441/($D441^0.70558407859294)*'Hintergrund Berechnung'!$I$942)))</f>
        <v>#DIV/0!</v>
      </c>
      <c r="AA441" s="16" t="str">
        <f t="shared" si="57"/>
        <v/>
      </c>
      <c r="AB441" s="16" t="e">
        <f>IF($A$3=FALSE,IF($C441&lt;16,K441/($D441^0.70558407859294)*'Hintergrund Berechnung'!$I$941,K441/($D441^0.70558407859294)*'Hintergrund Berechnung'!$I$942),IF($C441&lt;13,(K441/($D441^0.70558407859294)*'Hintergrund Berechnung'!$I$941)*0.5,IF($C441&lt;16,(K441/($D441^0.70558407859294)*'Hintergrund Berechnung'!$I$941)*0.67,K441/($D441^0.70558407859294)*'Hintergrund Berechnung'!$I$942)))</f>
        <v>#DIV/0!</v>
      </c>
      <c r="AC441" s="16" t="str">
        <f t="shared" si="58"/>
        <v/>
      </c>
      <c r="AD441" s="16" t="e">
        <f>IF($A$3=FALSE,IF($C441&lt;16,M441/($D441^0.70558407859294)*'Hintergrund Berechnung'!$I$941,M441/($D441^0.70558407859294)*'Hintergrund Berechnung'!$I$942),IF($C441&lt;13,(M441/($D441^0.70558407859294)*'Hintergrund Berechnung'!$I$941)*0.5,IF($C441&lt;16,(M441/($D441^0.70558407859294)*'Hintergrund Berechnung'!$I$941)*0.67,M441/($D441^0.70558407859294)*'Hintergrund Berechnung'!$I$942)))</f>
        <v>#DIV/0!</v>
      </c>
      <c r="AE441" s="16" t="str">
        <f t="shared" si="59"/>
        <v/>
      </c>
      <c r="AF441" s="16" t="e">
        <f>IF($A$3=FALSE,IF($C441&lt;16,O441/($D441^0.70558407859294)*'Hintergrund Berechnung'!$I$941,O441/($D441^0.70558407859294)*'Hintergrund Berechnung'!$I$942),IF($C441&lt;13,(O441/($D441^0.70558407859294)*'Hintergrund Berechnung'!$I$941)*0.5,IF($C441&lt;16,(O441/($D441^0.70558407859294)*'Hintergrund Berechnung'!$I$941)*0.67,O441/($D441^0.70558407859294)*'Hintergrund Berechnung'!$I$942)))</f>
        <v>#DIV/0!</v>
      </c>
      <c r="AG441" s="16" t="str">
        <f t="shared" si="60"/>
        <v/>
      </c>
      <c r="AH441" s="16" t="e">
        <f t="shared" si="61"/>
        <v>#DIV/0!</v>
      </c>
      <c r="AI441" s="34" t="e">
        <f>ROUND(IF(C441&lt;16,$Q441/($D441^0.450818786555515)*'Hintergrund Berechnung'!$N$941,$Q441/($D441^0.450818786555515)*'Hintergrund Berechnung'!$N$942),0)</f>
        <v>#DIV/0!</v>
      </c>
      <c r="AJ441" s="34">
        <f>ROUND(IF(C441&lt;16,$R441*'Hintergrund Berechnung'!$O$941,$R441*'Hintergrund Berechnung'!$O$942),0)</f>
        <v>0</v>
      </c>
      <c r="AK441" s="34">
        <f>ROUND(IF(C441&lt;16,IF(S441&gt;0,(25-$S441)*'Hintergrund Berechnung'!$J$941,0),IF(S441&gt;0,(25-$S441)*'Hintergrund Berechnung'!$J$942,0)),0)</f>
        <v>0</v>
      </c>
      <c r="AL441" s="18" t="e">
        <f t="shared" si="62"/>
        <v>#DIV/0!</v>
      </c>
    </row>
    <row r="442" spans="21:38" x14ac:dyDescent="0.5">
      <c r="U442" s="16">
        <f t="shared" si="54"/>
        <v>0</v>
      </c>
      <c r="V442" s="16" t="e">
        <f>IF($A$3=FALSE,IF($C442&lt;16,E442/($D442^0.70558407859294)*'Hintergrund Berechnung'!$I$941,E442/($D442^0.70558407859294)*'Hintergrund Berechnung'!$I$942),IF($C442&lt;13,(E442/($D442^0.70558407859294)*'Hintergrund Berechnung'!$I$941)*0.5,IF($C442&lt;16,(E442/($D442^0.70558407859294)*'Hintergrund Berechnung'!$I$941)*0.67,E442/($D442^0.70558407859294)*'Hintergrund Berechnung'!$I$942)))</f>
        <v>#DIV/0!</v>
      </c>
      <c r="W442" s="16" t="str">
        <f t="shared" si="55"/>
        <v/>
      </c>
      <c r="X442" s="16" t="e">
        <f>IF($A$3=FALSE,IF($C442&lt;16,G442/($D442^0.70558407859294)*'Hintergrund Berechnung'!$I$941,G442/($D442^0.70558407859294)*'Hintergrund Berechnung'!$I$942),IF($C442&lt;13,(G442/($D442^0.70558407859294)*'Hintergrund Berechnung'!$I$941)*0.5,IF($C442&lt;16,(G442/($D442^0.70558407859294)*'Hintergrund Berechnung'!$I$941)*0.67,G442/($D442^0.70558407859294)*'Hintergrund Berechnung'!$I$942)))</f>
        <v>#DIV/0!</v>
      </c>
      <c r="Y442" s="16" t="str">
        <f t="shared" si="56"/>
        <v/>
      </c>
      <c r="Z442" s="16" t="e">
        <f>IF($A$3=FALSE,IF($C442&lt;16,I442/($D442^0.70558407859294)*'Hintergrund Berechnung'!$I$941,I442/($D442^0.70558407859294)*'Hintergrund Berechnung'!$I$942),IF($C442&lt;13,(I442/($D442^0.70558407859294)*'Hintergrund Berechnung'!$I$941)*0.5,IF($C442&lt;16,(I442/($D442^0.70558407859294)*'Hintergrund Berechnung'!$I$941)*0.67,I442/($D442^0.70558407859294)*'Hintergrund Berechnung'!$I$942)))</f>
        <v>#DIV/0!</v>
      </c>
      <c r="AA442" s="16" t="str">
        <f t="shared" si="57"/>
        <v/>
      </c>
      <c r="AB442" s="16" t="e">
        <f>IF($A$3=FALSE,IF($C442&lt;16,K442/($D442^0.70558407859294)*'Hintergrund Berechnung'!$I$941,K442/($D442^0.70558407859294)*'Hintergrund Berechnung'!$I$942),IF($C442&lt;13,(K442/($D442^0.70558407859294)*'Hintergrund Berechnung'!$I$941)*0.5,IF($C442&lt;16,(K442/($D442^0.70558407859294)*'Hintergrund Berechnung'!$I$941)*0.67,K442/($D442^0.70558407859294)*'Hintergrund Berechnung'!$I$942)))</f>
        <v>#DIV/0!</v>
      </c>
      <c r="AC442" s="16" t="str">
        <f t="shared" si="58"/>
        <v/>
      </c>
      <c r="AD442" s="16" t="e">
        <f>IF($A$3=FALSE,IF($C442&lt;16,M442/($D442^0.70558407859294)*'Hintergrund Berechnung'!$I$941,M442/($D442^0.70558407859294)*'Hintergrund Berechnung'!$I$942),IF($C442&lt;13,(M442/($D442^0.70558407859294)*'Hintergrund Berechnung'!$I$941)*0.5,IF($C442&lt;16,(M442/($D442^0.70558407859294)*'Hintergrund Berechnung'!$I$941)*0.67,M442/($D442^0.70558407859294)*'Hintergrund Berechnung'!$I$942)))</f>
        <v>#DIV/0!</v>
      </c>
      <c r="AE442" s="16" t="str">
        <f t="shared" si="59"/>
        <v/>
      </c>
      <c r="AF442" s="16" t="e">
        <f>IF($A$3=FALSE,IF($C442&lt;16,O442/($D442^0.70558407859294)*'Hintergrund Berechnung'!$I$941,O442/($D442^0.70558407859294)*'Hintergrund Berechnung'!$I$942),IF($C442&lt;13,(O442/($D442^0.70558407859294)*'Hintergrund Berechnung'!$I$941)*0.5,IF($C442&lt;16,(O442/($D442^0.70558407859294)*'Hintergrund Berechnung'!$I$941)*0.67,O442/($D442^0.70558407859294)*'Hintergrund Berechnung'!$I$942)))</f>
        <v>#DIV/0!</v>
      </c>
      <c r="AG442" s="16" t="str">
        <f t="shared" si="60"/>
        <v/>
      </c>
      <c r="AH442" s="16" t="e">
        <f t="shared" si="61"/>
        <v>#DIV/0!</v>
      </c>
      <c r="AI442" s="34" t="e">
        <f>ROUND(IF(C442&lt;16,$Q442/($D442^0.450818786555515)*'Hintergrund Berechnung'!$N$941,$Q442/($D442^0.450818786555515)*'Hintergrund Berechnung'!$N$942),0)</f>
        <v>#DIV/0!</v>
      </c>
      <c r="AJ442" s="34">
        <f>ROUND(IF(C442&lt;16,$R442*'Hintergrund Berechnung'!$O$941,$R442*'Hintergrund Berechnung'!$O$942),0)</f>
        <v>0</v>
      </c>
      <c r="AK442" s="34">
        <f>ROUND(IF(C442&lt;16,IF(S442&gt;0,(25-$S442)*'Hintergrund Berechnung'!$J$941,0),IF(S442&gt;0,(25-$S442)*'Hintergrund Berechnung'!$J$942,0)),0)</f>
        <v>0</v>
      </c>
      <c r="AL442" s="18" t="e">
        <f t="shared" si="62"/>
        <v>#DIV/0!</v>
      </c>
    </row>
    <row r="443" spans="21:38" x14ac:dyDescent="0.5">
      <c r="U443" s="16">
        <f t="shared" si="54"/>
        <v>0</v>
      </c>
      <c r="V443" s="16" t="e">
        <f>IF($A$3=FALSE,IF($C443&lt;16,E443/($D443^0.70558407859294)*'Hintergrund Berechnung'!$I$941,E443/($D443^0.70558407859294)*'Hintergrund Berechnung'!$I$942),IF($C443&lt;13,(E443/($D443^0.70558407859294)*'Hintergrund Berechnung'!$I$941)*0.5,IF($C443&lt;16,(E443/($D443^0.70558407859294)*'Hintergrund Berechnung'!$I$941)*0.67,E443/($D443^0.70558407859294)*'Hintergrund Berechnung'!$I$942)))</f>
        <v>#DIV/0!</v>
      </c>
      <c r="W443" s="16" t="str">
        <f t="shared" si="55"/>
        <v/>
      </c>
      <c r="X443" s="16" t="e">
        <f>IF($A$3=FALSE,IF($C443&lt;16,G443/($D443^0.70558407859294)*'Hintergrund Berechnung'!$I$941,G443/($D443^0.70558407859294)*'Hintergrund Berechnung'!$I$942),IF($C443&lt;13,(G443/($D443^0.70558407859294)*'Hintergrund Berechnung'!$I$941)*0.5,IF($C443&lt;16,(G443/($D443^0.70558407859294)*'Hintergrund Berechnung'!$I$941)*0.67,G443/($D443^0.70558407859294)*'Hintergrund Berechnung'!$I$942)))</f>
        <v>#DIV/0!</v>
      </c>
      <c r="Y443" s="16" t="str">
        <f t="shared" si="56"/>
        <v/>
      </c>
      <c r="Z443" s="16" t="e">
        <f>IF($A$3=FALSE,IF($C443&lt;16,I443/($D443^0.70558407859294)*'Hintergrund Berechnung'!$I$941,I443/($D443^0.70558407859294)*'Hintergrund Berechnung'!$I$942),IF($C443&lt;13,(I443/($D443^0.70558407859294)*'Hintergrund Berechnung'!$I$941)*0.5,IF($C443&lt;16,(I443/($D443^0.70558407859294)*'Hintergrund Berechnung'!$I$941)*0.67,I443/($D443^0.70558407859294)*'Hintergrund Berechnung'!$I$942)))</f>
        <v>#DIV/0!</v>
      </c>
      <c r="AA443" s="16" t="str">
        <f t="shared" si="57"/>
        <v/>
      </c>
      <c r="AB443" s="16" t="e">
        <f>IF($A$3=FALSE,IF($C443&lt;16,K443/($D443^0.70558407859294)*'Hintergrund Berechnung'!$I$941,K443/($D443^0.70558407859294)*'Hintergrund Berechnung'!$I$942),IF($C443&lt;13,(K443/($D443^0.70558407859294)*'Hintergrund Berechnung'!$I$941)*0.5,IF($C443&lt;16,(K443/($D443^0.70558407859294)*'Hintergrund Berechnung'!$I$941)*0.67,K443/($D443^0.70558407859294)*'Hintergrund Berechnung'!$I$942)))</f>
        <v>#DIV/0!</v>
      </c>
      <c r="AC443" s="16" t="str">
        <f t="shared" si="58"/>
        <v/>
      </c>
      <c r="AD443" s="16" t="e">
        <f>IF($A$3=FALSE,IF($C443&lt;16,M443/($D443^0.70558407859294)*'Hintergrund Berechnung'!$I$941,M443/($D443^0.70558407859294)*'Hintergrund Berechnung'!$I$942),IF($C443&lt;13,(M443/($D443^0.70558407859294)*'Hintergrund Berechnung'!$I$941)*0.5,IF($C443&lt;16,(M443/($D443^0.70558407859294)*'Hintergrund Berechnung'!$I$941)*0.67,M443/($D443^0.70558407859294)*'Hintergrund Berechnung'!$I$942)))</f>
        <v>#DIV/0!</v>
      </c>
      <c r="AE443" s="16" t="str">
        <f t="shared" si="59"/>
        <v/>
      </c>
      <c r="AF443" s="16" t="e">
        <f>IF($A$3=FALSE,IF($C443&lt;16,O443/($D443^0.70558407859294)*'Hintergrund Berechnung'!$I$941,O443/($D443^0.70558407859294)*'Hintergrund Berechnung'!$I$942),IF($C443&lt;13,(O443/($D443^0.70558407859294)*'Hintergrund Berechnung'!$I$941)*0.5,IF($C443&lt;16,(O443/($D443^0.70558407859294)*'Hintergrund Berechnung'!$I$941)*0.67,O443/($D443^0.70558407859294)*'Hintergrund Berechnung'!$I$942)))</f>
        <v>#DIV/0!</v>
      </c>
      <c r="AG443" s="16" t="str">
        <f t="shared" si="60"/>
        <v/>
      </c>
      <c r="AH443" s="16" t="e">
        <f t="shared" si="61"/>
        <v>#DIV/0!</v>
      </c>
      <c r="AI443" s="34" t="e">
        <f>ROUND(IF(C443&lt;16,$Q443/($D443^0.450818786555515)*'Hintergrund Berechnung'!$N$941,$Q443/($D443^0.450818786555515)*'Hintergrund Berechnung'!$N$942),0)</f>
        <v>#DIV/0!</v>
      </c>
      <c r="AJ443" s="34">
        <f>ROUND(IF(C443&lt;16,$R443*'Hintergrund Berechnung'!$O$941,$R443*'Hintergrund Berechnung'!$O$942),0)</f>
        <v>0</v>
      </c>
      <c r="AK443" s="34">
        <f>ROUND(IF(C443&lt;16,IF(S443&gt;0,(25-$S443)*'Hintergrund Berechnung'!$J$941,0),IF(S443&gt;0,(25-$S443)*'Hintergrund Berechnung'!$J$942,0)),0)</f>
        <v>0</v>
      </c>
      <c r="AL443" s="18" t="e">
        <f t="shared" si="62"/>
        <v>#DIV/0!</v>
      </c>
    </row>
    <row r="444" spans="21:38" x14ac:dyDescent="0.5">
      <c r="U444" s="16">
        <f t="shared" si="54"/>
        <v>0</v>
      </c>
      <c r="V444" s="16" t="e">
        <f>IF($A$3=FALSE,IF($C444&lt;16,E444/($D444^0.70558407859294)*'Hintergrund Berechnung'!$I$941,E444/($D444^0.70558407859294)*'Hintergrund Berechnung'!$I$942),IF($C444&lt;13,(E444/($D444^0.70558407859294)*'Hintergrund Berechnung'!$I$941)*0.5,IF($C444&lt;16,(E444/($D444^0.70558407859294)*'Hintergrund Berechnung'!$I$941)*0.67,E444/($D444^0.70558407859294)*'Hintergrund Berechnung'!$I$942)))</f>
        <v>#DIV/0!</v>
      </c>
      <c r="W444" s="16" t="str">
        <f t="shared" si="55"/>
        <v/>
      </c>
      <c r="X444" s="16" t="e">
        <f>IF($A$3=FALSE,IF($C444&lt;16,G444/($D444^0.70558407859294)*'Hintergrund Berechnung'!$I$941,G444/($D444^0.70558407859294)*'Hintergrund Berechnung'!$I$942),IF($C444&lt;13,(G444/($D444^0.70558407859294)*'Hintergrund Berechnung'!$I$941)*0.5,IF($C444&lt;16,(G444/($D444^0.70558407859294)*'Hintergrund Berechnung'!$I$941)*0.67,G444/($D444^0.70558407859294)*'Hintergrund Berechnung'!$I$942)))</f>
        <v>#DIV/0!</v>
      </c>
      <c r="Y444" s="16" t="str">
        <f t="shared" si="56"/>
        <v/>
      </c>
      <c r="Z444" s="16" t="e">
        <f>IF($A$3=FALSE,IF($C444&lt;16,I444/($D444^0.70558407859294)*'Hintergrund Berechnung'!$I$941,I444/($D444^0.70558407859294)*'Hintergrund Berechnung'!$I$942),IF($C444&lt;13,(I444/($D444^0.70558407859294)*'Hintergrund Berechnung'!$I$941)*0.5,IF($C444&lt;16,(I444/($D444^0.70558407859294)*'Hintergrund Berechnung'!$I$941)*0.67,I444/($D444^0.70558407859294)*'Hintergrund Berechnung'!$I$942)))</f>
        <v>#DIV/0!</v>
      </c>
      <c r="AA444" s="16" t="str">
        <f t="shared" si="57"/>
        <v/>
      </c>
      <c r="AB444" s="16" t="e">
        <f>IF($A$3=FALSE,IF($C444&lt;16,K444/($D444^0.70558407859294)*'Hintergrund Berechnung'!$I$941,K444/($D444^0.70558407859294)*'Hintergrund Berechnung'!$I$942),IF($C444&lt;13,(K444/($D444^0.70558407859294)*'Hintergrund Berechnung'!$I$941)*0.5,IF($C444&lt;16,(K444/($D444^0.70558407859294)*'Hintergrund Berechnung'!$I$941)*0.67,K444/($D444^0.70558407859294)*'Hintergrund Berechnung'!$I$942)))</f>
        <v>#DIV/0!</v>
      </c>
      <c r="AC444" s="16" t="str">
        <f t="shared" si="58"/>
        <v/>
      </c>
      <c r="AD444" s="16" t="e">
        <f>IF($A$3=FALSE,IF($C444&lt;16,M444/($D444^0.70558407859294)*'Hintergrund Berechnung'!$I$941,M444/($D444^0.70558407859294)*'Hintergrund Berechnung'!$I$942),IF($C444&lt;13,(M444/($D444^0.70558407859294)*'Hintergrund Berechnung'!$I$941)*0.5,IF($C444&lt;16,(M444/($D444^0.70558407859294)*'Hintergrund Berechnung'!$I$941)*0.67,M444/($D444^0.70558407859294)*'Hintergrund Berechnung'!$I$942)))</f>
        <v>#DIV/0!</v>
      </c>
      <c r="AE444" s="16" t="str">
        <f t="shared" si="59"/>
        <v/>
      </c>
      <c r="AF444" s="16" t="e">
        <f>IF($A$3=FALSE,IF($C444&lt;16,O444/($D444^0.70558407859294)*'Hintergrund Berechnung'!$I$941,O444/($D444^0.70558407859294)*'Hintergrund Berechnung'!$I$942),IF($C444&lt;13,(O444/($D444^0.70558407859294)*'Hintergrund Berechnung'!$I$941)*0.5,IF($C444&lt;16,(O444/($D444^0.70558407859294)*'Hintergrund Berechnung'!$I$941)*0.67,O444/($D444^0.70558407859294)*'Hintergrund Berechnung'!$I$942)))</f>
        <v>#DIV/0!</v>
      </c>
      <c r="AG444" s="16" t="str">
        <f t="shared" si="60"/>
        <v/>
      </c>
      <c r="AH444" s="16" t="e">
        <f t="shared" si="61"/>
        <v>#DIV/0!</v>
      </c>
      <c r="AI444" s="34" t="e">
        <f>ROUND(IF(C444&lt;16,$Q444/($D444^0.450818786555515)*'Hintergrund Berechnung'!$N$941,$Q444/($D444^0.450818786555515)*'Hintergrund Berechnung'!$N$942),0)</f>
        <v>#DIV/0!</v>
      </c>
      <c r="AJ444" s="34">
        <f>ROUND(IF(C444&lt;16,$R444*'Hintergrund Berechnung'!$O$941,$R444*'Hintergrund Berechnung'!$O$942),0)</f>
        <v>0</v>
      </c>
      <c r="AK444" s="34">
        <f>ROUND(IF(C444&lt;16,IF(S444&gt;0,(25-$S444)*'Hintergrund Berechnung'!$J$941,0),IF(S444&gt;0,(25-$S444)*'Hintergrund Berechnung'!$J$942,0)),0)</f>
        <v>0</v>
      </c>
      <c r="AL444" s="18" t="e">
        <f t="shared" si="62"/>
        <v>#DIV/0!</v>
      </c>
    </row>
    <row r="445" spans="21:38" x14ac:dyDescent="0.5">
      <c r="U445" s="16">
        <f t="shared" si="54"/>
        <v>0</v>
      </c>
      <c r="V445" s="16" t="e">
        <f>IF($A$3=FALSE,IF($C445&lt;16,E445/($D445^0.70558407859294)*'Hintergrund Berechnung'!$I$941,E445/($D445^0.70558407859294)*'Hintergrund Berechnung'!$I$942),IF($C445&lt;13,(E445/($D445^0.70558407859294)*'Hintergrund Berechnung'!$I$941)*0.5,IF($C445&lt;16,(E445/($D445^0.70558407859294)*'Hintergrund Berechnung'!$I$941)*0.67,E445/($D445^0.70558407859294)*'Hintergrund Berechnung'!$I$942)))</f>
        <v>#DIV/0!</v>
      </c>
      <c r="W445" s="16" t="str">
        <f t="shared" si="55"/>
        <v/>
      </c>
      <c r="X445" s="16" t="e">
        <f>IF($A$3=FALSE,IF($C445&lt;16,G445/($D445^0.70558407859294)*'Hintergrund Berechnung'!$I$941,G445/($D445^0.70558407859294)*'Hintergrund Berechnung'!$I$942),IF($C445&lt;13,(G445/($D445^0.70558407859294)*'Hintergrund Berechnung'!$I$941)*0.5,IF($C445&lt;16,(G445/($D445^0.70558407859294)*'Hintergrund Berechnung'!$I$941)*0.67,G445/($D445^0.70558407859294)*'Hintergrund Berechnung'!$I$942)))</f>
        <v>#DIV/0!</v>
      </c>
      <c r="Y445" s="16" t="str">
        <f t="shared" si="56"/>
        <v/>
      </c>
      <c r="Z445" s="16" t="e">
        <f>IF($A$3=FALSE,IF($C445&lt;16,I445/($D445^0.70558407859294)*'Hintergrund Berechnung'!$I$941,I445/($D445^0.70558407859294)*'Hintergrund Berechnung'!$I$942),IF($C445&lt;13,(I445/($D445^0.70558407859294)*'Hintergrund Berechnung'!$I$941)*0.5,IF($C445&lt;16,(I445/($D445^0.70558407859294)*'Hintergrund Berechnung'!$I$941)*0.67,I445/($D445^0.70558407859294)*'Hintergrund Berechnung'!$I$942)))</f>
        <v>#DIV/0!</v>
      </c>
      <c r="AA445" s="16" t="str">
        <f t="shared" si="57"/>
        <v/>
      </c>
      <c r="AB445" s="16" t="e">
        <f>IF($A$3=FALSE,IF($C445&lt;16,K445/($D445^0.70558407859294)*'Hintergrund Berechnung'!$I$941,K445/($D445^0.70558407859294)*'Hintergrund Berechnung'!$I$942),IF($C445&lt;13,(K445/($D445^0.70558407859294)*'Hintergrund Berechnung'!$I$941)*0.5,IF($C445&lt;16,(K445/($D445^0.70558407859294)*'Hintergrund Berechnung'!$I$941)*0.67,K445/($D445^0.70558407859294)*'Hintergrund Berechnung'!$I$942)))</f>
        <v>#DIV/0!</v>
      </c>
      <c r="AC445" s="16" t="str">
        <f t="shared" si="58"/>
        <v/>
      </c>
      <c r="AD445" s="16" t="e">
        <f>IF($A$3=FALSE,IF($C445&lt;16,M445/($D445^0.70558407859294)*'Hintergrund Berechnung'!$I$941,M445/($D445^0.70558407859294)*'Hintergrund Berechnung'!$I$942),IF($C445&lt;13,(M445/($D445^0.70558407859294)*'Hintergrund Berechnung'!$I$941)*0.5,IF($C445&lt;16,(M445/($D445^0.70558407859294)*'Hintergrund Berechnung'!$I$941)*0.67,M445/($D445^0.70558407859294)*'Hintergrund Berechnung'!$I$942)))</f>
        <v>#DIV/0!</v>
      </c>
      <c r="AE445" s="16" t="str">
        <f t="shared" si="59"/>
        <v/>
      </c>
      <c r="AF445" s="16" t="e">
        <f>IF($A$3=FALSE,IF($C445&lt;16,O445/($D445^0.70558407859294)*'Hintergrund Berechnung'!$I$941,O445/($D445^0.70558407859294)*'Hintergrund Berechnung'!$I$942),IF($C445&lt;13,(O445/($D445^0.70558407859294)*'Hintergrund Berechnung'!$I$941)*0.5,IF($C445&lt;16,(O445/($D445^0.70558407859294)*'Hintergrund Berechnung'!$I$941)*0.67,O445/($D445^0.70558407859294)*'Hintergrund Berechnung'!$I$942)))</f>
        <v>#DIV/0!</v>
      </c>
      <c r="AG445" s="16" t="str">
        <f t="shared" si="60"/>
        <v/>
      </c>
      <c r="AH445" s="16" t="e">
        <f t="shared" si="61"/>
        <v>#DIV/0!</v>
      </c>
      <c r="AI445" s="34" t="e">
        <f>ROUND(IF(C445&lt;16,$Q445/($D445^0.450818786555515)*'Hintergrund Berechnung'!$N$941,$Q445/($D445^0.450818786555515)*'Hintergrund Berechnung'!$N$942),0)</f>
        <v>#DIV/0!</v>
      </c>
      <c r="AJ445" s="34">
        <f>ROUND(IF(C445&lt;16,$R445*'Hintergrund Berechnung'!$O$941,$R445*'Hintergrund Berechnung'!$O$942),0)</f>
        <v>0</v>
      </c>
      <c r="AK445" s="34">
        <f>ROUND(IF(C445&lt;16,IF(S445&gt;0,(25-$S445)*'Hintergrund Berechnung'!$J$941,0),IF(S445&gt;0,(25-$S445)*'Hintergrund Berechnung'!$J$942,0)),0)</f>
        <v>0</v>
      </c>
      <c r="AL445" s="18" t="e">
        <f t="shared" si="62"/>
        <v>#DIV/0!</v>
      </c>
    </row>
    <row r="446" spans="21:38" x14ac:dyDescent="0.5">
      <c r="U446" s="16">
        <f t="shared" si="54"/>
        <v>0</v>
      </c>
      <c r="V446" s="16" t="e">
        <f>IF($A$3=FALSE,IF($C446&lt;16,E446/($D446^0.70558407859294)*'Hintergrund Berechnung'!$I$941,E446/($D446^0.70558407859294)*'Hintergrund Berechnung'!$I$942),IF($C446&lt;13,(E446/($D446^0.70558407859294)*'Hintergrund Berechnung'!$I$941)*0.5,IF($C446&lt;16,(E446/($D446^0.70558407859294)*'Hintergrund Berechnung'!$I$941)*0.67,E446/($D446^0.70558407859294)*'Hintergrund Berechnung'!$I$942)))</f>
        <v>#DIV/0!</v>
      </c>
      <c r="W446" s="16" t="str">
        <f t="shared" si="55"/>
        <v/>
      </c>
      <c r="X446" s="16" t="e">
        <f>IF($A$3=FALSE,IF($C446&lt;16,G446/($D446^0.70558407859294)*'Hintergrund Berechnung'!$I$941,G446/($D446^0.70558407859294)*'Hintergrund Berechnung'!$I$942),IF($C446&lt;13,(G446/($D446^0.70558407859294)*'Hintergrund Berechnung'!$I$941)*0.5,IF($C446&lt;16,(G446/($D446^0.70558407859294)*'Hintergrund Berechnung'!$I$941)*0.67,G446/($D446^0.70558407859294)*'Hintergrund Berechnung'!$I$942)))</f>
        <v>#DIV/0!</v>
      </c>
      <c r="Y446" s="16" t="str">
        <f t="shared" si="56"/>
        <v/>
      </c>
      <c r="Z446" s="16" t="e">
        <f>IF($A$3=FALSE,IF($C446&lt;16,I446/($D446^0.70558407859294)*'Hintergrund Berechnung'!$I$941,I446/($D446^0.70558407859294)*'Hintergrund Berechnung'!$I$942),IF($C446&lt;13,(I446/($D446^0.70558407859294)*'Hintergrund Berechnung'!$I$941)*0.5,IF($C446&lt;16,(I446/($D446^0.70558407859294)*'Hintergrund Berechnung'!$I$941)*0.67,I446/($D446^0.70558407859294)*'Hintergrund Berechnung'!$I$942)))</f>
        <v>#DIV/0!</v>
      </c>
      <c r="AA446" s="16" t="str">
        <f t="shared" si="57"/>
        <v/>
      </c>
      <c r="AB446" s="16" t="e">
        <f>IF($A$3=FALSE,IF($C446&lt;16,K446/($D446^0.70558407859294)*'Hintergrund Berechnung'!$I$941,K446/($D446^0.70558407859294)*'Hintergrund Berechnung'!$I$942),IF($C446&lt;13,(K446/($D446^0.70558407859294)*'Hintergrund Berechnung'!$I$941)*0.5,IF($C446&lt;16,(K446/($D446^0.70558407859294)*'Hintergrund Berechnung'!$I$941)*0.67,K446/($D446^0.70558407859294)*'Hintergrund Berechnung'!$I$942)))</f>
        <v>#DIV/0!</v>
      </c>
      <c r="AC446" s="16" t="str">
        <f t="shared" si="58"/>
        <v/>
      </c>
      <c r="AD446" s="16" t="e">
        <f>IF($A$3=FALSE,IF($C446&lt;16,M446/($D446^0.70558407859294)*'Hintergrund Berechnung'!$I$941,M446/($D446^0.70558407859294)*'Hintergrund Berechnung'!$I$942),IF($C446&lt;13,(M446/($D446^0.70558407859294)*'Hintergrund Berechnung'!$I$941)*0.5,IF($C446&lt;16,(M446/($D446^0.70558407859294)*'Hintergrund Berechnung'!$I$941)*0.67,M446/($D446^0.70558407859294)*'Hintergrund Berechnung'!$I$942)))</f>
        <v>#DIV/0!</v>
      </c>
      <c r="AE446" s="16" t="str">
        <f t="shared" si="59"/>
        <v/>
      </c>
      <c r="AF446" s="16" t="e">
        <f>IF($A$3=FALSE,IF($C446&lt;16,O446/($D446^0.70558407859294)*'Hintergrund Berechnung'!$I$941,O446/($D446^0.70558407859294)*'Hintergrund Berechnung'!$I$942),IF($C446&lt;13,(O446/($D446^0.70558407859294)*'Hintergrund Berechnung'!$I$941)*0.5,IF($C446&lt;16,(O446/($D446^0.70558407859294)*'Hintergrund Berechnung'!$I$941)*0.67,O446/($D446^0.70558407859294)*'Hintergrund Berechnung'!$I$942)))</f>
        <v>#DIV/0!</v>
      </c>
      <c r="AG446" s="16" t="str">
        <f t="shared" si="60"/>
        <v/>
      </c>
      <c r="AH446" s="16" t="e">
        <f t="shared" si="61"/>
        <v>#DIV/0!</v>
      </c>
      <c r="AI446" s="34" t="e">
        <f>ROUND(IF(C446&lt;16,$Q446/($D446^0.450818786555515)*'Hintergrund Berechnung'!$N$941,$Q446/($D446^0.450818786555515)*'Hintergrund Berechnung'!$N$942),0)</f>
        <v>#DIV/0!</v>
      </c>
      <c r="AJ446" s="34">
        <f>ROUND(IF(C446&lt;16,$R446*'Hintergrund Berechnung'!$O$941,$R446*'Hintergrund Berechnung'!$O$942),0)</f>
        <v>0</v>
      </c>
      <c r="AK446" s="34">
        <f>ROUND(IF(C446&lt;16,IF(S446&gt;0,(25-$S446)*'Hintergrund Berechnung'!$J$941,0),IF(S446&gt;0,(25-$S446)*'Hintergrund Berechnung'!$J$942,0)),0)</f>
        <v>0</v>
      </c>
      <c r="AL446" s="18" t="e">
        <f t="shared" si="62"/>
        <v>#DIV/0!</v>
      </c>
    </row>
    <row r="447" spans="21:38" x14ac:dyDescent="0.5">
      <c r="U447" s="16">
        <f t="shared" si="54"/>
        <v>0</v>
      </c>
      <c r="V447" s="16" t="e">
        <f>IF($A$3=FALSE,IF($C447&lt;16,E447/($D447^0.70558407859294)*'Hintergrund Berechnung'!$I$941,E447/($D447^0.70558407859294)*'Hintergrund Berechnung'!$I$942),IF($C447&lt;13,(E447/($D447^0.70558407859294)*'Hintergrund Berechnung'!$I$941)*0.5,IF($C447&lt;16,(E447/($D447^0.70558407859294)*'Hintergrund Berechnung'!$I$941)*0.67,E447/($D447^0.70558407859294)*'Hintergrund Berechnung'!$I$942)))</f>
        <v>#DIV/0!</v>
      </c>
      <c r="W447" s="16" t="str">
        <f t="shared" si="55"/>
        <v/>
      </c>
      <c r="X447" s="16" t="e">
        <f>IF($A$3=FALSE,IF($C447&lt;16,G447/($D447^0.70558407859294)*'Hintergrund Berechnung'!$I$941,G447/($D447^0.70558407859294)*'Hintergrund Berechnung'!$I$942),IF($C447&lt;13,(G447/($D447^0.70558407859294)*'Hintergrund Berechnung'!$I$941)*0.5,IF($C447&lt;16,(G447/($D447^0.70558407859294)*'Hintergrund Berechnung'!$I$941)*0.67,G447/($D447^0.70558407859294)*'Hintergrund Berechnung'!$I$942)))</f>
        <v>#DIV/0!</v>
      </c>
      <c r="Y447" s="16" t="str">
        <f t="shared" si="56"/>
        <v/>
      </c>
      <c r="Z447" s="16" t="e">
        <f>IF($A$3=FALSE,IF($C447&lt;16,I447/($D447^0.70558407859294)*'Hintergrund Berechnung'!$I$941,I447/($D447^0.70558407859294)*'Hintergrund Berechnung'!$I$942),IF($C447&lt;13,(I447/($D447^0.70558407859294)*'Hintergrund Berechnung'!$I$941)*0.5,IF($C447&lt;16,(I447/($D447^0.70558407859294)*'Hintergrund Berechnung'!$I$941)*0.67,I447/($D447^0.70558407859294)*'Hintergrund Berechnung'!$I$942)))</f>
        <v>#DIV/0!</v>
      </c>
      <c r="AA447" s="16" t="str">
        <f t="shared" si="57"/>
        <v/>
      </c>
      <c r="AB447" s="16" t="e">
        <f>IF($A$3=FALSE,IF($C447&lt;16,K447/($D447^0.70558407859294)*'Hintergrund Berechnung'!$I$941,K447/($D447^0.70558407859294)*'Hintergrund Berechnung'!$I$942),IF($C447&lt;13,(K447/($D447^0.70558407859294)*'Hintergrund Berechnung'!$I$941)*0.5,IF($C447&lt;16,(K447/($D447^0.70558407859294)*'Hintergrund Berechnung'!$I$941)*0.67,K447/($D447^0.70558407859294)*'Hintergrund Berechnung'!$I$942)))</f>
        <v>#DIV/0!</v>
      </c>
      <c r="AC447" s="16" t="str">
        <f t="shared" si="58"/>
        <v/>
      </c>
      <c r="AD447" s="16" t="e">
        <f>IF($A$3=FALSE,IF($C447&lt;16,M447/($D447^0.70558407859294)*'Hintergrund Berechnung'!$I$941,M447/($D447^0.70558407859294)*'Hintergrund Berechnung'!$I$942),IF($C447&lt;13,(M447/($D447^0.70558407859294)*'Hintergrund Berechnung'!$I$941)*0.5,IF($C447&lt;16,(M447/($D447^0.70558407859294)*'Hintergrund Berechnung'!$I$941)*0.67,M447/($D447^0.70558407859294)*'Hintergrund Berechnung'!$I$942)))</f>
        <v>#DIV/0!</v>
      </c>
      <c r="AE447" s="16" t="str">
        <f t="shared" si="59"/>
        <v/>
      </c>
      <c r="AF447" s="16" t="e">
        <f>IF($A$3=FALSE,IF($C447&lt;16,O447/($D447^0.70558407859294)*'Hintergrund Berechnung'!$I$941,O447/($D447^0.70558407859294)*'Hintergrund Berechnung'!$I$942),IF($C447&lt;13,(O447/($D447^0.70558407859294)*'Hintergrund Berechnung'!$I$941)*0.5,IF($C447&lt;16,(O447/($D447^0.70558407859294)*'Hintergrund Berechnung'!$I$941)*0.67,O447/($D447^0.70558407859294)*'Hintergrund Berechnung'!$I$942)))</f>
        <v>#DIV/0!</v>
      </c>
      <c r="AG447" s="16" t="str">
        <f t="shared" si="60"/>
        <v/>
      </c>
      <c r="AH447" s="16" t="e">
        <f t="shared" si="61"/>
        <v>#DIV/0!</v>
      </c>
      <c r="AI447" s="34" t="e">
        <f>ROUND(IF(C447&lt;16,$Q447/($D447^0.450818786555515)*'Hintergrund Berechnung'!$N$941,$Q447/($D447^0.450818786555515)*'Hintergrund Berechnung'!$N$942),0)</f>
        <v>#DIV/0!</v>
      </c>
      <c r="AJ447" s="34">
        <f>ROUND(IF(C447&lt;16,$R447*'Hintergrund Berechnung'!$O$941,$R447*'Hintergrund Berechnung'!$O$942),0)</f>
        <v>0</v>
      </c>
      <c r="AK447" s="34">
        <f>ROUND(IF(C447&lt;16,IF(S447&gt;0,(25-$S447)*'Hintergrund Berechnung'!$J$941,0),IF(S447&gt;0,(25-$S447)*'Hintergrund Berechnung'!$J$942,0)),0)</f>
        <v>0</v>
      </c>
      <c r="AL447" s="18" t="e">
        <f t="shared" si="62"/>
        <v>#DIV/0!</v>
      </c>
    </row>
    <row r="448" spans="21:38" x14ac:dyDescent="0.5">
      <c r="U448" s="16">
        <f t="shared" si="54"/>
        <v>0</v>
      </c>
      <c r="V448" s="16" t="e">
        <f>IF($A$3=FALSE,IF($C448&lt;16,E448/($D448^0.70558407859294)*'Hintergrund Berechnung'!$I$941,E448/($D448^0.70558407859294)*'Hintergrund Berechnung'!$I$942),IF($C448&lt;13,(E448/($D448^0.70558407859294)*'Hintergrund Berechnung'!$I$941)*0.5,IF($C448&lt;16,(E448/($D448^0.70558407859294)*'Hintergrund Berechnung'!$I$941)*0.67,E448/($D448^0.70558407859294)*'Hintergrund Berechnung'!$I$942)))</f>
        <v>#DIV/0!</v>
      </c>
      <c r="W448" s="16" t="str">
        <f t="shared" si="55"/>
        <v/>
      </c>
      <c r="X448" s="16" t="e">
        <f>IF($A$3=FALSE,IF($C448&lt;16,G448/($D448^0.70558407859294)*'Hintergrund Berechnung'!$I$941,G448/($D448^0.70558407859294)*'Hintergrund Berechnung'!$I$942),IF($C448&lt;13,(G448/($D448^0.70558407859294)*'Hintergrund Berechnung'!$I$941)*0.5,IF($C448&lt;16,(G448/($D448^0.70558407859294)*'Hintergrund Berechnung'!$I$941)*0.67,G448/($D448^0.70558407859294)*'Hintergrund Berechnung'!$I$942)))</f>
        <v>#DIV/0!</v>
      </c>
      <c r="Y448" s="16" t="str">
        <f t="shared" si="56"/>
        <v/>
      </c>
      <c r="Z448" s="16" t="e">
        <f>IF($A$3=FALSE,IF($C448&lt;16,I448/($D448^0.70558407859294)*'Hintergrund Berechnung'!$I$941,I448/($D448^0.70558407859294)*'Hintergrund Berechnung'!$I$942),IF($C448&lt;13,(I448/($D448^0.70558407859294)*'Hintergrund Berechnung'!$I$941)*0.5,IF($C448&lt;16,(I448/($D448^0.70558407859294)*'Hintergrund Berechnung'!$I$941)*0.67,I448/($D448^0.70558407859294)*'Hintergrund Berechnung'!$I$942)))</f>
        <v>#DIV/0!</v>
      </c>
      <c r="AA448" s="16" t="str">
        <f t="shared" si="57"/>
        <v/>
      </c>
      <c r="AB448" s="16" t="e">
        <f>IF($A$3=FALSE,IF($C448&lt;16,K448/($D448^0.70558407859294)*'Hintergrund Berechnung'!$I$941,K448/($D448^0.70558407859294)*'Hintergrund Berechnung'!$I$942),IF($C448&lt;13,(K448/($D448^0.70558407859294)*'Hintergrund Berechnung'!$I$941)*0.5,IF($C448&lt;16,(K448/($D448^0.70558407859294)*'Hintergrund Berechnung'!$I$941)*0.67,K448/($D448^0.70558407859294)*'Hintergrund Berechnung'!$I$942)))</f>
        <v>#DIV/0!</v>
      </c>
      <c r="AC448" s="16" t="str">
        <f t="shared" si="58"/>
        <v/>
      </c>
      <c r="AD448" s="16" t="e">
        <f>IF($A$3=FALSE,IF($C448&lt;16,M448/($D448^0.70558407859294)*'Hintergrund Berechnung'!$I$941,M448/($D448^0.70558407859294)*'Hintergrund Berechnung'!$I$942),IF($C448&lt;13,(M448/($D448^0.70558407859294)*'Hintergrund Berechnung'!$I$941)*0.5,IF($C448&lt;16,(M448/($D448^0.70558407859294)*'Hintergrund Berechnung'!$I$941)*0.67,M448/($D448^0.70558407859294)*'Hintergrund Berechnung'!$I$942)))</f>
        <v>#DIV/0!</v>
      </c>
      <c r="AE448" s="16" t="str">
        <f t="shared" si="59"/>
        <v/>
      </c>
      <c r="AF448" s="16" t="e">
        <f>IF($A$3=FALSE,IF($C448&lt;16,O448/($D448^0.70558407859294)*'Hintergrund Berechnung'!$I$941,O448/($D448^0.70558407859294)*'Hintergrund Berechnung'!$I$942),IF($C448&lt;13,(O448/($D448^0.70558407859294)*'Hintergrund Berechnung'!$I$941)*0.5,IF($C448&lt;16,(O448/($D448^0.70558407859294)*'Hintergrund Berechnung'!$I$941)*0.67,O448/($D448^0.70558407859294)*'Hintergrund Berechnung'!$I$942)))</f>
        <v>#DIV/0!</v>
      </c>
      <c r="AG448" s="16" t="str">
        <f t="shared" si="60"/>
        <v/>
      </c>
      <c r="AH448" s="16" t="e">
        <f t="shared" si="61"/>
        <v>#DIV/0!</v>
      </c>
      <c r="AI448" s="34" t="e">
        <f>ROUND(IF(C448&lt;16,$Q448/($D448^0.450818786555515)*'Hintergrund Berechnung'!$N$941,$Q448/($D448^0.450818786555515)*'Hintergrund Berechnung'!$N$942),0)</f>
        <v>#DIV/0!</v>
      </c>
      <c r="AJ448" s="34">
        <f>ROUND(IF(C448&lt;16,$R448*'Hintergrund Berechnung'!$O$941,$R448*'Hintergrund Berechnung'!$O$942),0)</f>
        <v>0</v>
      </c>
      <c r="AK448" s="34">
        <f>ROUND(IF(C448&lt;16,IF(S448&gt;0,(25-$S448)*'Hintergrund Berechnung'!$J$941,0),IF(S448&gt;0,(25-$S448)*'Hintergrund Berechnung'!$J$942,0)),0)</f>
        <v>0</v>
      </c>
      <c r="AL448" s="18" t="e">
        <f t="shared" si="62"/>
        <v>#DIV/0!</v>
      </c>
    </row>
    <row r="449" spans="21:38" x14ac:dyDescent="0.5">
      <c r="U449" s="16">
        <f t="shared" si="54"/>
        <v>0</v>
      </c>
      <c r="V449" s="16" t="e">
        <f>IF($A$3=FALSE,IF($C449&lt;16,E449/($D449^0.70558407859294)*'Hintergrund Berechnung'!$I$941,E449/($D449^0.70558407859294)*'Hintergrund Berechnung'!$I$942),IF($C449&lt;13,(E449/($D449^0.70558407859294)*'Hintergrund Berechnung'!$I$941)*0.5,IF($C449&lt;16,(E449/($D449^0.70558407859294)*'Hintergrund Berechnung'!$I$941)*0.67,E449/($D449^0.70558407859294)*'Hintergrund Berechnung'!$I$942)))</f>
        <v>#DIV/0!</v>
      </c>
      <c r="W449" s="16" t="str">
        <f t="shared" si="55"/>
        <v/>
      </c>
      <c r="X449" s="16" t="e">
        <f>IF($A$3=FALSE,IF($C449&lt;16,G449/($D449^0.70558407859294)*'Hintergrund Berechnung'!$I$941,G449/($D449^0.70558407859294)*'Hintergrund Berechnung'!$I$942),IF($C449&lt;13,(G449/($D449^0.70558407859294)*'Hintergrund Berechnung'!$I$941)*0.5,IF($C449&lt;16,(G449/($D449^0.70558407859294)*'Hintergrund Berechnung'!$I$941)*0.67,G449/($D449^0.70558407859294)*'Hintergrund Berechnung'!$I$942)))</f>
        <v>#DIV/0!</v>
      </c>
      <c r="Y449" s="16" t="str">
        <f t="shared" si="56"/>
        <v/>
      </c>
      <c r="Z449" s="16" t="e">
        <f>IF($A$3=FALSE,IF($C449&lt;16,I449/($D449^0.70558407859294)*'Hintergrund Berechnung'!$I$941,I449/($D449^0.70558407859294)*'Hintergrund Berechnung'!$I$942),IF($C449&lt;13,(I449/($D449^0.70558407859294)*'Hintergrund Berechnung'!$I$941)*0.5,IF($C449&lt;16,(I449/($D449^0.70558407859294)*'Hintergrund Berechnung'!$I$941)*0.67,I449/($D449^0.70558407859294)*'Hintergrund Berechnung'!$I$942)))</f>
        <v>#DIV/0!</v>
      </c>
      <c r="AA449" s="16" t="str">
        <f t="shared" si="57"/>
        <v/>
      </c>
      <c r="AB449" s="16" t="e">
        <f>IF($A$3=FALSE,IF($C449&lt;16,K449/($D449^0.70558407859294)*'Hintergrund Berechnung'!$I$941,K449/($D449^0.70558407859294)*'Hintergrund Berechnung'!$I$942),IF($C449&lt;13,(K449/($D449^0.70558407859294)*'Hintergrund Berechnung'!$I$941)*0.5,IF($C449&lt;16,(K449/($D449^0.70558407859294)*'Hintergrund Berechnung'!$I$941)*0.67,K449/($D449^0.70558407859294)*'Hintergrund Berechnung'!$I$942)))</f>
        <v>#DIV/0!</v>
      </c>
      <c r="AC449" s="16" t="str">
        <f t="shared" si="58"/>
        <v/>
      </c>
      <c r="AD449" s="16" t="e">
        <f>IF($A$3=FALSE,IF($C449&lt;16,M449/($D449^0.70558407859294)*'Hintergrund Berechnung'!$I$941,M449/($D449^0.70558407859294)*'Hintergrund Berechnung'!$I$942),IF($C449&lt;13,(M449/($D449^0.70558407859294)*'Hintergrund Berechnung'!$I$941)*0.5,IF($C449&lt;16,(M449/($D449^0.70558407859294)*'Hintergrund Berechnung'!$I$941)*0.67,M449/($D449^0.70558407859294)*'Hintergrund Berechnung'!$I$942)))</f>
        <v>#DIV/0!</v>
      </c>
      <c r="AE449" s="16" t="str">
        <f t="shared" si="59"/>
        <v/>
      </c>
      <c r="AF449" s="16" t="e">
        <f>IF($A$3=FALSE,IF($C449&lt;16,O449/($D449^0.70558407859294)*'Hintergrund Berechnung'!$I$941,O449/($D449^0.70558407859294)*'Hintergrund Berechnung'!$I$942),IF($C449&lt;13,(O449/($D449^0.70558407859294)*'Hintergrund Berechnung'!$I$941)*0.5,IF($C449&lt;16,(O449/($D449^0.70558407859294)*'Hintergrund Berechnung'!$I$941)*0.67,O449/($D449^0.70558407859294)*'Hintergrund Berechnung'!$I$942)))</f>
        <v>#DIV/0!</v>
      </c>
      <c r="AG449" s="16" t="str">
        <f t="shared" si="60"/>
        <v/>
      </c>
      <c r="AH449" s="16" t="e">
        <f t="shared" si="61"/>
        <v>#DIV/0!</v>
      </c>
      <c r="AI449" s="34" t="e">
        <f>ROUND(IF(C449&lt;16,$Q449/($D449^0.450818786555515)*'Hintergrund Berechnung'!$N$941,$Q449/($D449^0.450818786555515)*'Hintergrund Berechnung'!$N$942),0)</f>
        <v>#DIV/0!</v>
      </c>
      <c r="AJ449" s="34">
        <f>ROUND(IF(C449&lt;16,$R449*'Hintergrund Berechnung'!$O$941,$R449*'Hintergrund Berechnung'!$O$942),0)</f>
        <v>0</v>
      </c>
      <c r="AK449" s="34">
        <f>ROUND(IF(C449&lt;16,IF(S449&gt;0,(25-$S449)*'Hintergrund Berechnung'!$J$941,0),IF(S449&gt;0,(25-$S449)*'Hintergrund Berechnung'!$J$942,0)),0)</f>
        <v>0</v>
      </c>
      <c r="AL449" s="18" t="e">
        <f t="shared" si="62"/>
        <v>#DIV/0!</v>
      </c>
    </row>
    <row r="450" spans="21:38" x14ac:dyDescent="0.5">
      <c r="U450" s="16">
        <f t="shared" si="54"/>
        <v>0</v>
      </c>
      <c r="V450" s="16" t="e">
        <f>IF($A$3=FALSE,IF($C450&lt;16,E450/($D450^0.70558407859294)*'Hintergrund Berechnung'!$I$941,E450/($D450^0.70558407859294)*'Hintergrund Berechnung'!$I$942),IF($C450&lt;13,(E450/($D450^0.70558407859294)*'Hintergrund Berechnung'!$I$941)*0.5,IF($C450&lt;16,(E450/($D450^0.70558407859294)*'Hintergrund Berechnung'!$I$941)*0.67,E450/($D450^0.70558407859294)*'Hintergrund Berechnung'!$I$942)))</f>
        <v>#DIV/0!</v>
      </c>
      <c r="W450" s="16" t="str">
        <f t="shared" si="55"/>
        <v/>
      </c>
      <c r="X450" s="16" t="e">
        <f>IF($A$3=FALSE,IF($C450&lt;16,G450/($D450^0.70558407859294)*'Hintergrund Berechnung'!$I$941,G450/($D450^0.70558407859294)*'Hintergrund Berechnung'!$I$942),IF($C450&lt;13,(G450/($D450^0.70558407859294)*'Hintergrund Berechnung'!$I$941)*0.5,IF($C450&lt;16,(G450/($D450^0.70558407859294)*'Hintergrund Berechnung'!$I$941)*0.67,G450/($D450^0.70558407859294)*'Hintergrund Berechnung'!$I$942)))</f>
        <v>#DIV/0!</v>
      </c>
      <c r="Y450" s="16" t="str">
        <f t="shared" si="56"/>
        <v/>
      </c>
      <c r="Z450" s="16" t="e">
        <f>IF($A$3=FALSE,IF($C450&lt;16,I450/($D450^0.70558407859294)*'Hintergrund Berechnung'!$I$941,I450/($D450^0.70558407859294)*'Hintergrund Berechnung'!$I$942),IF($C450&lt;13,(I450/($D450^0.70558407859294)*'Hintergrund Berechnung'!$I$941)*0.5,IF($C450&lt;16,(I450/($D450^0.70558407859294)*'Hintergrund Berechnung'!$I$941)*0.67,I450/($D450^0.70558407859294)*'Hintergrund Berechnung'!$I$942)))</f>
        <v>#DIV/0!</v>
      </c>
      <c r="AA450" s="16" t="str">
        <f t="shared" si="57"/>
        <v/>
      </c>
      <c r="AB450" s="16" t="e">
        <f>IF($A$3=FALSE,IF($C450&lt;16,K450/($D450^0.70558407859294)*'Hintergrund Berechnung'!$I$941,K450/($D450^0.70558407859294)*'Hintergrund Berechnung'!$I$942),IF($C450&lt;13,(K450/($D450^0.70558407859294)*'Hintergrund Berechnung'!$I$941)*0.5,IF($C450&lt;16,(K450/($D450^0.70558407859294)*'Hintergrund Berechnung'!$I$941)*0.67,K450/($D450^0.70558407859294)*'Hintergrund Berechnung'!$I$942)))</f>
        <v>#DIV/0!</v>
      </c>
      <c r="AC450" s="16" t="str">
        <f t="shared" si="58"/>
        <v/>
      </c>
      <c r="AD450" s="16" t="e">
        <f>IF($A$3=FALSE,IF($C450&lt;16,M450/($D450^0.70558407859294)*'Hintergrund Berechnung'!$I$941,M450/($D450^0.70558407859294)*'Hintergrund Berechnung'!$I$942),IF($C450&lt;13,(M450/($D450^0.70558407859294)*'Hintergrund Berechnung'!$I$941)*0.5,IF($C450&lt;16,(M450/($D450^0.70558407859294)*'Hintergrund Berechnung'!$I$941)*0.67,M450/($D450^0.70558407859294)*'Hintergrund Berechnung'!$I$942)))</f>
        <v>#DIV/0!</v>
      </c>
      <c r="AE450" s="16" t="str">
        <f t="shared" si="59"/>
        <v/>
      </c>
      <c r="AF450" s="16" t="e">
        <f>IF($A$3=FALSE,IF($C450&lt;16,O450/($D450^0.70558407859294)*'Hintergrund Berechnung'!$I$941,O450/($D450^0.70558407859294)*'Hintergrund Berechnung'!$I$942),IF($C450&lt;13,(O450/($D450^0.70558407859294)*'Hintergrund Berechnung'!$I$941)*0.5,IF($C450&lt;16,(O450/($D450^0.70558407859294)*'Hintergrund Berechnung'!$I$941)*0.67,O450/($D450^0.70558407859294)*'Hintergrund Berechnung'!$I$942)))</f>
        <v>#DIV/0!</v>
      </c>
      <c r="AG450" s="16" t="str">
        <f t="shared" si="60"/>
        <v/>
      </c>
      <c r="AH450" s="16" t="e">
        <f t="shared" si="61"/>
        <v>#DIV/0!</v>
      </c>
      <c r="AI450" s="34" t="e">
        <f>ROUND(IF(C450&lt;16,$Q450/($D450^0.450818786555515)*'Hintergrund Berechnung'!$N$941,$Q450/($D450^0.450818786555515)*'Hintergrund Berechnung'!$N$942),0)</f>
        <v>#DIV/0!</v>
      </c>
      <c r="AJ450" s="34">
        <f>ROUND(IF(C450&lt;16,$R450*'Hintergrund Berechnung'!$O$941,$R450*'Hintergrund Berechnung'!$O$942),0)</f>
        <v>0</v>
      </c>
      <c r="AK450" s="34">
        <f>ROUND(IF(C450&lt;16,IF(S450&gt;0,(25-$S450)*'Hintergrund Berechnung'!$J$941,0),IF(S450&gt;0,(25-$S450)*'Hintergrund Berechnung'!$J$942,0)),0)</f>
        <v>0</v>
      </c>
      <c r="AL450" s="18" t="e">
        <f t="shared" si="62"/>
        <v>#DIV/0!</v>
      </c>
    </row>
    <row r="451" spans="21:38" x14ac:dyDescent="0.5">
      <c r="U451" s="16">
        <f t="shared" si="54"/>
        <v>0</v>
      </c>
      <c r="V451" s="16" t="e">
        <f>IF($A$3=FALSE,IF($C451&lt;16,E451/($D451^0.70558407859294)*'Hintergrund Berechnung'!$I$941,E451/($D451^0.70558407859294)*'Hintergrund Berechnung'!$I$942),IF($C451&lt;13,(E451/($D451^0.70558407859294)*'Hintergrund Berechnung'!$I$941)*0.5,IF($C451&lt;16,(E451/($D451^0.70558407859294)*'Hintergrund Berechnung'!$I$941)*0.67,E451/($D451^0.70558407859294)*'Hintergrund Berechnung'!$I$942)))</f>
        <v>#DIV/0!</v>
      </c>
      <c r="W451" s="16" t="str">
        <f t="shared" si="55"/>
        <v/>
      </c>
      <c r="X451" s="16" t="e">
        <f>IF($A$3=FALSE,IF($C451&lt;16,G451/($D451^0.70558407859294)*'Hintergrund Berechnung'!$I$941,G451/($D451^0.70558407859294)*'Hintergrund Berechnung'!$I$942),IF($C451&lt;13,(G451/($D451^0.70558407859294)*'Hintergrund Berechnung'!$I$941)*0.5,IF($C451&lt;16,(G451/($D451^0.70558407859294)*'Hintergrund Berechnung'!$I$941)*0.67,G451/($D451^0.70558407859294)*'Hintergrund Berechnung'!$I$942)))</f>
        <v>#DIV/0!</v>
      </c>
      <c r="Y451" s="16" t="str">
        <f t="shared" si="56"/>
        <v/>
      </c>
      <c r="Z451" s="16" t="e">
        <f>IF($A$3=FALSE,IF($C451&lt;16,I451/($D451^0.70558407859294)*'Hintergrund Berechnung'!$I$941,I451/($D451^0.70558407859294)*'Hintergrund Berechnung'!$I$942),IF($C451&lt;13,(I451/($D451^0.70558407859294)*'Hintergrund Berechnung'!$I$941)*0.5,IF($C451&lt;16,(I451/($D451^0.70558407859294)*'Hintergrund Berechnung'!$I$941)*0.67,I451/($D451^0.70558407859294)*'Hintergrund Berechnung'!$I$942)))</f>
        <v>#DIV/0!</v>
      </c>
      <c r="AA451" s="16" t="str">
        <f t="shared" si="57"/>
        <v/>
      </c>
      <c r="AB451" s="16" t="e">
        <f>IF($A$3=FALSE,IF($C451&lt;16,K451/($D451^0.70558407859294)*'Hintergrund Berechnung'!$I$941,K451/($D451^0.70558407859294)*'Hintergrund Berechnung'!$I$942),IF($C451&lt;13,(K451/($D451^0.70558407859294)*'Hintergrund Berechnung'!$I$941)*0.5,IF($C451&lt;16,(K451/($D451^0.70558407859294)*'Hintergrund Berechnung'!$I$941)*0.67,K451/($D451^0.70558407859294)*'Hintergrund Berechnung'!$I$942)))</f>
        <v>#DIV/0!</v>
      </c>
      <c r="AC451" s="16" t="str">
        <f t="shared" si="58"/>
        <v/>
      </c>
      <c r="AD451" s="16" t="e">
        <f>IF($A$3=FALSE,IF($C451&lt;16,M451/($D451^0.70558407859294)*'Hintergrund Berechnung'!$I$941,M451/($D451^0.70558407859294)*'Hintergrund Berechnung'!$I$942),IF($C451&lt;13,(M451/($D451^0.70558407859294)*'Hintergrund Berechnung'!$I$941)*0.5,IF($C451&lt;16,(M451/($D451^0.70558407859294)*'Hintergrund Berechnung'!$I$941)*0.67,M451/($D451^0.70558407859294)*'Hintergrund Berechnung'!$I$942)))</f>
        <v>#DIV/0!</v>
      </c>
      <c r="AE451" s="16" t="str">
        <f t="shared" si="59"/>
        <v/>
      </c>
      <c r="AF451" s="16" t="e">
        <f>IF($A$3=FALSE,IF($C451&lt;16,O451/($D451^0.70558407859294)*'Hintergrund Berechnung'!$I$941,O451/($D451^0.70558407859294)*'Hintergrund Berechnung'!$I$942),IF($C451&lt;13,(O451/($D451^0.70558407859294)*'Hintergrund Berechnung'!$I$941)*0.5,IF($C451&lt;16,(O451/($D451^0.70558407859294)*'Hintergrund Berechnung'!$I$941)*0.67,O451/($D451^0.70558407859294)*'Hintergrund Berechnung'!$I$942)))</f>
        <v>#DIV/0!</v>
      </c>
      <c r="AG451" s="16" t="str">
        <f t="shared" si="60"/>
        <v/>
      </c>
      <c r="AH451" s="16" t="e">
        <f t="shared" si="61"/>
        <v>#DIV/0!</v>
      </c>
      <c r="AI451" s="34" t="e">
        <f>ROUND(IF(C451&lt;16,$Q451/($D451^0.450818786555515)*'Hintergrund Berechnung'!$N$941,$Q451/($D451^0.450818786555515)*'Hintergrund Berechnung'!$N$942),0)</f>
        <v>#DIV/0!</v>
      </c>
      <c r="AJ451" s="34">
        <f>ROUND(IF(C451&lt;16,$R451*'Hintergrund Berechnung'!$O$941,$R451*'Hintergrund Berechnung'!$O$942),0)</f>
        <v>0</v>
      </c>
      <c r="AK451" s="34">
        <f>ROUND(IF(C451&lt;16,IF(S451&gt;0,(25-$S451)*'Hintergrund Berechnung'!$J$941,0),IF(S451&gt;0,(25-$S451)*'Hintergrund Berechnung'!$J$942,0)),0)</f>
        <v>0</v>
      </c>
      <c r="AL451" s="18" t="e">
        <f t="shared" si="62"/>
        <v>#DIV/0!</v>
      </c>
    </row>
    <row r="452" spans="21:38" x14ac:dyDescent="0.5">
      <c r="U452" s="16">
        <f t="shared" si="54"/>
        <v>0</v>
      </c>
      <c r="V452" s="16" t="e">
        <f>IF($A$3=FALSE,IF($C452&lt;16,E452/($D452^0.70558407859294)*'Hintergrund Berechnung'!$I$941,E452/($D452^0.70558407859294)*'Hintergrund Berechnung'!$I$942),IF($C452&lt;13,(E452/($D452^0.70558407859294)*'Hintergrund Berechnung'!$I$941)*0.5,IF($C452&lt;16,(E452/($D452^0.70558407859294)*'Hintergrund Berechnung'!$I$941)*0.67,E452/($D452^0.70558407859294)*'Hintergrund Berechnung'!$I$942)))</f>
        <v>#DIV/0!</v>
      </c>
      <c r="W452" s="16" t="str">
        <f t="shared" si="55"/>
        <v/>
      </c>
      <c r="X452" s="16" t="e">
        <f>IF($A$3=FALSE,IF($C452&lt;16,G452/($D452^0.70558407859294)*'Hintergrund Berechnung'!$I$941,G452/($D452^0.70558407859294)*'Hintergrund Berechnung'!$I$942),IF($C452&lt;13,(G452/($D452^0.70558407859294)*'Hintergrund Berechnung'!$I$941)*0.5,IF($C452&lt;16,(G452/($D452^0.70558407859294)*'Hintergrund Berechnung'!$I$941)*0.67,G452/($D452^0.70558407859294)*'Hintergrund Berechnung'!$I$942)))</f>
        <v>#DIV/0!</v>
      </c>
      <c r="Y452" s="16" t="str">
        <f t="shared" si="56"/>
        <v/>
      </c>
      <c r="Z452" s="16" t="e">
        <f>IF($A$3=FALSE,IF($C452&lt;16,I452/($D452^0.70558407859294)*'Hintergrund Berechnung'!$I$941,I452/($D452^0.70558407859294)*'Hintergrund Berechnung'!$I$942),IF($C452&lt;13,(I452/($D452^0.70558407859294)*'Hintergrund Berechnung'!$I$941)*0.5,IF($C452&lt;16,(I452/($D452^0.70558407859294)*'Hintergrund Berechnung'!$I$941)*0.67,I452/($D452^0.70558407859294)*'Hintergrund Berechnung'!$I$942)))</f>
        <v>#DIV/0!</v>
      </c>
      <c r="AA452" s="16" t="str">
        <f t="shared" si="57"/>
        <v/>
      </c>
      <c r="AB452" s="16" t="e">
        <f>IF($A$3=FALSE,IF($C452&lt;16,K452/($D452^0.70558407859294)*'Hintergrund Berechnung'!$I$941,K452/($D452^0.70558407859294)*'Hintergrund Berechnung'!$I$942),IF($C452&lt;13,(K452/($D452^0.70558407859294)*'Hintergrund Berechnung'!$I$941)*0.5,IF($C452&lt;16,(K452/($D452^0.70558407859294)*'Hintergrund Berechnung'!$I$941)*0.67,K452/($D452^0.70558407859294)*'Hintergrund Berechnung'!$I$942)))</f>
        <v>#DIV/0!</v>
      </c>
      <c r="AC452" s="16" t="str">
        <f t="shared" si="58"/>
        <v/>
      </c>
      <c r="AD452" s="16" t="e">
        <f>IF($A$3=FALSE,IF($C452&lt;16,M452/($D452^0.70558407859294)*'Hintergrund Berechnung'!$I$941,M452/($D452^0.70558407859294)*'Hintergrund Berechnung'!$I$942),IF($C452&lt;13,(M452/($D452^0.70558407859294)*'Hintergrund Berechnung'!$I$941)*0.5,IF($C452&lt;16,(M452/($D452^0.70558407859294)*'Hintergrund Berechnung'!$I$941)*0.67,M452/($D452^0.70558407859294)*'Hintergrund Berechnung'!$I$942)))</f>
        <v>#DIV/0!</v>
      </c>
      <c r="AE452" s="16" t="str">
        <f t="shared" si="59"/>
        <v/>
      </c>
      <c r="AF452" s="16" t="e">
        <f>IF($A$3=FALSE,IF($C452&lt;16,O452/($D452^0.70558407859294)*'Hintergrund Berechnung'!$I$941,O452/($D452^0.70558407859294)*'Hintergrund Berechnung'!$I$942),IF($C452&lt;13,(O452/($D452^0.70558407859294)*'Hintergrund Berechnung'!$I$941)*0.5,IF($C452&lt;16,(O452/($D452^0.70558407859294)*'Hintergrund Berechnung'!$I$941)*0.67,O452/($D452^0.70558407859294)*'Hintergrund Berechnung'!$I$942)))</f>
        <v>#DIV/0!</v>
      </c>
      <c r="AG452" s="16" t="str">
        <f t="shared" si="60"/>
        <v/>
      </c>
      <c r="AH452" s="16" t="e">
        <f t="shared" si="61"/>
        <v>#DIV/0!</v>
      </c>
      <c r="AI452" s="34" t="e">
        <f>ROUND(IF(C452&lt;16,$Q452/($D452^0.450818786555515)*'Hintergrund Berechnung'!$N$941,$Q452/($D452^0.450818786555515)*'Hintergrund Berechnung'!$N$942),0)</f>
        <v>#DIV/0!</v>
      </c>
      <c r="AJ452" s="34">
        <f>ROUND(IF(C452&lt;16,$R452*'Hintergrund Berechnung'!$O$941,$R452*'Hintergrund Berechnung'!$O$942),0)</f>
        <v>0</v>
      </c>
      <c r="AK452" s="34">
        <f>ROUND(IF(C452&lt;16,IF(S452&gt;0,(25-$S452)*'Hintergrund Berechnung'!$J$941,0),IF(S452&gt;0,(25-$S452)*'Hintergrund Berechnung'!$J$942,0)),0)</f>
        <v>0</v>
      </c>
      <c r="AL452" s="18" t="e">
        <f t="shared" si="62"/>
        <v>#DIV/0!</v>
      </c>
    </row>
    <row r="453" spans="21:38" x14ac:dyDescent="0.5">
      <c r="U453" s="16">
        <f t="shared" si="54"/>
        <v>0</v>
      </c>
      <c r="V453" s="16" t="e">
        <f>IF($A$3=FALSE,IF($C453&lt;16,E453/($D453^0.70558407859294)*'Hintergrund Berechnung'!$I$941,E453/($D453^0.70558407859294)*'Hintergrund Berechnung'!$I$942),IF($C453&lt;13,(E453/($D453^0.70558407859294)*'Hintergrund Berechnung'!$I$941)*0.5,IF($C453&lt;16,(E453/($D453^0.70558407859294)*'Hintergrund Berechnung'!$I$941)*0.67,E453/($D453^0.70558407859294)*'Hintergrund Berechnung'!$I$942)))</f>
        <v>#DIV/0!</v>
      </c>
      <c r="W453" s="16" t="str">
        <f t="shared" si="55"/>
        <v/>
      </c>
      <c r="X453" s="16" t="e">
        <f>IF($A$3=FALSE,IF($C453&lt;16,G453/($D453^0.70558407859294)*'Hintergrund Berechnung'!$I$941,G453/($D453^0.70558407859294)*'Hintergrund Berechnung'!$I$942),IF($C453&lt;13,(G453/($D453^0.70558407859294)*'Hintergrund Berechnung'!$I$941)*0.5,IF($C453&lt;16,(G453/($D453^0.70558407859294)*'Hintergrund Berechnung'!$I$941)*0.67,G453/($D453^0.70558407859294)*'Hintergrund Berechnung'!$I$942)))</f>
        <v>#DIV/0!</v>
      </c>
      <c r="Y453" s="16" t="str">
        <f t="shared" si="56"/>
        <v/>
      </c>
      <c r="Z453" s="16" t="e">
        <f>IF($A$3=FALSE,IF($C453&lt;16,I453/($D453^0.70558407859294)*'Hintergrund Berechnung'!$I$941,I453/($D453^0.70558407859294)*'Hintergrund Berechnung'!$I$942),IF($C453&lt;13,(I453/($D453^0.70558407859294)*'Hintergrund Berechnung'!$I$941)*0.5,IF($C453&lt;16,(I453/($D453^0.70558407859294)*'Hintergrund Berechnung'!$I$941)*0.67,I453/($D453^0.70558407859294)*'Hintergrund Berechnung'!$I$942)))</f>
        <v>#DIV/0!</v>
      </c>
      <c r="AA453" s="16" t="str">
        <f t="shared" si="57"/>
        <v/>
      </c>
      <c r="AB453" s="16" t="e">
        <f>IF($A$3=FALSE,IF($C453&lt;16,K453/($D453^0.70558407859294)*'Hintergrund Berechnung'!$I$941,K453/($D453^0.70558407859294)*'Hintergrund Berechnung'!$I$942),IF($C453&lt;13,(K453/($D453^0.70558407859294)*'Hintergrund Berechnung'!$I$941)*0.5,IF($C453&lt;16,(K453/($D453^0.70558407859294)*'Hintergrund Berechnung'!$I$941)*0.67,K453/($D453^0.70558407859294)*'Hintergrund Berechnung'!$I$942)))</f>
        <v>#DIV/0!</v>
      </c>
      <c r="AC453" s="16" t="str">
        <f t="shared" si="58"/>
        <v/>
      </c>
      <c r="AD453" s="16" t="e">
        <f>IF($A$3=FALSE,IF($C453&lt;16,M453/($D453^0.70558407859294)*'Hintergrund Berechnung'!$I$941,M453/($D453^0.70558407859294)*'Hintergrund Berechnung'!$I$942),IF($C453&lt;13,(M453/($D453^0.70558407859294)*'Hintergrund Berechnung'!$I$941)*0.5,IF($C453&lt;16,(M453/($D453^0.70558407859294)*'Hintergrund Berechnung'!$I$941)*0.67,M453/($D453^0.70558407859294)*'Hintergrund Berechnung'!$I$942)))</f>
        <v>#DIV/0!</v>
      </c>
      <c r="AE453" s="16" t="str">
        <f t="shared" si="59"/>
        <v/>
      </c>
      <c r="AF453" s="16" t="e">
        <f>IF($A$3=FALSE,IF($C453&lt;16,O453/($D453^0.70558407859294)*'Hintergrund Berechnung'!$I$941,O453/($D453^0.70558407859294)*'Hintergrund Berechnung'!$I$942),IF($C453&lt;13,(O453/($D453^0.70558407859294)*'Hintergrund Berechnung'!$I$941)*0.5,IF($C453&lt;16,(O453/($D453^0.70558407859294)*'Hintergrund Berechnung'!$I$941)*0.67,O453/($D453^0.70558407859294)*'Hintergrund Berechnung'!$I$942)))</f>
        <v>#DIV/0!</v>
      </c>
      <c r="AG453" s="16" t="str">
        <f t="shared" si="60"/>
        <v/>
      </c>
      <c r="AH453" s="16" t="e">
        <f t="shared" si="61"/>
        <v>#DIV/0!</v>
      </c>
      <c r="AI453" s="34" t="e">
        <f>ROUND(IF(C453&lt;16,$Q453/($D453^0.450818786555515)*'Hintergrund Berechnung'!$N$941,$Q453/($D453^0.450818786555515)*'Hintergrund Berechnung'!$N$942),0)</f>
        <v>#DIV/0!</v>
      </c>
      <c r="AJ453" s="34">
        <f>ROUND(IF(C453&lt;16,$R453*'Hintergrund Berechnung'!$O$941,$R453*'Hintergrund Berechnung'!$O$942),0)</f>
        <v>0</v>
      </c>
      <c r="AK453" s="34">
        <f>ROUND(IF(C453&lt;16,IF(S453&gt;0,(25-$S453)*'Hintergrund Berechnung'!$J$941,0),IF(S453&gt;0,(25-$S453)*'Hintergrund Berechnung'!$J$942,0)),0)</f>
        <v>0</v>
      </c>
      <c r="AL453" s="18" t="e">
        <f t="shared" si="62"/>
        <v>#DIV/0!</v>
      </c>
    </row>
    <row r="454" spans="21:38" x14ac:dyDescent="0.5">
      <c r="U454" s="16">
        <f t="shared" si="54"/>
        <v>0</v>
      </c>
      <c r="V454" s="16" t="e">
        <f>IF($A$3=FALSE,IF($C454&lt;16,E454/($D454^0.70558407859294)*'Hintergrund Berechnung'!$I$941,E454/($D454^0.70558407859294)*'Hintergrund Berechnung'!$I$942),IF($C454&lt;13,(E454/($D454^0.70558407859294)*'Hintergrund Berechnung'!$I$941)*0.5,IF($C454&lt;16,(E454/($D454^0.70558407859294)*'Hintergrund Berechnung'!$I$941)*0.67,E454/($D454^0.70558407859294)*'Hintergrund Berechnung'!$I$942)))</f>
        <v>#DIV/0!</v>
      </c>
      <c r="W454" s="16" t="str">
        <f t="shared" si="55"/>
        <v/>
      </c>
      <c r="X454" s="16" t="e">
        <f>IF($A$3=FALSE,IF($C454&lt;16,G454/($D454^0.70558407859294)*'Hintergrund Berechnung'!$I$941,G454/($D454^0.70558407859294)*'Hintergrund Berechnung'!$I$942),IF($C454&lt;13,(G454/($D454^0.70558407859294)*'Hintergrund Berechnung'!$I$941)*0.5,IF($C454&lt;16,(G454/($D454^0.70558407859294)*'Hintergrund Berechnung'!$I$941)*0.67,G454/($D454^0.70558407859294)*'Hintergrund Berechnung'!$I$942)))</f>
        <v>#DIV/0!</v>
      </c>
      <c r="Y454" s="16" t="str">
        <f t="shared" si="56"/>
        <v/>
      </c>
      <c r="Z454" s="16" t="e">
        <f>IF($A$3=FALSE,IF($C454&lt;16,I454/($D454^0.70558407859294)*'Hintergrund Berechnung'!$I$941,I454/($D454^0.70558407859294)*'Hintergrund Berechnung'!$I$942),IF($C454&lt;13,(I454/($D454^0.70558407859294)*'Hintergrund Berechnung'!$I$941)*0.5,IF($C454&lt;16,(I454/($D454^0.70558407859294)*'Hintergrund Berechnung'!$I$941)*0.67,I454/($D454^0.70558407859294)*'Hintergrund Berechnung'!$I$942)))</f>
        <v>#DIV/0!</v>
      </c>
      <c r="AA454" s="16" t="str">
        <f t="shared" si="57"/>
        <v/>
      </c>
      <c r="AB454" s="16" t="e">
        <f>IF($A$3=FALSE,IF($C454&lt;16,K454/($D454^0.70558407859294)*'Hintergrund Berechnung'!$I$941,K454/($D454^0.70558407859294)*'Hintergrund Berechnung'!$I$942),IF($C454&lt;13,(K454/($D454^0.70558407859294)*'Hintergrund Berechnung'!$I$941)*0.5,IF($C454&lt;16,(K454/($D454^0.70558407859294)*'Hintergrund Berechnung'!$I$941)*0.67,K454/($D454^0.70558407859294)*'Hintergrund Berechnung'!$I$942)))</f>
        <v>#DIV/0!</v>
      </c>
      <c r="AC454" s="16" t="str">
        <f t="shared" si="58"/>
        <v/>
      </c>
      <c r="AD454" s="16" t="e">
        <f>IF($A$3=FALSE,IF($C454&lt;16,M454/($D454^0.70558407859294)*'Hintergrund Berechnung'!$I$941,M454/($D454^0.70558407859294)*'Hintergrund Berechnung'!$I$942),IF($C454&lt;13,(M454/($D454^0.70558407859294)*'Hintergrund Berechnung'!$I$941)*0.5,IF($C454&lt;16,(M454/($D454^0.70558407859294)*'Hintergrund Berechnung'!$I$941)*0.67,M454/($D454^0.70558407859294)*'Hintergrund Berechnung'!$I$942)))</f>
        <v>#DIV/0!</v>
      </c>
      <c r="AE454" s="16" t="str">
        <f t="shared" si="59"/>
        <v/>
      </c>
      <c r="AF454" s="16" t="e">
        <f>IF($A$3=FALSE,IF($C454&lt;16,O454/($D454^0.70558407859294)*'Hintergrund Berechnung'!$I$941,O454/($D454^0.70558407859294)*'Hintergrund Berechnung'!$I$942),IF($C454&lt;13,(O454/($D454^0.70558407859294)*'Hintergrund Berechnung'!$I$941)*0.5,IF($C454&lt;16,(O454/($D454^0.70558407859294)*'Hintergrund Berechnung'!$I$941)*0.67,O454/($D454^0.70558407859294)*'Hintergrund Berechnung'!$I$942)))</f>
        <v>#DIV/0!</v>
      </c>
      <c r="AG454" s="16" t="str">
        <f t="shared" si="60"/>
        <v/>
      </c>
      <c r="AH454" s="16" t="e">
        <f t="shared" si="61"/>
        <v>#DIV/0!</v>
      </c>
      <c r="AI454" s="34" t="e">
        <f>ROUND(IF(C454&lt;16,$Q454/($D454^0.450818786555515)*'Hintergrund Berechnung'!$N$941,$Q454/($D454^0.450818786555515)*'Hintergrund Berechnung'!$N$942),0)</f>
        <v>#DIV/0!</v>
      </c>
      <c r="AJ454" s="34">
        <f>ROUND(IF(C454&lt;16,$R454*'Hintergrund Berechnung'!$O$941,$R454*'Hintergrund Berechnung'!$O$942),0)</f>
        <v>0</v>
      </c>
      <c r="AK454" s="34">
        <f>ROUND(IF(C454&lt;16,IF(S454&gt;0,(25-$S454)*'Hintergrund Berechnung'!$J$941,0),IF(S454&gt;0,(25-$S454)*'Hintergrund Berechnung'!$J$942,0)),0)</f>
        <v>0</v>
      </c>
      <c r="AL454" s="18" t="e">
        <f t="shared" si="62"/>
        <v>#DIV/0!</v>
      </c>
    </row>
    <row r="455" spans="21:38" x14ac:dyDescent="0.5">
      <c r="U455" s="16">
        <f t="shared" ref="U455:U518" si="63">MAX(E455,G455,I455)+MAX(K455,M455,O455)</f>
        <v>0</v>
      </c>
      <c r="V455" s="16" t="e">
        <f>IF($A$3=FALSE,IF($C455&lt;16,E455/($D455^0.70558407859294)*'Hintergrund Berechnung'!$I$941,E455/($D455^0.70558407859294)*'Hintergrund Berechnung'!$I$942),IF($C455&lt;13,(E455/($D455^0.70558407859294)*'Hintergrund Berechnung'!$I$941)*0.5,IF($C455&lt;16,(E455/($D455^0.70558407859294)*'Hintergrund Berechnung'!$I$941)*0.67,E455/($D455^0.70558407859294)*'Hintergrund Berechnung'!$I$942)))</f>
        <v>#DIV/0!</v>
      </c>
      <c r="W455" s="16" t="str">
        <f t="shared" ref="W455:W518" si="64">IF(AND($A$3=TRUE,$C455&lt;13),F455,IF(AND($A$3=TRUE,$C455&lt;16),F455*0.67,""))</f>
        <v/>
      </c>
      <c r="X455" s="16" t="e">
        <f>IF($A$3=FALSE,IF($C455&lt;16,G455/($D455^0.70558407859294)*'Hintergrund Berechnung'!$I$941,G455/($D455^0.70558407859294)*'Hintergrund Berechnung'!$I$942),IF($C455&lt;13,(G455/($D455^0.70558407859294)*'Hintergrund Berechnung'!$I$941)*0.5,IF($C455&lt;16,(G455/($D455^0.70558407859294)*'Hintergrund Berechnung'!$I$941)*0.67,G455/($D455^0.70558407859294)*'Hintergrund Berechnung'!$I$942)))</f>
        <v>#DIV/0!</v>
      </c>
      <c r="Y455" s="16" t="str">
        <f t="shared" ref="Y455:Y518" si="65">IF(AND($A$3=TRUE,$C455&lt;13),H455,IF(AND($A$3=TRUE,$C455&lt;16),H455*0.67,""))</f>
        <v/>
      </c>
      <c r="Z455" s="16" t="e">
        <f>IF($A$3=FALSE,IF($C455&lt;16,I455/($D455^0.70558407859294)*'Hintergrund Berechnung'!$I$941,I455/($D455^0.70558407859294)*'Hintergrund Berechnung'!$I$942),IF($C455&lt;13,(I455/($D455^0.70558407859294)*'Hintergrund Berechnung'!$I$941)*0.5,IF($C455&lt;16,(I455/($D455^0.70558407859294)*'Hintergrund Berechnung'!$I$941)*0.67,I455/($D455^0.70558407859294)*'Hintergrund Berechnung'!$I$942)))</f>
        <v>#DIV/0!</v>
      </c>
      <c r="AA455" s="16" t="str">
        <f t="shared" ref="AA455:AA518" si="66">IF(AND($A$3=TRUE,$C455&lt;13),J455,IF(AND($A$3=TRUE,$C455&lt;16),J455*0.67,""))</f>
        <v/>
      </c>
      <c r="AB455" s="16" t="e">
        <f>IF($A$3=FALSE,IF($C455&lt;16,K455/($D455^0.70558407859294)*'Hintergrund Berechnung'!$I$941,K455/($D455^0.70558407859294)*'Hintergrund Berechnung'!$I$942),IF($C455&lt;13,(K455/($D455^0.70558407859294)*'Hintergrund Berechnung'!$I$941)*0.5,IF($C455&lt;16,(K455/($D455^0.70558407859294)*'Hintergrund Berechnung'!$I$941)*0.67,K455/($D455^0.70558407859294)*'Hintergrund Berechnung'!$I$942)))</f>
        <v>#DIV/0!</v>
      </c>
      <c r="AC455" s="16" t="str">
        <f t="shared" ref="AC455:AC518" si="67">IF(AND($A$3=TRUE,$C455&lt;13),L455,IF(AND($A$3=TRUE,$C455&lt;16),L455*0.67,""))</f>
        <v/>
      </c>
      <c r="AD455" s="16" t="e">
        <f>IF($A$3=FALSE,IF($C455&lt;16,M455/($D455^0.70558407859294)*'Hintergrund Berechnung'!$I$941,M455/($D455^0.70558407859294)*'Hintergrund Berechnung'!$I$942),IF($C455&lt;13,(M455/($D455^0.70558407859294)*'Hintergrund Berechnung'!$I$941)*0.5,IF($C455&lt;16,(M455/($D455^0.70558407859294)*'Hintergrund Berechnung'!$I$941)*0.67,M455/($D455^0.70558407859294)*'Hintergrund Berechnung'!$I$942)))</f>
        <v>#DIV/0!</v>
      </c>
      <c r="AE455" s="16" t="str">
        <f t="shared" ref="AE455:AE518" si="68">IF(AND($A$3=TRUE,$C455&lt;13),N455,IF(AND($A$3=TRUE,$C455&lt;16),N455*0.67,""))</f>
        <v/>
      </c>
      <c r="AF455" s="16" t="e">
        <f>IF($A$3=FALSE,IF($C455&lt;16,O455/($D455^0.70558407859294)*'Hintergrund Berechnung'!$I$941,O455/($D455^0.70558407859294)*'Hintergrund Berechnung'!$I$942),IF($C455&lt;13,(O455/($D455^0.70558407859294)*'Hintergrund Berechnung'!$I$941)*0.5,IF($C455&lt;16,(O455/($D455^0.70558407859294)*'Hintergrund Berechnung'!$I$941)*0.67,O455/($D455^0.70558407859294)*'Hintergrund Berechnung'!$I$942)))</f>
        <v>#DIV/0!</v>
      </c>
      <c r="AG455" s="16" t="str">
        <f t="shared" ref="AG455:AG518" si="69">IF(AND($A$3=TRUE,$C455&lt;13),P455,IF(AND($A$3=TRUE,$C455&lt;16),P455*0.67,""))</f>
        <v/>
      </c>
      <c r="AH455" s="16" t="e">
        <f t="shared" ref="AH455:AH518" si="70">MAX(SUM(V455:W455),SUM(X455:Y455),SUM(Z455:AA455))+MAX(SUM(AB455:AC455),SUM(AD455:AE455),SUM(AF455:AG455))</f>
        <v>#DIV/0!</v>
      </c>
      <c r="AI455" s="34" t="e">
        <f>ROUND(IF(C455&lt;16,$Q455/($D455^0.450818786555515)*'Hintergrund Berechnung'!$N$941,$Q455/($D455^0.450818786555515)*'Hintergrund Berechnung'!$N$942),0)</f>
        <v>#DIV/0!</v>
      </c>
      <c r="AJ455" s="34">
        <f>ROUND(IF(C455&lt;16,$R455*'Hintergrund Berechnung'!$O$941,$R455*'Hintergrund Berechnung'!$O$942),0)</f>
        <v>0</v>
      </c>
      <c r="AK455" s="34">
        <f>ROUND(IF(C455&lt;16,IF(S455&gt;0,(25-$S455)*'Hintergrund Berechnung'!$J$941,0),IF(S455&gt;0,(25-$S455)*'Hintergrund Berechnung'!$J$942,0)),0)</f>
        <v>0</v>
      </c>
      <c r="AL455" s="18" t="e">
        <f t="shared" ref="AL455:AL518" si="71">ROUND(SUM(AH455:AK455),0)</f>
        <v>#DIV/0!</v>
      </c>
    </row>
    <row r="456" spans="21:38" x14ac:dyDescent="0.5">
      <c r="U456" s="16">
        <f t="shared" si="63"/>
        <v>0</v>
      </c>
      <c r="V456" s="16" t="e">
        <f>IF($A$3=FALSE,IF($C456&lt;16,E456/($D456^0.70558407859294)*'Hintergrund Berechnung'!$I$941,E456/($D456^0.70558407859294)*'Hintergrund Berechnung'!$I$942),IF($C456&lt;13,(E456/($D456^0.70558407859294)*'Hintergrund Berechnung'!$I$941)*0.5,IF($C456&lt;16,(E456/($D456^0.70558407859294)*'Hintergrund Berechnung'!$I$941)*0.67,E456/($D456^0.70558407859294)*'Hintergrund Berechnung'!$I$942)))</f>
        <v>#DIV/0!</v>
      </c>
      <c r="W456" s="16" t="str">
        <f t="shared" si="64"/>
        <v/>
      </c>
      <c r="X456" s="16" t="e">
        <f>IF($A$3=FALSE,IF($C456&lt;16,G456/($D456^0.70558407859294)*'Hintergrund Berechnung'!$I$941,G456/($D456^0.70558407859294)*'Hintergrund Berechnung'!$I$942),IF($C456&lt;13,(G456/($D456^0.70558407859294)*'Hintergrund Berechnung'!$I$941)*0.5,IF($C456&lt;16,(G456/($D456^0.70558407859294)*'Hintergrund Berechnung'!$I$941)*0.67,G456/($D456^0.70558407859294)*'Hintergrund Berechnung'!$I$942)))</f>
        <v>#DIV/0!</v>
      </c>
      <c r="Y456" s="16" t="str">
        <f t="shared" si="65"/>
        <v/>
      </c>
      <c r="Z456" s="16" t="e">
        <f>IF($A$3=FALSE,IF($C456&lt;16,I456/($D456^0.70558407859294)*'Hintergrund Berechnung'!$I$941,I456/($D456^0.70558407859294)*'Hintergrund Berechnung'!$I$942),IF($C456&lt;13,(I456/($D456^0.70558407859294)*'Hintergrund Berechnung'!$I$941)*0.5,IF($C456&lt;16,(I456/($D456^0.70558407859294)*'Hintergrund Berechnung'!$I$941)*0.67,I456/($D456^0.70558407859294)*'Hintergrund Berechnung'!$I$942)))</f>
        <v>#DIV/0!</v>
      </c>
      <c r="AA456" s="16" t="str">
        <f t="shared" si="66"/>
        <v/>
      </c>
      <c r="AB456" s="16" t="e">
        <f>IF($A$3=FALSE,IF($C456&lt;16,K456/($D456^0.70558407859294)*'Hintergrund Berechnung'!$I$941,K456/($D456^0.70558407859294)*'Hintergrund Berechnung'!$I$942),IF($C456&lt;13,(K456/($D456^0.70558407859294)*'Hintergrund Berechnung'!$I$941)*0.5,IF($C456&lt;16,(K456/($D456^0.70558407859294)*'Hintergrund Berechnung'!$I$941)*0.67,K456/($D456^0.70558407859294)*'Hintergrund Berechnung'!$I$942)))</f>
        <v>#DIV/0!</v>
      </c>
      <c r="AC456" s="16" t="str">
        <f t="shared" si="67"/>
        <v/>
      </c>
      <c r="AD456" s="16" t="e">
        <f>IF($A$3=FALSE,IF($C456&lt;16,M456/($D456^0.70558407859294)*'Hintergrund Berechnung'!$I$941,M456/($D456^0.70558407859294)*'Hintergrund Berechnung'!$I$942),IF($C456&lt;13,(M456/($D456^0.70558407859294)*'Hintergrund Berechnung'!$I$941)*0.5,IF($C456&lt;16,(M456/($D456^0.70558407859294)*'Hintergrund Berechnung'!$I$941)*0.67,M456/($D456^0.70558407859294)*'Hintergrund Berechnung'!$I$942)))</f>
        <v>#DIV/0!</v>
      </c>
      <c r="AE456" s="16" t="str">
        <f t="shared" si="68"/>
        <v/>
      </c>
      <c r="AF456" s="16" t="e">
        <f>IF($A$3=FALSE,IF($C456&lt;16,O456/($D456^0.70558407859294)*'Hintergrund Berechnung'!$I$941,O456/($D456^0.70558407859294)*'Hintergrund Berechnung'!$I$942),IF($C456&lt;13,(O456/($D456^0.70558407859294)*'Hintergrund Berechnung'!$I$941)*0.5,IF($C456&lt;16,(O456/($D456^0.70558407859294)*'Hintergrund Berechnung'!$I$941)*0.67,O456/($D456^0.70558407859294)*'Hintergrund Berechnung'!$I$942)))</f>
        <v>#DIV/0!</v>
      </c>
      <c r="AG456" s="16" t="str">
        <f t="shared" si="69"/>
        <v/>
      </c>
      <c r="AH456" s="16" t="e">
        <f t="shared" si="70"/>
        <v>#DIV/0!</v>
      </c>
      <c r="AI456" s="34" t="e">
        <f>ROUND(IF(C456&lt;16,$Q456/($D456^0.450818786555515)*'Hintergrund Berechnung'!$N$941,$Q456/($D456^0.450818786555515)*'Hintergrund Berechnung'!$N$942),0)</f>
        <v>#DIV/0!</v>
      </c>
      <c r="AJ456" s="34">
        <f>ROUND(IF(C456&lt;16,$R456*'Hintergrund Berechnung'!$O$941,$R456*'Hintergrund Berechnung'!$O$942),0)</f>
        <v>0</v>
      </c>
      <c r="AK456" s="34">
        <f>ROUND(IF(C456&lt;16,IF(S456&gt;0,(25-$S456)*'Hintergrund Berechnung'!$J$941,0),IF(S456&gt;0,(25-$S456)*'Hintergrund Berechnung'!$J$942,0)),0)</f>
        <v>0</v>
      </c>
      <c r="AL456" s="18" t="e">
        <f t="shared" si="71"/>
        <v>#DIV/0!</v>
      </c>
    </row>
    <row r="457" spans="21:38" x14ac:dyDescent="0.5">
      <c r="U457" s="16">
        <f t="shared" si="63"/>
        <v>0</v>
      </c>
      <c r="V457" s="16" t="e">
        <f>IF($A$3=FALSE,IF($C457&lt;16,E457/($D457^0.70558407859294)*'Hintergrund Berechnung'!$I$941,E457/($D457^0.70558407859294)*'Hintergrund Berechnung'!$I$942),IF($C457&lt;13,(E457/($D457^0.70558407859294)*'Hintergrund Berechnung'!$I$941)*0.5,IF($C457&lt;16,(E457/($D457^0.70558407859294)*'Hintergrund Berechnung'!$I$941)*0.67,E457/($D457^0.70558407859294)*'Hintergrund Berechnung'!$I$942)))</f>
        <v>#DIV/0!</v>
      </c>
      <c r="W457" s="16" t="str">
        <f t="shared" si="64"/>
        <v/>
      </c>
      <c r="X457" s="16" t="e">
        <f>IF($A$3=FALSE,IF($C457&lt;16,G457/($D457^0.70558407859294)*'Hintergrund Berechnung'!$I$941,G457/($D457^0.70558407859294)*'Hintergrund Berechnung'!$I$942),IF($C457&lt;13,(G457/($D457^0.70558407859294)*'Hintergrund Berechnung'!$I$941)*0.5,IF($C457&lt;16,(G457/($D457^0.70558407859294)*'Hintergrund Berechnung'!$I$941)*0.67,G457/($D457^0.70558407859294)*'Hintergrund Berechnung'!$I$942)))</f>
        <v>#DIV/0!</v>
      </c>
      <c r="Y457" s="16" t="str">
        <f t="shared" si="65"/>
        <v/>
      </c>
      <c r="Z457" s="16" t="e">
        <f>IF($A$3=FALSE,IF($C457&lt;16,I457/($D457^0.70558407859294)*'Hintergrund Berechnung'!$I$941,I457/($D457^0.70558407859294)*'Hintergrund Berechnung'!$I$942),IF($C457&lt;13,(I457/($D457^0.70558407859294)*'Hintergrund Berechnung'!$I$941)*0.5,IF($C457&lt;16,(I457/($D457^0.70558407859294)*'Hintergrund Berechnung'!$I$941)*0.67,I457/($D457^0.70558407859294)*'Hintergrund Berechnung'!$I$942)))</f>
        <v>#DIV/0!</v>
      </c>
      <c r="AA457" s="16" t="str">
        <f t="shared" si="66"/>
        <v/>
      </c>
      <c r="AB457" s="16" t="e">
        <f>IF($A$3=FALSE,IF($C457&lt;16,K457/($D457^0.70558407859294)*'Hintergrund Berechnung'!$I$941,K457/($D457^0.70558407859294)*'Hintergrund Berechnung'!$I$942),IF($C457&lt;13,(K457/($D457^0.70558407859294)*'Hintergrund Berechnung'!$I$941)*0.5,IF($C457&lt;16,(K457/($D457^0.70558407859294)*'Hintergrund Berechnung'!$I$941)*0.67,K457/($D457^0.70558407859294)*'Hintergrund Berechnung'!$I$942)))</f>
        <v>#DIV/0!</v>
      </c>
      <c r="AC457" s="16" t="str">
        <f t="shared" si="67"/>
        <v/>
      </c>
      <c r="AD457" s="16" t="e">
        <f>IF($A$3=FALSE,IF($C457&lt;16,M457/($D457^0.70558407859294)*'Hintergrund Berechnung'!$I$941,M457/($D457^0.70558407859294)*'Hintergrund Berechnung'!$I$942),IF($C457&lt;13,(M457/($D457^0.70558407859294)*'Hintergrund Berechnung'!$I$941)*0.5,IF($C457&lt;16,(M457/($D457^0.70558407859294)*'Hintergrund Berechnung'!$I$941)*0.67,M457/($D457^0.70558407859294)*'Hintergrund Berechnung'!$I$942)))</f>
        <v>#DIV/0!</v>
      </c>
      <c r="AE457" s="16" t="str">
        <f t="shared" si="68"/>
        <v/>
      </c>
      <c r="AF457" s="16" t="e">
        <f>IF($A$3=FALSE,IF($C457&lt;16,O457/($D457^0.70558407859294)*'Hintergrund Berechnung'!$I$941,O457/($D457^0.70558407859294)*'Hintergrund Berechnung'!$I$942),IF($C457&lt;13,(O457/($D457^0.70558407859294)*'Hintergrund Berechnung'!$I$941)*0.5,IF($C457&lt;16,(O457/($D457^0.70558407859294)*'Hintergrund Berechnung'!$I$941)*0.67,O457/($D457^0.70558407859294)*'Hintergrund Berechnung'!$I$942)))</f>
        <v>#DIV/0!</v>
      </c>
      <c r="AG457" s="16" t="str">
        <f t="shared" si="69"/>
        <v/>
      </c>
      <c r="AH457" s="16" t="e">
        <f t="shared" si="70"/>
        <v>#DIV/0!</v>
      </c>
      <c r="AI457" s="34" t="e">
        <f>ROUND(IF(C457&lt;16,$Q457/($D457^0.450818786555515)*'Hintergrund Berechnung'!$N$941,$Q457/($D457^0.450818786555515)*'Hintergrund Berechnung'!$N$942),0)</f>
        <v>#DIV/0!</v>
      </c>
      <c r="AJ457" s="34">
        <f>ROUND(IF(C457&lt;16,$R457*'Hintergrund Berechnung'!$O$941,$R457*'Hintergrund Berechnung'!$O$942),0)</f>
        <v>0</v>
      </c>
      <c r="AK457" s="34">
        <f>ROUND(IF(C457&lt;16,IF(S457&gt;0,(25-$S457)*'Hintergrund Berechnung'!$J$941,0),IF(S457&gt;0,(25-$S457)*'Hintergrund Berechnung'!$J$942,0)),0)</f>
        <v>0</v>
      </c>
      <c r="AL457" s="18" t="e">
        <f t="shared" si="71"/>
        <v>#DIV/0!</v>
      </c>
    </row>
    <row r="458" spans="21:38" x14ac:dyDescent="0.5">
      <c r="U458" s="16">
        <f t="shared" si="63"/>
        <v>0</v>
      </c>
      <c r="V458" s="16" t="e">
        <f>IF($A$3=FALSE,IF($C458&lt;16,E458/($D458^0.70558407859294)*'Hintergrund Berechnung'!$I$941,E458/($D458^0.70558407859294)*'Hintergrund Berechnung'!$I$942),IF($C458&lt;13,(E458/($D458^0.70558407859294)*'Hintergrund Berechnung'!$I$941)*0.5,IF($C458&lt;16,(E458/($D458^0.70558407859294)*'Hintergrund Berechnung'!$I$941)*0.67,E458/($D458^0.70558407859294)*'Hintergrund Berechnung'!$I$942)))</f>
        <v>#DIV/0!</v>
      </c>
      <c r="W458" s="16" t="str">
        <f t="shared" si="64"/>
        <v/>
      </c>
      <c r="X458" s="16" t="e">
        <f>IF($A$3=FALSE,IF($C458&lt;16,G458/($D458^0.70558407859294)*'Hintergrund Berechnung'!$I$941,G458/($D458^0.70558407859294)*'Hintergrund Berechnung'!$I$942),IF($C458&lt;13,(G458/($D458^0.70558407859294)*'Hintergrund Berechnung'!$I$941)*0.5,IF($C458&lt;16,(G458/($D458^0.70558407859294)*'Hintergrund Berechnung'!$I$941)*0.67,G458/($D458^0.70558407859294)*'Hintergrund Berechnung'!$I$942)))</f>
        <v>#DIV/0!</v>
      </c>
      <c r="Y458" s="16" t="str">
        <f t="shared" si="65"/>
        <v/>
      </c>
      <c r="Z458" s="16" t="e">
        <f>IF($A$3=FALSE,IF($C458&lt;16,I458/($D458^0.70558407859294)*'Hintergrund Berechnung'!$I$941,I458/($D458^0.70558407859294)*'Hintergrund Berechnung'!$I$942),IF($C458&lt;13,(I458/($D458^0.70558407859294)*'Hintergrund Berechnung'!$I$941)*0.5,IF($C458&lt;16,(I458/($D458^0.70558407859294)*'Hintergrund Berechnung'!$I$941)*0.67,I458/($D458^0.70558407859294)*'Hintergrund Berechnung'!$I$942)))</f>
        <v>#DIV/0!</v>
      </c>
      <c r="AA458" s="16" t="str">
        <f t="shared" si="66"/>
        <v/>
      </c>
      <c r="AB458" s="16" t="e">
        <f>IF($A$3=FALSE,IF($C458&lt;16,K458/($D458^0.70558407859294)*'Hintergrund Berechnung'!$I$941,K458/($D458^0.70558407859294)*'Hintergrund Berechnung'!$I$942),IF($C458&lt;13,(K458/($D458^0.70558407859294)*'Hintergrund Berechnung'!$I$941)*0.5,IF($C458&lt;16,(K458/($D458^0.70558407859294)*'Hintergrund Berechnung'!$I$941)*0.67,K458/($D458^0.70558407859294)*'Hintergrund Berechnung'!$I$942)))</f>
        <v>#DIV/0!</v>
      </c>
      <c r="AC458" s="16" t="str">
        <f t="shared" si="67"/>
        <v/>
      </c>
      <c r="AD458" s="16" t="e">
        <f>IF($A$3=FALSE,IF($C458&lt;16,M458/($D458^0.70558407859294)*'Hintergrund Berechnung'!$I$941,M458/($D458^0.70558407859294)*'Hintergrund Berechnung'!$I$942),IF($C458&lt;13,(M458/($D458^0.70558407859294)*'Hintergrund Berechnung'!$I$941)*0.5,IF($C458&lt;16,(M458/($D458^0.70558407859294)*'Hintergrund Berechnung'!$I$941)*0.67,M458/($D458^0.70558407859294)*'Hintergrund Berechnung'!$I$942)))</f>
        <v>#DIV/0!</v>
      </c>
      <c r="AE458" s="16" t="str">
        <f t="shared" si="68"/>
        <v/>
      </c>
      <c r="AF458" s="16" t="e">
        <f>IF($A$3=FALSE,IF($C458&lt;16,O458/($D458^0.70558407859294)*'Hintergrund Berechnung'!$I$941,O458/($D458^0.70558407859294)*'Hintergrund Berechnung'!$I$942),IF($C458&lt;13,(O458/($D458^0.70558407859294)*'Hintergrund Berechnung'!$I$941)*0.5,IF($C458&lt;16,(O458/($D458^0.70558407859294)*'Hintergrund Berechnung'!$I$941)*0.67,O458/($D458^0.70558407859294)*'Hintergrund Berechnung'!$I$942)))</f>
        <v>#DIV/0!</v>
      </c>
      <c r="AG458" s="16" t="str">
        <f t="shared" si="69"/>
        <v/>
      </c>
      <c r="AH458" s="16" t="e">
        <f t="shared" si="70"/>
        <v>#DIV/0!</v>
      </c>
      <c r="AI458" s="34" t="e">
        <f>ROUND(IF(C458&lt;16,$Q458/($D458^0.450818786555515)*'Hintergrund Berechnung'!$N$941,$Q458/($D458^0.450818786555515)*'Hintergrund Berechnung'!$N$942),0)</f>
        <v>#DIV/0!</v>
      </c>
      <c r="AJ458" s="34">
        <f>ROUND(IF(C458&lt;16,$R458*'Hintergrund Berechnung'!$O$941,$R458*'Hintergrund Berechnung'!$O$942),0)</f>
        <v>0</v>
      </c>
      <c r="AK458" s="34">
        <f>ROUND(IF(C458&lt;16,IF(S458&gt;0,(25-$S458)*'Hintergrund Berechnung'!$J$941,0),IF(S458&gt;0,(25-$S458)*'Hintergrund Berechnung'!$J$942,0)),0)</f>
        <v>0</v>
      </c>
      <c r="AL458" s="18" t="e">
        <f t="shared" si="71"/>
        <v>#DIV/0!</v>
      </c>
    </row>
    <row r="459" spans="21:38" x14ac:dyDescent="0.5">
      <c r="U459" s="16">
        <f t="shared" si="63"/>
        <v>0</v>
      </c>
      <c r="V459" s="16" t="e">
        <f>IF($A$3=FALSE,IF($C459&lt;16,E459/($D459^0.70558407859294)*'Hintergrund Berechnung'!$I$941,E459/($D459^0.70558407859294)*'Hintergrund Berechnung'!$I$942),IF($C459&lt;13,(E459/($D459^0.70558407859294)*'Hintergrund Berechnung'!$I$941)*0.5,IF($C459&lt;16,(E459/($D459^0.70558407859294)*'Hintergrund Berechnung'!$I$941)*0.67,E459/($D459^0.70558407859294)*'Hintergrund Berechnung'!$I$942)))</f>
        <v>#DIV/0!</v>
      </c>
      <c r="W459" s="16" t="str">
        <f t="shared" si="64"/>
        <v/>
      </c>
      <c r="X459" s="16" t="e">
        <f>IF($A$3=FALSE,IF($C459&lt;16,G459/($D459^0.70558407859294)*'Hintergrund Berechnung'!$I$941,G459/($D459^0.70558407859294)*'Hintergrund Berechnung'!$I$942),IF($C459&lt;13,(G459/($D459^0.70558407859294)*'Hintergrund Berechnung'!$I$941)*0.5,IF($C459&lt;16,(G459/($D459^0.70558407859294)*'Hintergrund Berechnung'!$I$941)*0.67,G459/($D459^0.70558407859294)*'Hintergrund Berechnung'!$I$942)))</f>
        <v>#DIV/0!</v>
      </c>
      <c r="Y459" s="16" t="str">
        <f t="shared" si="65"/>
        <v/>
      </c>
      <c r="Z459" s="16" t="e">
        <f>IF($A$3=FALSE,IF($C459&lt;16,I459/($D459^0.70558407859294)*'Hintergrund Berechnung'!$I$941,I459/($D459^0.70558407859294)*'Hintergrund Berechnung'!$I$942),IF($C459&lt;13,(I459/($D459^0.70558407859294)*'Hintergrund Berechnung'!$I$941)*0.5,IF($C459&lt;16,(I459/($D459^0.70558407859294)*'Hintergrund Berechnung'!$I$941)*0.67,I459/($D459^0.70558407859294)*'Hintergrund Berechnung'!$I$942)))</f>
        <v>#DIV/0!</v>
      </c>
      <c r="AA459" s="16" t="str">
        <f t="shared" si="66"/>
        <v/>
      </c>
      <c r="AB459" s="16" t="e">
        <f>IF($A$3=FALSE,IF($C459&lt;16,K459/($D459^0.70558407859294)*'Hintergrund Berechnung'!$I$941,K459/($D459^0.70558407859294)*'Hintergrund Berechnung'!$I$942),IF($C459&lt;13,(K459/($D459^0.70558407859294)*'Hintergrund Berechnung'!$I$941)*0.5,IF($C459&lt;16,(K459/($D459^0.70558407859294)*'Hintergrund Berechnung'!$I$941)*0.67,K459/($D459^0.70558407859294)*'Hintergrund Berechnung'!$I$942)))</f>
        <v>#DIV/0!</v>
      </c>
      <c r="AC459" s="16" t="str">
        <f t="shared" si="67"/>
        <v/>
      </c>
      <c r="AD459" s="16" t="e">
        <f>IF($A$3=FALSE,IF($C459&lt;16,M459/($D459^0.70558407859294)*'Hintergrund Berechnung'!$I$941,M459/($D459^0.70558407859294)*'Hintergrund Berechnung'!$I$942),IF($C459&lt;13,(M459/($D459^0.70558407859294)*'Hintergrund Berechnung'!$I$941)*0.5,IF($C459&lt;16,(M459/($D459^0.70558407859294)*'Hintergrund Berechnung'!$I$941)*0.67,M459/($D459^0.70558407859294)*'Hintergrund Berechnung'!$I$942)))</f>
        <v>#DIV/0!</v>
      </c>
      <c r="AE459" s="16" t="str">
        <f t="shared" si="68"/>
        <v/>
      </c>
      <c r="AF459" s="16" t="e">
        <f>IF($A$3=FALSE,IF($C459&lt;16,O459/($D459^0.70558407859294)*'Hintergrund Berechnung'!$I$941,O459/($D459^0.70558407859294)*'Hintergrund Berechnung'!$I$942),IF($C459&lt;13,(O459/($D459^0.70558407859294)*'Hintergrund Berechnung'!$I$941)*0.5,IF($C459&lt;16,(O459/($D459^0.70558407859294)*'Hintergrund Berechnung'!$I$941)*0.67,O459/($D459^0.70558407859294)*'Hintergrund Berechnung'!$I$942)))</f>
        <v>#DIV/0!</v>
      </c>
      <c r="AG459" s="16" t="str">
        <f t="shared" si="69"/>
        <v/>
      </c>
      <c r="AH459" s="16" t="e">
        <f t="shared" si="70"/>
        <v>#DIV/0!</v>
      </c>
      <c r="AI459" s="34" t="e">
        <f>ROUND(IF(C459&lt;16,$Q459/($D459^0.450818786555515)*'Hintergrund Berechnung'!$N$941,$Q459/($D459^0.450818786555515)*'Hintergrund Berechnung'!$N$942),0)</f>
        <v>#DIV/0!</v>
      </c>
      <c r="AJ459" s="34">
        <f>ROUND(IF(C459&lt;16,$R459*'Hintergrund Berechnung'!$O$941,$R459*'Hintergrund Berechnung'!$O$942),0)</f>
        <v>0</v>
      </c>
      <c r="AK459" s="34">
        <f>ROUND(IF(C459&lt;16,IF(S459&gt;0,(25-$S459)*'Hintergrund Berechnung'!$J$941,0),IF(S459&gt;0,(25-$S459)*'Hintergrund Berechnung'!$J$942,0)),0)</f>
        <v>0</v>
      </c>
      <c r="AL459" s="18" t="e">
        <f t="shared" si="71"/>
        <v>#DIV/0!</v>
      </c>
    </row>
    <row r="460" spans="21:38" x14ac:dyDescent="0.5">
      <c r="U460" s="16">
        <f t="shared" si="63"/>
        <v>0</v>
      </c>
      <c r="V460" s="16" t="e">
        <f>IF($A$3=FALSE,IF($C460&lt;16,E460/($D460^0.70558407859294)*'Hintergrund Berechnung'!$I$941,E460/($D460^0.70558407859294)*'Hintergrund Berechnung'!$I$942),IF($C460&lt;13,(E460/($D460^0.70558407859294)*'Hintergrund Berechnung'!$I$941)*0.5,IF($C460&lt;16,(E460/($D460^0.70558407859294)*'Hintergrund Berechnung'!$I$941)*0.67,E460/($D460^0.70558407859294)*'Hintergrund Berechnung'!$I$942)))</f>
        <v>#DIV/0!</v>
      </c>
      <c r="W460" s="16" t="str">
        <f t="shared" si="64"/>
        <v/>
      </c>
      <c r="X460" s="16" t="e">
        <f>IF($A$3=FALSE,IF($C460&lt;16,G460/($D460^0.70558407859294)*'Hintergrund Berechnung'!$I$941,G460/($D460^0.70558407859294)*'Hintergrund Berechnung'!$I$942),IF($C460&lt;13,(G460/($D460^0.70558407859294)*'Hintergrund Berechnung'!$I$941)*0.5,IF($C460&lt;16,(G460/($D460^0.70558407859294)*'Hintergrund Berechnung'!$I$941)*0.67,G460/($D460^0.70558407859294)*'Hintergrund Berechnung'!$I$942)))</f>
        <v>#DIV/0!</v>
      </c>
      <c r="Y460" s="16" t="str">
        <f t="shared" si="65"/>
        <v/>
      </c>
      <c r="Z460" s="16" t="e">
        <f>IF($A$3=FALSE,IF($C460&lt;16,I460/($D460^0.70558407859294)*'Hintergrund Berechnung'!$I$941,I460/($D460^0.70558407859294)*'Hintergrund Berechnung'!$I$942),IF($C460&lt;13,(I460/($D460^0.70558407859294)*'Hintergrund Berechnung'!$I$941)*0.5,IF($C460&lt;16,(I460/($D460^0.70558407859294)*'Hintergrund Berechnung'!$I$941)*0.67,I460/($D460^0.70558407859294)*'Hintergrund Berechnung'!$I$942)))</f>
        <v>#DIV/0!</v>
      </c>
      <c r="AA460" s="16" t="str">
        <f t="shared" si="66"/>
        <v/>
      </c>
      <c r="AB460" s="16" t="e">
        <f>IF($A$3=FALSE,IF($C460&lt;16,K460/($D460^0.70558407859294)*'Hintergrund Berechnung'!$I$941,K460/($D460^0.70558407859294)*'Hintergrund Berechnung'!$I$942),IF($C460&lt;13,(K460/($D460^0.70558407859294)*'Hintergrund Berechnung'!$I$941)*0.5,IF($C460&lt;16,(K460/($D460^0.70558407859294)*'Hintergrund Berechnung'!$I$941)*0.67,K460/($D460^0.70558407859294)*'Hintergrund Berechnung'!$I$942)))</f>
        <v>#DIV/0!</v>
      </c>
      <c r="AC460" s="16" t="str">
        <f t="shared" si="67"/>
        <v/>
      </c>
      <c r="AD460" s="16" t="e">
        <f>IF($A$3=FALSE,IF($C460&lt;16,M460/($D460^0.70558407859294)*'Hintergrund Berechnung'!$I$941,M460/($D460^0.70558407859294)*'Hintergrund Berechnung'!$I$942),IF($C460&lt;13,(M460/($D460^0.70558407859294)*'Hintergrund Berechnung'!$I$941)*0.5,IF($C460&lt;16,(M460/($D460^0.70558407859294)*'Hintergrund Berechnung'!$I$941)*0.67,M460/($D460^0.70558407859294)*'Hintergrund Berechnung'!$I$942)))</f>
        <v>#DIV/0!</v>
      </c>
      <c r="AE460" s="16" t="str">
        <f t="shared" si="68"/>
        <v/>
      </c>
      <c r="AF460" s="16" t="e">
        <f>IF($A$3=FALSE,IF($C460&lt;16,O460/($D460^0.70558407859294)*'Hintergrund Berechnung'!$I$941,O460/($D460^0.70558407859294)*'Hintergrund Berechnung'!$I$942),IF($C460&lt;13,(O460/($D460^0.70558407859294)*'Hintergrund Berechnung'!$I$941)*0.5,IF($C460&lt;16,(O460/($D460^0.70558407859294)*'Hintergrund Berechnung'!$I$941)*0.67,O460/($D460^0.70558407859294)*'Hintergrund Berechnung'!$I$942)))</f>
        <v>#DIV/0!</v>
      </c>
      <c r="AG460" s="16" t="str">
        <f t="shared" si="69"/>
        <v/>
      </c>
      <c r="AH460" s="16" t="e">
        <f t="shared" si="70"/>
        <v>#DIV/0!</v>
      </c>
      <c r="AI460" s="34" t="e">
        <f>ROUND(IF(C460&lt;16,$Q460/($D460^0.450818786555515)*'Hintergrund Berechnung'!$N$941,$Q460/($D460^0.450818786555515)*'Hintergrund Berechnung'!$N$942),0)</f>
        <v>#DIV/0!</v>
      </c>
      <c r="AJ460" s="34">
        <f>ROUND(IF(C460&lt;16,$R460*'Hintergrund Berechnung'!$O$941,$R460*'Hintergrund Berechnung'!$O$942),0)</f>
        <v>0</v>
      </c>
      <c r="AK460" s="34">
        <f>ROUND(IF(C460&lt;16,IF(S460&gt;0,(25-$S460)*'Hintergrund Berechnung'!$J$941,0),IF(S460&gt;0,(25-$S460)*'Hintergrund Berechnung'!$J$942,0)),0)</f>
        <v>0</v>
      </c>
      <c r="AL460" s="18" t="e">
        <f t="shared" si="71"/>
        <v>#DIV/0!</v>
      </c>
    </row>
    <row r="461" spans="21:38" x14ac:dyDescent="0.5">
      <c r="U461" s="16">
        <f t="shared" si="63"/>
        <v>0</v>
      </c>
      <c r="V461" s="16" t="e">
        <f>IF($A$3=FALSE,IF($C461&lt;16,E461/($D461^0.70558407859294)*'Hintergrund Berechnung'!$I$941,E461/($D461^0.70558407859294)*'Hintergrund Berechnung'!$I$942),IF($C461&lt;13,(E461/($D461^0.70558407859294)*'Hintergrund Berechnung'!$I$941)*0.5,IF($C461&lt;16,(E461/($D461^0.70558407859294)*'Hintergrund Berechnung'!$I$941)*0.67,E461/($D461^0.70558407859294)*'Hintergrund Berechnung'!$I$942)))</f>
        <v>#DIV/0!</v>
      </c>
      <c r="W461" s="16" t="str">
        <f t="shared" si="64"/>
        <v/>
      </c>
      <c r="X461" s="16" t="e">
        <f>IF($A$3=FALSE,IF($C461&lt;16,G461/($D461^0.70558407859294)*'Hintergrund Berechnung'!$I$941,G461/($D461^0.70558407859294)*'Hintergrund Berechnung'!$I$942),IF($C461&lt;13,(G461/($D461^0.70558407859294)*'Hintergrund Berechnung'!$I$941)*0.5,IF($C461&lt;16,(G461/($D461^0.70558407859294)*'Hintergrund Berechnung'!$I$941)*0.67,G461/($D461^0.70558407859294)*'Hintergrund Berechnung'!$I$942)))</f>
        <v>#DIV/0!</v>
      </c>
      <c r="Y461" s="16" t="str">
        <f t="shared" si="65"/>
        <v/>
      </c>
      <c r="Z461" s="16" t="e">
        <f>IF($A$3=FALSE,IF($C461&lt;16,I461/($D461^0.70558407859294)*'Hintergrund Berechnung'!$I$941,I461/($D461^0.70558407859294)*'Hintergrund Berechnung'!$I$942),IF($C461&lt;13,(I461/($D461^0.70558407859294)*'Hintergrund Berechnung'!$I$941)*0.5,IF($C461&lt;16,(I461/($D461^0.70558407859294)*'Hintergrund Berechnung'!$I$941)*0.67,I461/($D461^0.70558407859294)*'Hintergrund Berechnung'!$I$942)))</f>
        <v>#DIV/0!</v>
      </c>
      <c r="AA461" s="16" t="str">
        <f t="shared" si="66"/>
        <v/>
      </c>
      <c r="AB461" s="16" t="e">
        <f>IF($A$3=FALSE,IF($C461&lt;16,K461/($D461^0.70558407859294)*'Hintergrund Berechnung'!$I$941,K461/($D461^0.70558407859294)*'Hintergrund Berechnung'!$I$942),IF($C461&lt;13,(K461/($D461^0.70558407859294)*'Hintergrund Berechnung'!$I$941)*0.5,IF($C461&lt;16,(K461/($D461^0.70558407859294)*'Hintergrund Berechnung'!$I$941)*0.67,K461/($D461^0.70558407859294)*'Hintergrund Berechnung'!$I$942)))</f>
        <v>#DIV/0!</v>
      </c>
      <c r="AC461" s="16" t="str">
        <f t="shared" si="67"/>
        <v/>
      </c>
      <c r="AD461" s="16" t="e">
        <f>IF($A$3=FALSE,IF($C461&lt;16,M461/($D461^0.70558407859294)*'Hintergrund Berechnung'!$I$941,M461/($D461^0.70558407859294)*'Hintergrund Berechnung'!$I$942),IF($C461&lt;13,(M461/($D461^0.70558407859294)*'Hintergrund Berechnung'!$I$941)*0.5,IF($C461&lt;16,(M461/($D461^0.70558407859294)*'Hintergrund Berechnung'!$I$941)*0.67,M461/($D461^0.70558407859294)*'Hintergrund Berechnung'!$I$942)))</f>
        <v>#DIV/0!</v>
      </c>
      <c r="AE461" s="16" t="str">
        <f t="shared" si="68"/>
        <v/>
      </c>
      <c r="AF461" s="16" t="e">
        <f>IF($A$3=FALSE,IF($C461&lt;16,O461/($D461^0.70558407859294)*'Hintergrund Berechnung'!$I$941,O461/($D461^0.70558407859294)*'Hintergrund Berechnung'!$I$942),IF($C461&lt;13,(O461/($D461^0.70558407859294)*'Hintergrund Berechnung'!$I$941)*0.5,IF($C461&lt;16,(O461/($D461^0.70558407859294)*'Hintergrund Berechnung'!$I$941)*0.67,O461/($D461^0.70558407859294)*'Hintergrund Berechnung'!$I$942)))</f>
        <v>#DIV/0!</v>
      </c>
      <c r="AG461" s="16" t="str">
        <f t="shared" si="69"/>
        <v/>
      </c>
      <c r="AH461" s="16" t="e">
        <f t="shared" si="70"/>
        <v>#DIV/0!</v>
      </c>
      <c r="AI461" s="34" t="e">
        <f>ROUND(IF(C461&lt;16,$Q461/($D461^0.450818786555515)*'Hintergrund Berechnung'!$N$941,$Q461/($D461^0.450818786555515)*'Hintergrund Berechnung'!$N$942),0)</f>
        <v>#DIV/0!</v>
      </c>
      <c r="AJ461" s="34">
        <f>ROUND(IF(C461&lt;16,$R461*'Hintergrund Berechnung'!$O$941,$R461*'Hintergrund Berechnung'!$O$942),0)</f>
        <v>0</v>
      </c>
      <c r="AK461" s="34">
        <f>ROUND(IF(C461&lt;16,IF(S461&gt;0,(25-$S461)*'Hintergrund Berechnung'!$J$941,0),IF(S461&gt;0,(25-$S461)*'Hintergrund Berechnung'!$J$942,0)),0)</f>
        <v>0</v>
      </c>
      <c r="AL461" s="18" t="e">
        <f t="shared" si="71"/>
        <v>#DIV/0!</v>
      </c>
    </row>
    <row r="462" spans="21:38" x14ac:dyDescent="0.5">
      <c r="U462" s="16">
        <f t="shared" si="63"/>
        <v>0</v>
      </c>
      <c r="V462" s="16" t="e">
        <f>IF($A$3=FALSE,IF($C462&lt;16,E462/($D462^0.70558407859294)*'Hintergrund Berechnung'!$I$941,E462/($D462^0.70558407859294)*'Hintergrund Berechnung'!$I$942),IF($C462&lt;13,(E462/($D462^0.70558407859294)*'Hintergrund Berechnung'!$I$941)*0.5,IF($C462&lt;16,(E462/($D462^0.70558407859294)*'Hintergrund Berechnung'!$I$941)*0.67,E462/($D462^0.70558407859294)*'Hintergrund Berechnung'!$I$942)))</f>
        <v>#DIV/0!</v>
      </c>
      <c r="W462" s="16" t="str">
        <f t="shared" si="64"/>
        <v/>
      </c>
      <c r="X462" s="16" t="e">
        <f>IF($A$3=FALSE,IF($C462&lt;16,G462/($D462^0.70558407859294)*'Hintergrund Berechnung'!$I$941,G462/($D462^0.70558407859294)*'Hintergrund Berechnung'!$I$942),IF($C462&lt;13,(G462/($D462^0.70558407859294)*'Hintergrund Berechnung'!$I$941)*0.5,IF($C462&lt;16,(G462/($D462^0.70558407859294)*'Hintergrund Berechnung'!$I$941)*0.67,G462/($D462^0.70558407859294)*'Hintergrund Berechnung'!$I$942)))</f>
        <v>#DIV/0!</v>
      </c>
      <c r="Y462" s="16" t="str">
        <f t="shared" si="65"/>
        <v/>
      </c>
      <c r="Z462" s="16" t="e">
        <f>IF($A$3=FALSE,IF($C462&lt;16,I462/($D462^0.70558407859294)*'Hintergrund Berechnung'!$I$941,I462/($D462^0.70558407859294)*'Hintergrund Berechnung'!$I$942),IF($C462&lt;13,(I462/($D462^0.70558407859294)*'Hintergrund Berechnung'!$I$941)*0.5,IF($C462&lt;16,(I462/($D462^0.70558407859294)*'Hintergrund Berechnung'!$I$941)*0.67,I462/($D462^0.70558407859294)*'Hintergrund Berechnung'!$I$942)))</f>
        <v>#DIV/0!</v>
      </c>
      <c r="AA462" s="16" t="str">
        <f t="shared" si="66"/>
        <v/>
      </c>
      <c r="AB462" s="16" t="e">
        <f>IF($A$3=FALSE,IF($C462&lt;16,K462/($D462^0.70558407859294)*'Hintergrund Berechnung'!$I$941,K462/($D462^0.70558407859294)*'Hintergrund Berechnung'!$I$942),IF($C462&lt;13,(K462/($D462^0.70558407859294)*'Hintergrund Berechnung'!$I$941)*0.5,IF($C462&lt;16,(K462/($D462^0.70558407859294)*'Hintergrund Berechnung'!$I$941)*0.67,K462/($D462^0.70558407859294)*'Hintergrund Berechnung'!$I$942)))</f>
        <v>#DIV/0!</v>
      </c>
      <c r="AC462" s="16" t="str">
        <f t="shared" si="67"/>
        <v/>
      </c>
      <c r="AD462" s="16" t="e">
        <f>IF($A$3=FALSE,IF($C462&lt;16,M462/($D462^0.70558407859294)*'Hintergrund Berechnung'!$I$941,M462/($D462^0.70558407859294)*'Hintergrund Berechnung'!$I$942),IF($C462&lt;13,(M462/($D462^0.70558407859294)*'Hintergrund Berechnung'!$I$941)*0.5,IF($C462&lt;16,(M462/($D462^0.70558407859294)*'Hintergrund Berechnung'!$I$941)*0.67,M462/($D462^0.70558407859294)*'Hintergrund Berechnung'!$I$942)))</f>
        <v>#DIV/0!</v>
      </c>
      <c r="AE462" s="16" t="str">
        <f t="shared" si="68"/>
        <v/>
      </c>
      <c r="AF462" s="16" t="e">
        <f>IF($A$3=FALSE,IF($C462&lt;16,O462/($D462^0.70558407859294)*'Hintergrund Berechnung'!$I$941,O462/($D462^0.70558407859294)*'Hintergrund Berechnung'!$I$942),IF($C462&lt;13,(O462/($D462^0.70558407859294)*'Hintergrund Berechnung'!$I$941)*0.5,IF($C462&lt;16,(O462/($D462^0.70558407859294)*'Hintergrund Berechnung'!$I$941)*0.67,O462/($D462^0.70558407859294)*'Hintergrund Berechnung'!$I$942)))</f>
        <v>#DIV/0!</v>
      </c>
      <c r="AG462" s="16" t="str">
        <f t="shared" si="69"/>
        <v/>
      </c>
      <c r="AH462" s="16" t="e">
        <f t="shared" si="70"/>
        <v>#DIV/0!</v>
      </c>
      <c r="AI462" s="34" t="e">
        <f>ROUND(IF(C462&lt;16,$Q462/($D462^0.450818786555515)*'Hintergrund Berechnung'!$N$941,$Q462/($D462^0.450818786555515)*'Hintergrund Berechnung'!$N$942),0)</f>
        <v>#DIV/0!</v>
      </c>
      <c r="AJ462" s="34">
        <f>ROUND(IF(C462&lt;16,$R462*'Hintergrund Berechnung'!$O$941,$R462*'Hintergrund Berechnung'!$O$942),0)</f>
        <v>0</v>
      </c>
      <c r="AK462" s="34">
        <f>ROUND(IF(C462&lt;16,IF(S462&gt;0,(25-$S462)*'Hintergrund Berechnung'!$J$941,0),IF(S462&gt;0,(25-$S462)*'Hintergrund Berechnung'!$J$942,0)),0)</f>
        <v>0</v>
      </c>
      <c r="AL462" s="18" t="e">
        <f t="shared" si="71"/>
        <v>#DIV/0!</v>
      </c>
    </row>
    <row r="463" spans="21:38" x14ac:dyDescent="0.5">
      <c r="U463" s="16">
        <f t="shared" si="63"/>
        <v>0</v>
      </c>
      <c r="V463" s="16" t="e">
        <f>IF($A$3=FALSE,IF($C463&lt;16,E463/($D463^0.70558407859294)*'Hintergrund Berechnung'!$I$941,E463/($D463^0.70558407859294)*'Hintergrund Berechnung'!$I$942),IF($C463&lt;13,(E463/($D463^0.70558407859294)*'Hintergrund Berechnung'!$I$941)*0.5,IF($C463&lt;16,(E463/($D463^0.70558407859294)*'Hintergrund Berechnung'!$I$941)*0.67,E463/($D463^0.70558407859294)*'Hintergrund Berechnung'!$I$942)))</f>
        <v>#DIV/0!</v>
      </c>
      <c r="W463" s="16" t="str">
        <f t="shared" si="64"/>
        <v/>
      </c>
      <c r="X463" s="16" t="e">
        <f>IF($A$3=FALSE,IF($C463&lt;16,G463/($D463^0.70558407859294)*'Hintergrund Berechnung'!$I$941,G463/($D463^0.70558407859294)*'Hintergrund Berechnung'!$I$942),IF($C463&lt;13,(G463/($D463^0.70558407859294)*'Hintergrund Berechnung'!$I$941)*0.5,IF($C463&lt;16,(G463/($D463^0.70558407859294)*'Hintergrund Berechnung'!$I$941)*0.67,G463/($D463^0.70558407859294)*'Hintergrund Berechnung'!$I$942)))</f>
        <v>#DIV/0!</v>
      </c>
      <c r="Y463" s="16" t="str">
        <f t="shared" si="65"/>
        <v/>
      </c>
      <c r="Z463" s="16" t="e">
        <f>IF($A$3=FALSE,IF($C463&lt;16,I463/($D463^0.70558407859294)*'Hintergrund Berechnung'!$I$941,I463/($D463^0.70558407859294)*'Hintergrund Berechnung'!$I$942),IF($C463&lt;13,(I463/($D463^0.70558407859294)*'Hintergrund Berechnung'!$I$941)*0.5,IF($C463&lt;16,(I463/($D463^0.70558407859294)*'Hintergrund Berechnung'!$I$941)*0.67,I463/($D463^0.70558407859294)*'Hintergrund Berechnung'!$I$942)))</f>
        <v>#DIV/0!</v>
      </c>
      <c r="AA463" s="16" t="str">
        <f t="shared" si="66"/>
        <v/>
      </c>
      <c r="AB463" s="16" t="e">
        <f>IF($A$3=FALSE,IF($C463&lt;16,K463/($D463^0.70558407859294)*'Hintergrund Berechnung'!$I$941,K463/($D463^0.70558407859294)*'Hintergrund Berechnung'!$I$942),IF($C463&lt;13,(K463/($D463^0.70558407859294)*'Hintergrund Berechnung'!$I$941)*0.5,IF($C463&lt;16,(K463/($D463^0.70558407859294)*'Hintergrund Berechnung'!$I$941)*0.67,K463/($D463^0.70558407859294)*'Hintergrund Berechnung'!$I$942)))</f>
        <v>#DIV/0!</v>
      </c>
      <c r="AC463" s="16" t="str">
        <f t="shared" si="67"/>
        <v/>
      </c>
      <c r="AD463" s="16" t="e">
        <f>IF($A$3=FALSE,IF($C463&lt;16,M463/($D463^0.70558407859294)*'Hintergrund Berechnung'!$I$941,M463/($D463^0.70558407859294)*'Hintergrund Berechnung'!$I$942),IF($C463&lt;13,(M463/($D463^0.70558407859294)*'Hintergrund Berechnung'!$I$941)*0.5,IF($C463&lt;16,(M463/($D463^0.70558407859294)*'Hintergrund Berechnung'!$I$941)*0.67,M463/($D463^0.70558407859294)*'Hintergrund Berechnung'!$I$942)))</f>
        <v>#DIV/0!</v>
      </c>
      <c r="AE463" s="16" t="str">
        <f t="shared" si="68"/>
        <v/>
      </c>
      <c r="AF463" s="16" t="e">
        <f>IF($A$3=FALSE,IF($C463&lt;16,O463/($D463^0.70558407859294)*'Hintergrund Berechnung'!$I$941,O463/($D463^0.70558407859294)*'Hintergrund Berechnung'!$I$942),IF($C463&lt;13,(O463/($D463^0.70558407859294)*'Hintergrund Berechnung'!$I$941)*0.5,IF($C463&lt;16,(O463/($D463^0.70558407859294)*'Hintergrund Berechnung'!$I$941)*0.67,O463/($D463^0.70558407859294)*'Hintergrund Berechnung'!$I$942)))</f>
        <v>#DIV/0!</v>
      </c>
      <c r="AG463" s="16" t="str">
        <f t="shared" si="69"/>
        <v/>
      </c>
      <c r="AH463" s="16" t="e">
        <f t="shared" si="70"/>
        <v>#DIV/0!</v>
      </c>
      <c r="AI463" s="34" t="e">
        <f>ROUND(IF(C463&lt;16,$Q463/($D463^0.450818786555515)*'Hintergrund Berechnung'!$N$941,$Q463/($D463^0.450818786555515)*'Hintergrund Berechnung'!$N$942),0)</f>
        <v>#DIV/0!</v>
      </c>
      <c r="AJ463" s="34">
        <f>ROUND(IF(C463&lt;16,$R463*'Hintergrund Berechnung'!$O$941,$R463*'Hintergrund Berechnung'!$O$942),0)</f>
        <v>0</v>
      </c>
      <c r="AK463" s="34">
        <f>ROUND(IF(C463&lt;16,IF(S463&gt;0,(25-$S463)*'Hintergrund Berechnung'!$J$941,0),IF(S463&gt;0,(25-$S463)*'Hintergrund Berechnung'!$J$942,0)),0)</f>
        <v>0</v>
      </c>
      <c r="AL463" s="18" t="e">
        <f t="shared" si="71"/>
        <v>#DIV/0!</v>
      </c>
    </row>
    <row r="464" spans="21:38" x14ac:dyDescent="0.5">
      <c r="U464" s="16">
        <f t="shared" si="63"/>
        <v>0</v>
      </c>
      <c r="V464" s="16" t="e">
        <f>IF($A$3=FALSE,IF($C464&lt;16,E464/($D464^0.70558407859294)*'Hintergrund Berechnung'!$I$941,E464/($D464^0.70558407859294)*'Hintergrund Berechnung'!$I$942),IF($C464&lt;13,(E464/($D464^0.70558407859294)*'Hintergrund Berechnung'!$I$941)*0.5,IF($C464&lt;16,(E464/($D464^0.70558407859294)*'Hintergrund Berechnung'!$I$941)*0.67,E464/($D464^0.70558407859294)*'Hintergrund Berechnung'!$I$942)))</f>
        <v>#DIV/0!</v>
      </c>
      <c r="W464" s="16" t="str">
        <f t="shared" si="64"/>
        <v/>
      </c>
      <c r="X464" s="16" t="e">
        <f>IF($A$3=FALSE,IF($C464&lt;16,G464/($D464^0.70558407859294)*'Hintergrund Berechnung'!$I$941,G464/($D464^0.70558407859294)*'Hintergrund Berechnung'!$I$942),IF($C464&lt;13,(G464/($D464^0.70558407859294)*'Hintergrund Berechnung'!$I$941)*0.5,IF($C464&lt;16,(G464/($D464^0.70558407859294)*'Hintergrund Berechnung'!$I$941)*0.67,G464/($D464^0.70558407859294)*'Hintergrund Berechnung'!$I$942)))</f>
        <v>#DIV/0!</v>
      </c>
      <c r="Y464" s="16" t="str">
        <f t="shared" si="65"/>
        <v/>
      </c>
      <c r="Z464" s="16" t="e">
        <f>IF($A$3=FALSE,IF($C464&lt;16,I464/($D464^0.70558407859294)*'Hintergrund Berechnung'!$I$941,I464/($D464^0.70558407859294)*'Hintergrund Berechnung'!$I$942),IF($C464&lt;13,(I464/($D464^0.70558407859294)*'Hintergrund Berechnung'!$I$941)*0.5,IF($C464&lt;16,(I464/($D464^0.70558407859294)*'Hintergrund Berechnung'!$I$941)*0.67,I464/($D464^0.70558407859294)*'Hintergrund Berechnung'!$I$942)))</f>
        <v>#DIV/0!</v>
      </c>
      <c r="AA464" s="16" t="str">
        <f t="shared" si="66"/>
        <v/>
      </c>
      <c r="AB464" s="16" t="e">
        <f>IF($A$3=FALSE,IF($C464&lt;16,K464/($D464^0.70558407859294)*'Hintergrund Berechnung'!$I$941,K464/($D464^0.70558407859294)*'Hintergrund Berechnung'!$I$942),IF($C464&lt;13,(K464/($D464^0.70558407859294)*'Hintergrund Berechnung'!$I$941)*0.5,IF($C464&lt;16,(K464/($D464^0.70558407859294)*'Hintergrund Berechnung'!$I$941)*0.67,K464/($D464^0.70558407859294)*'Hintergrund Berechnung'!$I$942)))</f>
        <v>#DIV/0!</v>
      </c>
      <c r="AC464" s="16" t="str">
        <f t="shared" si="67"/>
        <v/>
      </c>
      <c r="AD464" s="16" t="e">
        <f>IF($A$3=FALSE,IF($C464&lt;16,M464/($D464^0.70558407859294)*'Hintergrund Berechnung'!$I$941,M464/($D464^0.70558407859294)*'Hintergrund Berechnung'!$I$942),IF($C464&lt;13,(M464/($D464^0.70558407859294)*'Hintergrund Berechnung'!$I$941)*0.5,IF($C464&lt;16,(M464/($D464^0.70558407859294)*'Hintergrund Berechnung'!$I$941)*0.67,M464/($D464^0.70558407859294)*'Hintergrund Berechnung'!$I$942)))</f>
        <v>#DIV/0!</v>
      </c>
      <c r="AE464" s="16" t="str">
        <f t="shared" si="68"/>
        <v/>
      </c>
      <c r="AF464" s="16" t="e">
        <f>IF($A$3=FALSE,IF($C464&lt;16,O464/($D464^0.70558407859294)*'Hintergrund Berechnung'!$I$941,O464/($D464^0.70558407859294)*'Hintergrund Berechnung'!$I$942),IF($C464&lt;13,(O464/($D464^0.70558407859294)*'Hintergrund Berechnung'!$I$941)*0.5,IF($C464&lt;16,(O464/($D464^0.70558407859294)*'Hintergrund Berechnung'!$I$941)*0.67,O464/($D464^0.70558407859294)*'Hintergrund Berechnung'!$I$942)))</f>
        <v>#DIV/0!</v>
      </c>
      <c r="AG464" s="16" t="str">
        <f t="shared" si="69"/>
        <v/>
      </c>
      <c r="AH464" s="16" t="e">
        <f t="shared" si="70"/>
        <v>#DIV/0!</v>
      </c>
      <c r="AI464" s="34" t="e">
        <f>ROUND(IF(C464&lt;16,$Q464/($D464^0.450818786555515)*'Hintergrund Berechnung'!$N$941,$Q464/($D464^0.450818786555515)*'Hintergrund Berechnung'!$N$942),0)</f>
        <v>#DIV/0!</v>
      </c>
      <c r="AJ464" s="34">
        <f>ROUND(IF(C464&lt;16,$R464*'Hintergrund Berechnung'!$O$941,$R464*'Hintergrund Berechnung'!$O$942),0)</f>
        <v>0</v>
      </c>
      <c r="AK464" s="34">
        <f>ROUND(IF(C464&lt;16,IF(S464&gt;0,(25-$S464)*'Hintergrund Berechnung'!$J$941,0),IF(S464&gt;0,(25-$S464)*'Hintergrund Berechnung'!$J$942,0)),0)</f>
        <v>0</v>
      </c>
      <c r="AL464" s="18" t="e">
        <f t="shared" si="71"/>
        <v>#DIV/0!</v>
      </c>
    </row>
    <row r="465" spans="21:38" x14ac:dyDescent="0.5">
      <c r="U465" s="16">
        <f t="shared" si="63"/>
        <v>0</v>
      </c>
      <c r="V465" s="16" t="e">
        <f>IF($A$3=FALSE,IF($C465&lt;16,E465/($D465^0.70558407859294)*'Hintergrund Berechnung'!$I$941,E465/($D465^0.70558407859294)*'Hintergrund Berechnung'!$I$942),IF($C465&lt;13,(E465/($D465^0.70558407859294)*'Hintergrund Berechnung'!$I$941)*0.5,IF($C465&lt;16,(E465/($D465^0.70558407859294)*'Hintergrund Berechnung'!$I$941)*0.67,E465/($D465^0.70558407859294)*'Hintergrund Berechnung'!$I$942)))</f>
        <v>#DIV/0!</v>
      </c>
      <c r="W465" s="16" t="str">
        <f t="shared" si="64"/>
        <v/>
      </c>
      <c r="X465" s="16" t="e">
        <f>IF($A$3=FALSE,IF($C465&lt;16,G465/($D465^0.70558407859294)*'Hintergrund Berechnung'!$I$941,G465/($D465^0.70558407859294)*'Hintergrund Berechnung'!$I$942),IF($C465&lt;13,(G465/($D465^0.70558407859294)*'Hintergrund Berechnung'!$I$941)*0.5,IF($C465&lt;16,(G465/($D465^0.70558407859294)*'Hintergrund Berechnung'!$I$941)*0.67,G465/($D465^0.70558407859294)*'Hintergrund Berechnung'!$I$942)))</f>
        <v>#DIV/0!</v>
      </c>
      <c r="Y465" s="16" t="str">
        <f t="shared" si="65"/>
        <v/>
      </c>
      <c r="Z465" s="16" t="e">
        <f>IF($A$3=FALSE,IF($C465&lt;16,I465/($D465^0.70558407859294)*'Hintergrund Berechnung'!$I$941,I465/($D465^0.70558407859294)*'Hintergrund Berechnung'!$I$942),IF($C465&lt;13,(I465/($D465^0.70558407859294)*'Hintergrund Berechnung'!$I$941)*0.5,IF($C465&lt;16,(I465/($D465^0.70558407859294)*'Hintergrund Berechnung'!$I$941)*0.67,I465/($D465^0.70558407859294)*'Hintergrund Berechnung'!$I$942)))</f>
        <v>#DIV/0!</v>
      </c>
      <c r="AA465" s="16" t="str">
        <f t="shared" si="66"/>
        <v/>
      </c>
      <c r="AB465" s="16" t="e">
        <f>IF($A$3=FALSE,IF($C465&lt;16,K465/($D465^0.70558407859294)*'Hintergrund Berechnung'!$I$941,K465/($D465^0.70558407859294)*'Hintergrund Berechnung'!$I$942),IF($C465&lt;13,(K465/($D465^0.70558407859294)*'Hintergrund Berechnung'!$I$941)*0.5,IF($C465&lt;16,(K465/($D465^0.70558407859294)*'Hintergrund Berechnung'!$I$941)*0.67,K465/($D465^0.70558407859294)*'Hintergrund Berechnung'!$I$942)))</f>
        <v>#DIV/0!</v>
      </c>
      <c r="AC465" s="16" t="str">
        <f t="shared" si="67"/>
        <v/>
      </c>
      <c r="AD465" s="16" t="e">
        <f>IF($A$3=FALSE,IF($C465&lt;16,M465/($D465^0.70558407859294)*'Hintergrund Berechnung'!$I$941,M465/($D465^0.70558407859294)*'Hintergrund Berechnung'!$I$942),IF($C465&lt;13,(M465/($D465^0.70558407859294)*'Hintergrund Berechnung'!$I$941)*0.5,IF($C465&lt;16,(M465/($D465^0.70558407859294)*'Hintergrund Berechnung'!$I$941)*0.67,M465/($D465^0.70558407859294)*'Hintergrund Berechnung'!$I$942)))</f>
        <v>#DIV/0!</v>
      </c>
      <c r="AE465" s="16" t="str">
        <f t="shared" si="68"/>
        <v/>
      </c>
      <c r="AF465" s="16" t="e">
        <f>IF($A$3=FALSE,IF($C465&lt;16,O465/($D465^0.70558407859294)*'Hintergrund Berechnung'!$I$941,O465/($D465^0.70558407859294)*'Hintergrund Berechnung'!$I$942),IF($C465&lt;13,(O465/($D465^0.70558407859294)*'Hintergrund Berechnung'!$I$941)*0.5,IF($C465&lt;16,(O465/($D465^0.70558407859294)*'Hintergrund Berechnung'!$I$941)*0.67,O465/($D465^0.70558407859294)*'Hintergrund Berechnung'!$I$942)))</f>
        <v>#DIV/0!</v>
      </c>
      <c r="AG465" s="16" t="str">
        <f t="shared" si="69"/>
        <v/>
      </c>
      <c r="AH465" s="16" t="e">
        <f t="shared" si="70"/>
        <v>#DIV/0!</v>
      </c>
      <c r="AI465" s="34" t="e">
        <f>ROUND(IF(C465&lt;16,$Q465/($D465^0.450818786555515)*'Hintergrund Berechnung'!$N$941,$Q465/($D465^0.450818786555515)*'Hintergrund Berechnung'!$N$942),0)</f>
        <v>#DIV/0!</v>
      </c>
      <c r="AJ465" s="34">
        <f>ROUND(IF(C465&lt;16,$R465*'Hintergrund Berechnung'!$O$941,$R465*'Hintergrund Berechnung'!$O$942),0)</f>
        <v>0</v>
      </c>
      <c r="AK465" s="34">
        <f>ROUND(IF(C465&lt;16,IF(S465&gt;0,(25-$S465)*'Hintergrund Berechnung'!$J$941,0),IF(S465&gt;0,(25-$S465)*'Hintergrund Berechnung'!$J$942,0)),0)</f>
        <v>0</v>
      </c>
      <c r="AL465" s="18" t="e">
        <f t="shared" si="71"/>
        <v>#DIV/0!</v>
      </c>
    </row>
    <row r="466" spans="21:38" x14ac:dyDescent="0.5">
      <c r="U466" s="16">
        <f t="shared" si="63"/>
        <v>0</v>
      </c>
      <c r="V466" s="16" t="e">
        <f>IF($A$3=FALSE,IF($C466&lt;16,E466/($D466^0.70558407859294)*'Hintergrund Berechnung'!$I$941,E466/($D466^0.70558407859294)*'Hintergrund Berechnung'!$I$942),IF($C466&lt;13,(E466/($D466^0.70558407859294)*'Hintergrund Berechnung'!$I$941)*0.5,IF($C466&lt;16,(E466/($D466^0.70558407859294)*'Hintergrund Berechnung'!$I$941)*0.67,E466/($D466^0.70558407859294)*'Hintergrund Berechnung'!$I$942)))</f>
        <v>#DIV/0!</v>
      </c>
      <c r="W466" s="16" t="str">
        <f t="shared" si="64"/>
        <v/>
      </c>
      <c r="X466" s="16" t="e">
        <f>IF($A$3=FALSE,IF($C466&lt;16,G466/($D466^0.70558407859294)*'Hintergrund Berechnung'!$I$941,G466/($D466^0.70558407859294)*'Hintergrund Berechnung'!$I$942),IF($C466&lt;13,(G466/($D466^0.70558407859294)*'Hintergrund Berechnung'!$I$941)*0.5,IF($C466&lt;16,(G466/($D466^0.70558407859294)*'Hintergrund Berechnung'!$I$941)*0.67,G466/($D466^0.70558407859294)*'Hintergrund Berechnung'!$I$942)))</f>
        <v>#DIV/0!</v>
      </c>
      <c r="Y466" s="16" t="str">
        <f t="shared" si="65"/>
        <v/>
      </c>
      <c r="Z466" s="16" t="e">
        <f>IF($A$3=FALSE,IF($C466&lt;16,I466/($D466^0.70558407859294)*'Hintergrund Berechnung'!$I$941,I466/($D466^0.70558407859294)*'Hintergrund Berechnung'!$I$942),IF($C466&lt;13,(I466/($D466^0.70558407859294)*'Hintergrund Berechnung'!$I$941)*0.5,IF($C466&lt;16,(I466/($D466^0.70558407859294)*'Hintergrund Berechnung'!$I$941)*0.67,I466/($D466^0.70558407859294)*'Hintergrund Berechnung'!$I$942)))</f>
        <v>#DIV/0!</v>
      </c>
      <c r="AA466" s="16" t="str">
        <f t="shared" si="66"/>
        <v/>
      </c>
      <c r="AB466" s="16" t="e">
        <f>IF($A$3=FALSE,IF($C466&lt;16,K466/($D466^0.70558407859294)*'Hintergrund Berechnung'!$I$941,K466/($D466^0.70558407859294)*'Hintergrund Berechnung'!$I$942),IF($C466&lt;13,(K466/($D466^0.70558407859294)*'Hintergrund Berechnung'!$I$941)*0.5,IF($C466&lt;16,(K466/($D466^0.70558407859294)*'Hintergrund Berechnung'!$I$941)*0.67,K466/($D466^0.70558407859294)*'Hintergrund Berechnung'!$I$942)))</f>
        <v>#DIV/0!</v>
      </c>
      <c r="AC466" s="16" t="str">
        <f t="shared" si="67"/>
        <v/>
      </c>
      <c r="AD466" s="16" t="e">
        <f>IF($A$3=FALSE,IF($C466&lt;16,M466/($D466^0.70558407859294)*'Hintergrund Berechnung'!$I$941,M466/($D466^0.70558407859294)*'Hintergrund Berechnung'!$I$942),IF($C466&lt;13,(M466/($D466^0.70558407859294)*'Hintergrund Berechnung'!$I$941)*0.5,IF($C466&lt;16,(M466/($D466^0.70558407859294)*'Hintergrund Berechnung'!$I$941)*0.67,M466/($D466^0.70558407859294)*'Hintergrund Berechnung'!$I$942)))</f>
        <v>#DIV/0!</v>
      </c>
      <c r="AE466" s="16" t="str">
        <f t="shared" si="68"/>
        <v/>
      </c>
      <c r="AF466" s="16" t="e">
        <f>IF($A$3=FALSE,IF($C466&lt;16,O466/($D466^0.70558407859294)*'Hintergrund Berechnung'!$I$941,O466/($D466^0.70558407859294)*'Hintergrund Berechnung'!$I$942),IF($C466&lt;13,(O466/($D466^0.70558407859294)*'Hintergrund Berechnung'!$I$941)*0.5,IF($C466&lt;16,(O466/($D466^0.70558407859294)*'Hintergrund Berechnung'!$I$941)*0.67,O466/($D466^0.70558407859294)*'Hintergrund Berechnung'!$I$942)))</f>
        <v>#DIV/0!</v>
      </c>
      <c r="AG466" s="16" t="str">
        <f t="shared" si="69"/>
        <v/>
      </c>
      <c r="AH466" s="16" t="e">
        <f t="shared" si="70"/>
        <v>#DIV/0!</v>
      </c>
      <c r="AI466" s="34" t="e">
        <f>ROUND(IF(C466&lt;16,$Q466/($D466^0.450818786555515)*'Hintergrund Berechnung'!$N$941,$Q466/($D466^0.450818786555515)*'Hintergrund Berechnung'!$N$942),0)</f>
        <v>#DIV/0!</v>
      </c>
      <c r="AJ466" s="34">
        <f>ROUND(IF(C466&lt;16,$R466*'Hintergrund Berechnung'!$O$941,$R466*'Hintergrund Berechnung'!$O$942),0)</f>
        <v>0</v>
      </c>
      <c r="AK466" s="34">
        <f>ROUND(IF(C466&lt;16,IF(S466&gt;0,(25-$S466)*'Hintergrund Berechnung'!$J$941,0),IF(S466&gt;0,(25-$S466)*'Hintergrund Berechnung'!$J$942,0)),0)</f>
        <v>0</v>
      </c>
      <c r="AL466" s="18" t="e">
        <f t="shared" si="71"/>
        <v>#DIV/0!</v>
      </c>
    </row>
    <row r="467" spans="21:38" x14ac:dyDescent="0.5">
      <c r="U467" s="16">
        <f t="shared" si="63"/>
        <v>0</v>
      </c>
      <c r="V467" s="16" t="e">
        <f>IF($A$3=FALSE,IF($C467&lt;16,E467/($D467^0.70558407859294)*'Hintergrund Berechnung'!$I$941,E467/($D467^0.70558407859294)*'Hintergrund Berechnung'!$I$942),IF($C467&lt;13,(E467/($D467^0.70558407859294)*'Hintergrund Berechnung'!$I$941)*0.5,IF($C467&lt;16,(E467/($D467^0.70558407859294)*'Hintergrund Berechnung'!$I$941)*0.67,E467/($D467^0.70558407859294)*'Hintergrund Berechnung'!$I$942)))</f>
        <v>#DIV/0!</v>
      </c>
      <c r="W467" s="16" t="str">
        <f t="shared" si="64"/>
        <v/>
      </c>
      <c r="X467" s="16" t="e">
        <f>IF($A$3=FALSE,IF($C467&lt;16,G467/($D467^0.70558407859294)*'Hintergrund Berechnung'!$I$941,G467/($D467^0.70558407859294)*'Hintergrund Berechnung'!$I$942),IF($C467&lt;13,(G467/($D467^0.70558407859294)*'Hintergrund Berechnung'!$I$941)*0.5,IF($C467&lt;16,(G467/($D467^0.70558407859294)*'Hintergrund Berechnung'!$I$941)*0.67,G467/($D467^0.70558407859294)*'Hintergrund Berechnung'!$I$942)))</f>
        <v>#DIV/0!</v>
      </c>
      <c r="Y467" s="16" t="str">
        <f t="shared" si="65"/>
        <v/>
      </c>
      <c r="Z467" s="16" t="e">
        <f>IF($A$3=FALSE,IF($C467&lt;16,I467/($D467^0.70558407859294)*'Hintergrund Berechnung'!$I$941,I467/($D467^0.70558407859294)*'Hintergrund Berechnung'!$I$942),IF($C467&lt;13,(I467/($D467^0.70558407859294)*'Hintergrund Berechnung'!$I$941)*0.5,IF($C467&lt;16,(I467/($D467^0.70558407859294)*'Hintergrund Berechnung'!$I$941)*0.67,I467/($D467^0.70558407859294)*'Hintergrund Berechnung'!$I$942)))</f>
        <v>#DIV/0!</v>
      </c>
      <c r="AA467" s="16" t="str">
        <f t="shared" si="66"/>
        <v/>
      </c>
      <c r="AB467" s="16" t="e">
        <f>IF($A$3=FALSE,IF($C467&lt;16,K467/($D467^0.70558407859294)*'Hintergrund Berechnung'!$I$941,K467/($D467^0.70558407859294)*'Hintergrund Berechnung'!$I$942),IF($C467&lt;13,(K467/($D467^0.70558407859294)*'Hintergrund Berechnung'!$I$941)*0.5,IF($C467&lt;16,(K467/($D467^0.70558407859294)*'Hintergrund Berechnung'!$I$941)*0.67,K467/($D467^0.70558407859294)*'Hintergrund Berechnung'!$I$942)))</f>
        <v>#DIV/0!</v>
      </c>
      <c r="AC467" s="16" t="str">
        <f t="shared" si="67"/>
        <v/>
      </c>
      <c r="AD467" s="16" t="e">
        <f>IF($A$3=FALSE,IF($C467&lt;16,M467/($D467^0.70558407859294)*'Hintergrund Berechnung'!$I$941,M467/($D467^0.70558407859294)*'Hintergrund Berechnung'!$I$942),IF($C467&lt;13,(M467/($D467^0.70558407859294)*'Hintergrund Berechnung'!$I$941)*0.5,IF($C467&lt;16,(M467/($D467^0.70558407859294)*'Hintergrund Berechnung'!$I$941)*0.67,M467/($D467^0.70558407859294)*'Hintergrund Berechnung'!$I$942)))</f>
        <v>#DIV/0!</v>
      </c>
      <c r="AE467" s="16" t="str">
        <f t="shared" si="68"/>
        <v/>
      </c>
      <c r="AF467" s="16" t="e">
        <f>IF($A$3=FALSE,IF($C467&lt;16,O467/($D467^0.70558407859294)*'Hintergrund Berechnung'!$I$941,O467/($D467^0.70558407859294)*'Hintergrund Berechnung'!$I$942),IF($C467&lt;13,(O467/($D467^0.70558407859294)*'Hintergrund Berechnung'!$I$941)*0.5,IF($C467&lt;16,(O467/($D467^0.70558407859294)*'Hintergrund Berechnung'!$I$941)*0.67,O467/($D467^0.70558407859294)*'Hintergrund Berechnung'!$I$942)))</f>
        <v>#DIV/0!</v>
      </c>
      <c r="AG467" s="16" t="str">
        <f t="shared" si="69"/>
        <v/>
      </c>
      <c r="AH467" s="16" t="e">
        <f t="shared" si="70"/>
        <v>#DIV/0!</v>
      </c>
      <c r="AI467" s="34" t="e">
        <f>ROUND(IF(C467&lt;16,$Q467/($D467^0.450818786555515)*'Hintergrund Berechnung'!$N$941,$Q467/($D467^0.450818786555515)*'Hintergrund Berechnung'!$N$942),0)</f>
        <v>#DIV/0!</v>
      </c>
      <c r="AJ467" s="34">
        <f>ROUND(IF(C467&lt;16,$R467*'Hintergrund Berechnung'!$O$941,$R467*'Hintergrund Berechnung'!$O$942),0)</f>
        <v>0</v>
      </c>
      <c r="AK467" s="34">
        <f>ROUND(IF(C467&lt;16,IF(S467&gt;0,(25-$S467)*'Hintergrund Berechnung'!$J$941,0),IF(S467&gt;0,(25-$S467)*'Hintergrund Berechnung'!$J$942,0)),0)</f>
        <v>0</v>
      </c>
      <c r="AL467" s="18" t="e">
        <f t="shared" si="71"/>
        <v>#DIV/0!</v>
      </c>
    </row>
    <row r="468" spans="21:38" x14ac:dyDescent="0.5">
      <c r="U468" s="16">
        <f t="shared" si="63"/>
        <v>0</v>
      </c>
      <c r="V468" s="16" t="e">
        <f>IF($A$3=FALSE,IF($C468&lt;16,E468/($D468^0.70558407859294)*'Hintergrund Berechnung'!$I$941,E468/($D468^0.70558407859294)*'Hintergrund Berechnung'!$I$942),IF($C468&lt;13,(E468/($D468^0.70558407859294)*'Hintergrund Berechnung'!$I$941)*0.5,IF($C468&lt;16,(E468/($D468^0.70558407859294)*'Hintergrund Berechnung'!$I$941)*0.67,E468/($D468^0.70558407859294)*'Hintergrund Berechnung'!$I$942)))</f>
        <v>#DIV/0!</v>
      </c>
      <c r="W468" s="16" t="str">
        <f t="shared" si="64"/>
        <v/>
      </c>
      <c r="X468" s="16" t="e">
        <f>IF($A$3=FALSE,IF($C468&lt;16,G468/($D468^0.70558407859294)*'Hintergrund Berechnung'!$I$941,G468/($D468^0.70558407859294)*'Hintergrund Berechnung'!$I$942),IF($C468&lt;13,(G468/($D468^0.70558407859294)*'Hintergrund Berechnung'!$I$941)*0.5,IF($C468&lt;16,(G468/($D468^0.70558407859294)*'Hintergrund Berechnung'!$I$941)*0.67,G468/($D468^0.70558407859294)*'Hintergrund Berechnung'!$I$942)))</f>
        <v>#DIV/0!</v>
      </c>
      <c r="Y468" s="16" t="str">
        <f t="shared" si="65"/>
        <v/>
      </c>
      <c r="Z468" s="16" t="e">
        <f>IF($A$3=FALSE,IF($C468&lt;16,I468/($D468^0.70558407859294)*'Hintergrund Berechnung'!$I$941,I468/($D468^0.70558407859294)*'Hintergrund Berechnung'!$I$942),IF($C468&lt;13,(I468/($D468^0.70558407859294)*'Hintergrund Berechnung'!$I$941)*0.5,IF($C468&lt;16,(I468/($D468^0.70558407859294)*'Hintergrund Berechnung'!$I$941)*0.67,I468/($D468^0.70558407859294)*'Hintergrund Berechnung'!$I$942)))</f>
        <v>#DIV/0!</v>
      </c>
      <c r="AA468" s="16" t="str">
        <f t="shared" si="66"/>
        <v/>
      </c>
      <c r="AB468" s="16" t="e">
        <f>IF($A$3=FALSE,IF($C468&lt;16,K468/($D468^0.70558407859294)*'Hintergrund Berechnung'!$I$941,K468/($D468^0.70558407859294)*'Hintergrund Berechnung'!$I$942),IF($C468&lt;13,(K468/($D468^0.70558407859294)*'Hintergrund Berechnung'!$I$941)*0.5,IF($C468&lt;16,(K468/($D468^0.70558407859294)*'Hintergrund Berechnung'!$I$941)*0.67,K468/($D468^0.70558407859294)*'Hintergrund Berechnung'!$I$942)))</f>
        <v>#DIV/0!</v>
      </c>
      <c r="AC468" s="16" t="str">
        <f t="shared" si="67"/>
        <v/>
      </c>
      <c r="AD468" s="16" t="e">
        <f>IF($A$3=FALSE,IF($C468&lt;16,M468/($D468^0.70558407859294)*'Hintergrund Berechnung'!$I$941,M468/($D468^0.70558407859294)*'Hintergrund Berechnung'!$I$942),IF($C468&lt;13,(M468/($D468^0.70558407859294)*'Hintergrund Berechnung'!$I$941)*0.5,IF($C468&lt;16,(M468/($D468^0.70558407859294)*'Hintergrund Berechnung'!$I$941)*0.67,M468/($D468^0.70558407859294)*'Hintergrund Berechnung'!$I$942)))</f>
        <v>#DIV/0!</v>
      </c>
      <c r="AE468" s="16" t="str">
        <f t="shared" si="68"/>
        <v/>
      </c>
      <c r="AF468" s="16" t="e">
        <f>IF($A$3=FALSE,IF($C468&lt;16,O468/($D468^0.70558407859294)*'Hintergrund Berechnung'!$I$941,O468/($D468^0.70558407859294)*'Hintergrund Berechnung'!$I$942),IF($C468&lt;13,(O468/($D468^0.70558407859294)*'Hintergrund Berechnung'!$I$941)*0.5,IF($C468&lt;16,(O468/($D468^0.70558407859294)*'Hintergrund Berechnung'!$I$941)*0.67,O468/($D468^0.70558407859294)*'Hintergrund Berechnung'!$I$942)))</f>
        <v>#DIV/0!</v>
      </c>
      <c r="AG468" s="16" t="str">
        <f t="shared" si="69"/>
        <v/>
      </c>
      <c r="AH468" s="16" t="e">
        <f t="shared" si="70"/>
        <v>#DIV/0!</v>
      </c>
      <c r="AI468" s="34" t="e">
        <f>ROUND(IF(C468&lt;16,$Q468/($D468^0.450818786555515)*'Hintergrund Berechnung'!$N$941,$Q468/($D468^0.450818786555515)*'Hintergrund Berechnung'!$N$942),0)</f>
        <v>#DIV/0!</v>
      </c>
      <c r="AJ468" s="34">
        <f>ROUND(IF(C468&lt;16,$R468*'Hintergrund Berechnung'!$O$941,$R468*'Hintergrund Berechnung'!$O$942),0)</f>
        <v>0</v>
      </c>
      <c r="AK468" s="34">
        <f>ROUND(IF(C468&lt;16,IF(S468&gt;0,(25-$S468)*'Hintergrund Berechnung'!$J$941,0),IF(S468&gt;0,(25-$S468)*'Hintergrund Berechnung'!$J$942,0)),0)</f>
        <v>0</v>
      </c>
      <c r="AL468" s="18" t="e">
        <f t="shared" si="71"/>
        <v>#DIV/0!</v>
      </c>
    </row>
    <row r="469" spans="21:38" x14ac:dyDescent="0.5">
      <c r="U469" s="16">
        <f t="shared" si="63"/>
        <v>0</v>
      </c>
      <c r="V469" s="16" t="e">
        <f>IF($A$3=FALSE,IF($C469&lt;16,E469/($D469^0.70558407859294)*'Hintergrund Berechnung'!$I$941,E469/($D469^0.70558407859294)*'Hintergrund Berechnung'!$I$942),IF($C469&lt;13,(E469/($D469^0.70558407859294)*'Hintergrund Berechnung'!$I$941)*0.5,IF($C469&lt;16,(E469/($D469^0.70558407859294)*'Hintergrund Berechnung'!$I$941)*0.67,E469/($D469^0.70558407859294)*'Hintergrund Berechnung'!$I$942)))</f>
        <v>#DIV/0!</v>
      </c>
      <c r="W469" s="16" t="str">
        <f t="shared" si="64"/>
        <v/>
      </c>
      <c r="X469" s="16" t="e">
        <f>IF($A$3=FALSE,IF($C469&lt;16,G469/($D469^0.70558407859294)*'Hintergrund Berechnung'!$I$941,G469/($D469^0.70558407859294)*'Hintergrund Berechnung'!$I$942),IF($C469&lt;13,(G469/($D469^0.70558407859294)*'Hintergrund Berechnung'!$I$941)*0.5,IF($C469&lt;16,(G469/($D469^0.70558407859294)*'Hintergrund Berechnung'!$I$941)*0.67,G469/($D469^0.70558407859294)*'Hintergrund Berechnung'!$I$942)))</f>
        <v>#DIV/0!</v>
      </c>
      <c r="Y469" s="16" t="str">
        <f t="shared" si="65"/>
        <v/>
      </c>
      <c r="Z469" s="16" t="e">
        <f>IF($A$3=FALSE,IF($C469&lt;16,I469/($D469^0.70558407859294)*'Hintergrund Berechnung'!$I$941,I469/($D469^0.70558407859294)*'Hintergrund Berechnung'!$I$942),IF($C469&lt;13,(I469/($D469^0.70558407859294)*'Hintergrund Berechnung'!$I$941)*0.5,IF($C469&lt;16,(I469/($D469^0.70558407859294)*'Hintergrund Berechnung'!$I$941)*0.67,I469/($D469^0.70558407859294)*'Hintergrund Berechnung'!$I$942)))</f>
        <v>#DIV/0!</v>
      </c>
      <c r="AA469" s="16" t="str">
        <f t="shared" si="66"/>
        <v/>
      </c>
      <c r="AB469" s="16" t="e">
        <f>IF($A$3=FALSE,IF($C469&lt;16,K469/($D469^0.70558407859294)*'Hintergrund Berechnung'!$I$941,K469/($D469^0.70558407859294)*'Hintergrund Berechnung'!$I$942),IF($C469&lt;13,(K469/($D469^0.70558407859294)*'Hintergrund Berechnung'!$I$941)*0.5,IF($C469&lt;16,(K469/($D469^0.70558407859294)*'Hintergrund Berechnung'!$I$941)*0.67,K469/($D469^0.70558407859294)*'Hintergrund Berechnung'!$I$942)))</f>
        <v>#DIV/0!</v>
      </c>
      <c r="AC469" s="16" t="str">
        <f t="shared" si="67"/>
        <v/>
      </c>
      <c r="AD469" s="16" t="e">
        <f>IF($A$3=FALSE,IF($C469&lt;16,M469/($D469^0.70558407859294)*'Hintergrund Berechnung'!$I$941,M469/($D469^0.70558407859294)*'Hintergrund Berechnung'!$I$942),IF($C469&lt;13,(M469/($D469^0.70558407859294)*'Hintergrund Berechnung'!$I$941)*0.5,IF($C469&lt;16,(M469/($D469^0.70558407859294)*'Hintergrund Berechnung'!$I$941)*0.67,M469/($D469^0.70558407859294)*'Hintergrund Berechnung'!$I$942)))</f>
        <v>#DIV/0!</v>
      </c>
      <c r="AE469" s="16" t="str">
        <f t="shared" si="68"/>
        <v/>
      </c>
      <c r="AF469" s="16" t="e">
        <f>IF($A$3=FALSE,IF($C469&lt;16,O469/($D469^0.70558407859294)*'Hintergrund Berechnung'!$I$941,O469/($D469^0.70558407859294)*'Hintergrund Berechnung'!$I$942),IF($C469&lt;13,(O469/($D469^0.70558407859294)*'Hintergrund Berechnung'!$I$941)*0.5,IF($C469&lt;16,(O469/($D469^0.70558407859294)*'Hintergrund Berechnung'!$I$941)*0.67,O469/($D469^0.70558407859294)*'Hintergrund Berechnung'!$I$942)))</f>
        <v>#DIV/0!</v>
      </c>
      <c r="AG469" s="16" t="str">
        <f t="shared" si="69"/>
        <v/>
      </c>
      <c r="AH469" s="16" t="e">
        <f t="shared" si="70"/>
        <v>#DIV/0!</v>
      </c>
      <c r="AI469" s="34" t="e">
        <f>ROUND(IF(C469&lt;16,$Q469/($D469^0.450818786555515)*'Hintergrund Berechnung'!$N$941,$Q469/($D469^0.450818786555515)*'Hintergrund Berechnung'!$N$942),0)</f>
        <v>#DIV/0!</v>
      </c>
      <c r="AJ469" s="34">
        <f>ROUND(IF(C469&lt;16,$R469*'Hintergrund Berechnung'!$O$941,$R469*'Hintergrund Berechnung'!$O$942),0)</f>
        <v>0</v>
      </c>
      <c r="AK469" s="34">
        <f>ROUND(IF(C469&lt;16,IF(S469&gt;0,(25-$S469)*'Hintergrund Berechnung'!$J$941,0),IF(S469&gt;0,(25-$S469)*'Hintergrund Berechnung'!$J$942,0)),0)</f>
        <v>0</v>
      </c>
      <c r="AL469" s="18" t="e">
        <f t="shared" si="71"/>
        <v>#DIV/0!</v>
      </c>
    </row>
    <row r="470" spans="21:38" x14ac:dyDescent="0.5">
      <c r="U470" s="16">
        <f t="shared" si="63"/>
        <v>0</v>
      </c>
      <c r="V470" s="16" t="e">
        <f>IF($A$3=FALSE,IF($C470&lt;16,E470/($D470^0.70558407859294)*'Hintergrund Berechnung'!$I$941,E470/($D470^0.70558407859294)*'Hintergrund Berechnung'!$I$942),IF($C470&lt;13,(E470/($D470^0.70558407859294)*'Hintergrund Berechnung'!$I$941)*0.5,IF($C470&lt;16,(E470/($D470^0.70558407859294)*'Hintergrund Berechnung'!$I$941)*0.67,E470/($D470^0.70558407859294)*'Hintergrund Berechnung'!$I$942)))</f>
        <v>#DIV/0!</v>
      </c>
      <c r="W470" s="16" t="str">
        <f t="shared" si="64"/>
        <v/>
      </c>
      <c r="X470" s="16" t="e">
        <f>IF($A$3=FALSE,IF($C470&lt;16,G470/($D470^0.70558407859294)*'Hintergrund Berechnung'!$I$941,G470/($D470^0.70558407859294)*'Hintergrund Berechnung'!$I$942),IF($C470&lt;13,(G470/($D470^0.70558407859294)*'Hintergrund Berechnung'!$I$941)*0.5,IF($C470&lt;16,(G470/($D470^0.70558407859294)*'Hintergrund Berechnung'!$I$941)*0.67,G470/($D470^0.70558407859294)*'Hintergrund Berechnung'!$I$942)))</f>
        <v>#DIV/0!</v>
      </c>
      <c r="Y470" s="16" t="str">
        <f t="shared" si="65"/>
        <v/>
      </c>
      <c r="Z470" s="16" t="e">
        <f>IF($A$3=FALSE,IF($C470&lt;16,I470/($D470^0.70558407859294)*'Hintergrund Berechnung'!$I$941,I470/($D470^0.70558407859294)*'Hintergrund Berechnung'!$I$942),IF($C470&lt;13,(I470/($D470^0.70558407859294)*'Hintergrund Berechnung'!$I$941)*0.5,IF($C470&lt;16,(I470/($D470^0.70558407859294)*'Hintergrund Berechnung'!$I$941)*0.67,I470/($D470^0.70558407859294)*'Hintergrund Berechnung'!$I$942)))</f>
        <v>#DIV/0!</v>
      </c>
      <c r="AA470" s="16" t="str">
        <f t="shared" si="66"/>
        <v/>
      </c>
      <c r="AB470" s="16" t="e">
        <f>IF($A$3=FALSE,IF($C470&lt;16,K470/($D470^0.70558407859294)*'Hintergrund Berechnung'!$I$941,K470/($D470^0.70558407859294)*'Hintergrund Berechnung'!$I$942),IF($C470&lt;13,(K470/($D470^0.70558407859294)*'Hintergrund Berechnung'!$I$941)*0.5,IF($C470&lt;16,(K470/($D470^0.70558407859294)*'Hintergrund Berechnung'!$I$941)*0.67,K470/($D470^0.70558407859294)*'Hintergrund Berechnung'!$I$942)))</f>
        <v>#DIV/0!</v>
      </c>
      <c r="AC470" s="16" t="str">
        <f t="shared" si="67"/>
        <v/>
      </c>
      <c r="AD470" s="16" t="e">
        <f>IF($A$3=FALSE,IF($C470&lt;16,M470/($D470^0.70558407859294)*'Hintergrund Berechnung'!$I$941,M470/($D470^0.70558407859294)*'Hintergrund Berechnung'!$I$942),IF($C470&lt;13,(M470/($D470^0.70558407859294)*'Hintergrund Berechnung'!$I$941)*0.5,IF($C470&lt;16,(M470/($D470^0.70558407859294)*'Hintergrund Berechnung'!$I$941)*0.67,M470/($D470^0.70558407859294)*'Hintergrund Berechnung'!$I$942)))</f>
        <v>#DIV/0!</v>
      </c>
      <c r="AE470" s="16" t="str">
        <f t="shared" si="68"/>
        <v/>
      </c>
      <c r="AF470" s="16" t="e">
        <f>IF($A$3=FALSE,IF($C470&lt;16,O470/($D470^0.70558407859294)*'Hintergrund Berechnung'!$I$941,O470/($D470^0.70558407859294)*'Hintergrund Berechnung'!$I$942),IF($C470&lt;13,(O470/($D470^0.70558407859294)*'Hintergrund Berechnung'!$I$941)*0.5,IF($C470&lt;16,(O470/($D470^0.70558407859294)*'Hintergrund Berechnung'!$I$941)*0.67,O470/($D470^0.70558407859294)*'Hintergrund Berechnung'!$I$942)))</f>
        <v>#DIV/0!</v>
      </c>
      <c r="AG470" s="16" t="str">
        <f t="shared" si="69"/>
        <v/>
      </c>
      <c r="AH470" s="16" t="e">
        <f t="shared" si="70"/>
        <v>#DIV/0!</v>
      </c>
      <c r="AI470" s="34" t="e">
        <f>ROUND(IF(C470&lt;16,$Q470/($D470^0.450818786555515)*'Hintergrund Berechnung'!$N$941,$Q470/($D470^0.450818786555515)*'Hintergrund Berechnung'!$N$942),0)</f>
        <v>#DIV/0!</v>
      </c>
      <c r="AJ470" s="34">
        <f>ROUND(IF(C470&lt;16,$R470*'Hintergrund Berechnung'!$O$941,$R470*'Hintergrund Berechnung'!$O$942),0)</f>
        <v>0</v>
      </c>
      <c r="AK470" s="34">
        <f>ROUND(IF(C470&lt;16,IF(S470&gt;0,(25-$S470)*'Hintergrund Berechnung'!$J$941,0),IF(S470&gt;0,(25-$S470)*'Hintergrund Berechnung'!$J$942,0)),0)</f>
        <v>0</v>
      </c>
      <c r="AL470" s="18" t="e">
        <f t="shared" si="71"/>
        <v>#DIV/0!</v>
      </c>
    </row>
    <row r="471" spans="21:38" x14ac:dyDescent="0.5">
      <c r="U471" s="16">
        <f t="shared" si="63"/>
        <v>0</v>
      </c>
      <c r="V471" s="16" t="e">
        <f>IF($A$3=FALSE,IF($C471&lt;16,E471/($D471^0.70558407859294)*'Hintergrund Berechnung'!$I$941,E471/($D471^0.70558407859294)*'Hintergrund Berechnung'!$I$942),IF($C471&lt;13,(E471/($D471^0.70558407859294)*'Hintergrund Berechnung'!$I$941)*0.5,IF($C471&lt;16,(E471/($D471^0.70558407859294)*'Hintergrund Berechnung'!$I$941)*0.67,E471/($D471^0.70558407859294)*'Hintergrund Berechnung'!$I$942)))</f>
        <v>#DIV/0!</v>
      </c>
      <c r="W471" s="16" t="str">
        <f t="shared" si="64"/>
        <v/>
      </c>
      <c r="X471" s="16" t="e">
        <f>IF($A$3=FALSE,IF($C471&lt;16,G471/($D471^0.70558407859294)*'Hintergrund Berechnung'!$I$941,G471/($D471^0.70558407859294)*'Hintergrund Berechnung'!$I$942),IF($C471&lt;13,(G471/($D471^0.70558407859294)*'Hintergrund Berechnung'!$I$941)*0.5,IF($C471&lt;16,(G471/($D471^0.70558407859294)*'Hintergrund Berechnung'!$I$941)*0.67,G471/($D471^0.70558407859294)*'Hintergrund Berechnung'!$I$942)))</f>
        <v>#DIV/0!</v>
      </c>
      <c r="Y471" s="16" t="str">
        <f t="shared" si="65"/>
        <v/>
      </c>
      <c r="Z471" s="16" t="e">
        <f>IF($A$3=FALSE,IF($C471&lt;16,I471/($D471^0.70558407859294)*'Hintergrund Berechnung'!$I$941,I471/($D471^0.70558407859294)*'Hintergrund Berechnung'!$I$942),IF($C471&lt;13,(I471/($D471^0.70558407859294)*'Hintergrund Berechnung'!$I$941)*0.5,IF($C471&lt;16,(I471/($D471^0.70558407859294)*'Hintergrund Berechnung'!$I$941)*0.67,I471/($D471^0.70558407859294)*'Hintergrund Berechnung'!$I$942)))</f>
        <v>#DIV/0!</v>
      </c>
      <c r="AA471" s="16" t="str">
        <f t="shared" si="66"/>
        <v/>
      </c>
      <c r="AB471" s="16" t="e">
        <f>IF($A$3=FALSE,IF($C471&lt;16,K471/($D471^0.70558407859294)*'Hintergrund Berechnung'!$I$941,K471/($D471^0.70558407859294)*'Hintergrund Berechnung'!$I$942),IF($C471&lt;13,(K471/($D471^0.70558407859294)*'Hintergrund Berechnung'!$I$941)*0.5,IF($C471&lt;16,(K471/($D471^0.70558407859294)*'Hintergrund Berechnung'!$I$941)*0.67,K471/($D471^0.70558407859294)*'Hintergrund Berechnung'!$I$942)))</f>
        <v>#DIV/0!</v>
      </c>
      <c r="AC471" s="16" t="str">
        <f t="shared" si="67"/>
        <v/>
      </c>
      <c r="AD471" s="16" t="e">
        <f>IF($A$3=FALSE,IF($C471&lt;16,M471/($D471^0.70558407859294)*'Hintergrund Berechnung'!$I$941,M471/($D471^0.70558407859294)*'Hintergrund Berechnung'!$I$942),IF($C471&lt;13,(M471/($D471^0.70558407859294)*'Hintergrund Berechnung'!$I$941)*0.5,IF($C471&lt;16,(M471/($D471^0.70558407859294)*'Hintergrund Berechnung'!$I$941)*0.67,M471/($D471^0.70558407859294)*'Hintergrund Berechnung'!$I$942)))</f>
        <v>#DIV/0!</v>
      </c>
      <c r="AE471" s="16" t="str">
        <f t="shared" si="68"/>
        <v/>
      </c>
      <c r="AF471" s="16" t="e">
        <f>IF($A$3=FALSE,IF($C471&lt;16,O471/($D471^0.70558407859294)*'Hintergrund Berechnung'!$I$941,O471/($D471^0.70558407859294)*'Hintergrund Berechnung'!$I$942),IF($C471&lt;13,(O471/($D471^0.70558407859294)*'Hintergrund Berechnung'!$I$941)*0.5,IF($C471&lt;16,(O471/($D471^0.70558407859294)*'Hintergrund Berechnung'!$I$941)*0.67,O471/($D471^0.70558407859294)*'Hintergrund Berechnung'!$I$942)))</f>
        <v>#DIV/0!</v>
      </c>
      <c r="AG471" s="16" t="str">
        <f t="shared" si="69"/>
        <v/>
      </c>
      <c r="AH471" s="16" t="e">
        <f t="shared" si="70"/>
        <v>#DIV/0!</v>
      </c>
      <c r="AI471" s="34" t="e">
        <f>ROUND(IF(C471&lt;16,$Q471/($D471^0.450818786555515)*'Hintergrund Berechnung'!$N$941,$Q471/($D471^0.450818786555515)*'Hintergrund Berechnung'!$N$942),0)</f>
        <v>#DIV/0!</v>
      </c>
      <c r="AJ471" s="34">
        <f>ROUND(IF(C471&lt;16,$R471*'Hintergrund Berechnung'!$O$941,$R471*'Hintergrund Berechnung'!$O$942),0)</f>
        <v>0</v>
      </c>
      <c r="AK471" s="34">
        <f>ROUND(IF(C471&lt;16,IF(S471&gt;0,(25-$S471)*'Hintergrund Berechnung'!$J$941,0),IF(S471&gt;0,(25-$S471)*'Hintergrund Berechnung'!$J$942,0)),0)</f>
        <v>0</v>
      </c>
      <c r="AL471" s="18" t="e">
        <f t="shared" si="71"/>
        <v>#DIV/0!</v>
      </c>
    </row>
    <row r="472" spans="21:38" x14ac:dyDescent="0.5">
      <c r="U472" s="16">
        <f t="shared" si="63"/>
        <v>0</v>
      </c>
      <c r="V472" s="16" t="e">
        <f>IF($A$3=FALSE,IF($C472&lt;16,E472/($D472^0.70558407859294)*'Hintergrund Berechnung'!$I$941,E472/($D472^0.70558407859294)*'Hintergrund Berechnung'!$I$942),IF($C472&lt;13,(E472/($D472^0.70558407859294)*'Hintergrund Berechnung'!$I$941)*0.5,IF($C472&lt;16,(E472/($D472^0.70558407859294)*'Hintergrund Berechnung'!$I$941)*0.67,E472/($D472^0.70558407859294)*'Hintergrund Berechnung'!$I$942)))</f>
        <v>#DIV/0!</v>
      </c>
      <c r="W472" s="16" t="str">
        <f t="shared" si="64"/>
        <v/>
      </c>
      <c r="X472" s="16" t="e">
        <f>IF($A$3=FALSE,IF($C472&lt;16,G472/($D472^0.70558407859294)*'Hintergrund Berechnung'!$I$941,G472/($D472^0.70558407859294)*'Hintergrund Berechnung'!$I$942),IF($C472&lt;13,(G472/($D472^0.70558407859294)*'Hintergrund Berechnung'!$I$941)*0.5,IF($C472&lt;16,(G472/($D472^0.70558407859294)*'Hintergrund Berechnung'!$I$941)*0.67,G472/($D472^0.70558407859294)*'Hintergrund Berechnung'!$I$942)))</f>
        <v>#DIV/0!</v>
      </c>
      <c r="Y472" s="16" t="str">
        <f t="shared" si="65"/>
        <v/>
      </c>
      <c r="Z472" s="16" t="e">
        <f>IF($A$3=FALSE,IF($C472&lt;16,I472/($D472^0.70558407859294)*'Hintergrund Berechnung'!$I$941,I472/($D472^0.70558407859294)*'Hintergrund Berechnung'!$I$942),IF($C472&lt;13,(I472/($D472^0.70558407859294)*'Hintergrund Berechnung'!$I$941)*0.5,IF($C472&lt;16,(I472/($D472^0.70558407859294)*'Hintergrund Berechnung'!$I$941)*0.67,I472/($D472^0.70558407859294)*'Hintergrund Berechnung'!$I$942)))</f>
        <v>#DIV/0!</v>
      </c>
      <c r="AA472" s="16" t="str">
        <f t="shared" si="66"/>
        <v/>
      </c>
      <c r="AB472" s="16" t="e">
        <f>IF($A$3=FALSE,IF($C472&lt;16,K472/($D472^0.70558407859294)*'Hintergrund Berechnung'!$I$941,K472/($D472^0.70558407859294)*'Hintergrund Berechnung'!$I$942),IF($C472&lt;13,(K472/($D472^0.70558407859294)*'Hintergrund Berechnung'!$I$941)*0.5,IF($C472&lt;16,(K472/($D472^0.70558407859294)*'Hintergrund Berechnung'!$I$941)*0.67,K472/($D472^0.70558407859294)*'Hintergrund Berechnung'!$I$942)))</f>
        <v>#DIV/0!</v>
      </c>
      <c r="AC472" s="16" t="str">
        <f t="shared" si="67"/>
        <v/>
      </c>
      <c r="AD472" s="16" t="e">
        <f>IF($A$3=FALSE,IF($C472&lt;16,M472/($D472^0.70558407859294)*'Hintergrund Berechnung'!$I$941,M472/($D472^0.70558407859294)*'Hintergrund Berechnung'!$I$942),IF($C472&lt;13,(M472/($D472^0.70558407859294)*'Hintergrund Berechnung'!$I$941)*0.5,IF($C472&lt;16,(M472/($D472^0.70558407859294)*'Hintergrund Berechnung'!$I$941)*0.67,M472/($D472^0.70558407859294)*'Hintergrund Berechnung'!$I$942)))</f>
        <v>#DIV/0!</v>
      </c>
      <c r="AE472" s="16" t="str">
        <f t="shared" si="68"/>
        <v/>
      </c>
      <c r="AF472" s="16" t="e">
        <f>IF($A$3=FALSE,IF($C472&lt;16,O472/($D472^0.70558407859294)*'Hintergrund Berechnung'!$I$941,O472/($D472^0.70558407859294)*'Hintergrund Berechnung'!$I$942),IF($C472&lt;13,(O472/($D472^0.70558407859294)*'Hintergrund Berechnung'!$I$941)*0.5,IF($C472&lt;16,(O472/($D472^0.70558407859294)*'Hintergrund Berechnung'!$I$941)*0.67,O472/($D472^0.70558407859294)*'Hintergrund Berechnung'!$I$942)))</f>
        <v>#DIV/0!</v>
      </c>
      <c r="AG472" s="16" t="str">
        <f t="shared" si="69"/>
        <v/>
      </c>
      <c r="AH472" s="16" t="e">
        <f t="shared" si="70"/>
        <v>#DIV/0!</v>
      </c>
      <c r="AI472" s="34" t="e">
        <f>ROUND(IF(C472&lt;16,$Q472/($D472^0.450818786555515)*'Hintergrund Berechnung'!$N$941,$Q472/($D472^0.450818786555515)*'Hintergrund Berechnung'!$N$942),0)</f>
        <v>#DIV/0!</v>
      </c>
      <c r="AJ472" s="34">
        <f>ROUND(IF(C472&lt;16,$R472*'Hintergrund Berechnung'!$O$941,$R472*'Hintergrund Berechnung'!$O$942),0)</f>
        <v>0</v>
      </c>
      <c r="AK472" s="34">
        <f>ROUND(IF(C472&lt;16,IF(S472&gt;0,(25-$S472)*'Hintergrund Berechnung'!$J$941,0),IF(S472&gt;0,(25-$S472)*'Hintergrund Berechnung'!$J$942,0)),0)</f>
        <v>0</v>
      </c>
      <c r="AL472" s="18" t="e">
        <f t="shared" si="71"/>
        <v>#DIV/0!</v>
      </c>
    </row>
    <row r="473" spans="21:38" x14ac:dyDescent="0.5">
      <c r="U473" s="16">
        <f t="shared" si="63"/>
        <v>0</v>
      </c>
      <c r="V473" s="16" t="e">
        <f>IF($A$3=FALSE,IF($C473&lt;16,E473/($D473^0.70558407859294)*'Hintergrund Berechnung'!$I$941,E473/($D473^0.70558407859294)*'Hintergrund Berechnung'!$I$942),IF($C473&lt;13,(E473/($D473^0.70558407859294)*'Hintergrund Berechnung'!$I$941)*0.5,IF($C473&lt;16,(E473/($D473^0.70558407859294)*'Hintergrund Berechnung'!$I$941)*0.67,E473/($D473^0.70558407859294)*'Hintergrund Berechnung'!$I$942)))</f>
        <v>#DIV/0!</v>
      </c>
      <c r="W473" s="16" t="str">
        <f t="shared" si="64"/>
        <v/>
      </c>
      <c r="X473" s="16" t="e">
        <f>IF($A$3=FALSE,IF($C473&lt;16,G473/($D473^0.70558407859294)*'Hintergrund Berechnung'!$I$941,G473/($D473^0.70558407859294)*'Hintergrund Berechnung'!$I$942),IF($C473&lt;13,(G473/($D473^0.70558407859294)*'Hintergrund Berechnung'!$I$941)*0.5,IF($C473&lt;16,(G473/($D473^0.70558407859294)*'Hintergrund Berechnung'!$I$941)*0.67,G473/($D473^0.70558407859294)*'Hintergrund Berechnung'!$I$942)))</f>
        <v>#DIV/0!</v>
      </c>
      <c r="Y473" s="16" t="str">
        <f t="shared" si="65"/>
        <v/>
      </c>
      <c r="Z473" s="16" t="e">
        <f>IF($A$3=FALSE,IF($C473&lt;16,I473/($D473^0.70558407859294)*'Hintergrund Berechnung'!$I$941,I473/($D473^0.70558407859294)*'Hintergrund Berechnung'!$I$942),IF($C473&lt;13,(I473/($D473^0.70558407859294)*'Hintergrund Berechnung'!$I$941)*0.5,IF($C473&lt;16,(I473/($D473^0.70558407859294)*'Hintergrund Berechnung'!$I$941)*0.67,I473/($D473^0.70558407859294)*'Hintergrund Berechnung'!$I$942)))</f>
        <v>#DIV/0!</v>
      </c>
      <c r="AA473" s="16" t="str">
        <f t="shared" si="66"/>
        <v/>
      </c>
      <c r="AB473" s="16" t="e">
        <f>IF($A$3=FALSE,IF($C473&lt;16,K473/($D473^0.70558407859294)*'Hintergrund Berechnung'!$I$941,K473/($D473^0.70558407859294)*'Hintergrund Berechnung'!$I$942),IF($C473&lt;13,(K473/($D473^0.70558407859294)*'Hintergrund Berechnung'!$I$941)*0.5,IF($C473&lt;16,(K473/($D473^0.70558407859294)*'Hintergrund Berechnung'!$I$941)*0.67,K473/($D473^0.70558407859294)*'Hintergrund Berechnung'!$I$942)))</f>
        <v>#DIV/0!</v>
      </c>
      <c r="AC473" s="16" t="str">
        <f t="shared" si="67"/>
        <v/>
      </c>
      <c r="AD473" s="16" t="e">
        <f>IF($A$3=FALSE,IF($C473&lt;16,M473/($D473^0.70558407859294)*'Hintergrund Berechnung'!$I$941,M473/($D473^0.70558407859294)*'Hintergrund Berechnung'!$I$942),IF($C473&lt;13,(M473/($D473^0.70558407859294)*'Hintergrund Berechnung'!$I$941)*0.5,IF($C473&lt;16,(M473/($D473^0.70558407859294)*'Hintergrund Berechnung'!$I$941)*0.67,M473/($D473^0.70558407859294)*'Hintergrund Berechnung'!$I$942)))</f>
        <v>#DIV/0!</v>
      </c>
      <c r="AE473" s="16" t="str">
        <f t="shared" si="68"/>
        <v/>
      </c>
      <c r="AF473" s="16" t="e">
        <f>IF($A$3=FALSE,IF($C473&lt;16,O473/($D473^0.70558407859294)*'Hintergrund Berechnung'!$I$941,O473/($D473^0.70558407859294)*'Hintergrund Berechnung'!$I$942),IF($C473&lt;13,(O473/($D473^0.70558407859294)*'Hintergrund Berechnung'!$I$941)*0.5,IF($C473&lt;16,(O473/($D473^0.70558407859294)*'Hintergrund Berechnung'!$I$941)*0.67,O473/($D473^0.70558407859294)*'Hintergrund Berechnung'!$I$942)))</f>
        <v>#DIV/0!</v>
      </c>
      <c r="AG473" s="16" t="str">
        <f t="shared" si="69"/>
        <v/>
      </c>
      <c r="AH473" s="16" t="e">
        <f t="shared" si="70"/>
        <v>#DIV/0!</v>
      </c>
      <c r="AI473" s="34" t="e">
        <f>ROUND(IF(C473&lt;16,$Q473/($D473^0.450818786555515)*'Hintergrund Berechnung'!$N$941,$Q473/($D473^0.450818786555515)*'Hintergrund Berechnung'!$N$942),0)</f>
        <v>#DIV/0!</v>
      </c>
      <c r="AJ473" s="34">
        <f>ROUND(IF(C473&lt;16,$R473*'Hintergrund Berechnung'!$O$941,$R473*'Hintergrund Berechnung'!$O$942),0)</f>
        <v>0</v>
      </c>
      <c r="AK473" s="34">
        <f>ROUND(IF(C473&lt;16,IF(S473&gt;0,(25-$S473)*'Hintergrund Berechnung'!$J$941,0),IF(S473&gt;0,(25-$S473)*'Hintergrund Berechnung'!$J$942,0)),0)</f>
        <v>0</v>
      </c>
      <c r="AL473" s="18" t="e">
        <f t="shared" si="71"/>
        <v>#DIV/0!</v>
      </c>
    </row>
    <row r="474" spans="21:38" x14ac:dyDescent="0.5">
      <c r="U474" s="16">
        <f t="shared" si="63"/>
        <v>0</v>
      </c>
      <c r="V474" s="16" t="e">
        <f>IF($A$3=FALSE,IF($C474&lt;16,E474/($D474^0.70558407859294)*'Hintergrund Berechnung'!$I$941,E474/($D474^0.70558407859294)*'Hintergrund Berechnung'!$I$942),IF($C474&lt;13,(E474/($D474^0.70558407859294)*'Hintergrund Berechnung'!$I$941)*0.5,IF($C474&lt;16,(E474/($D474^0.70558407859294)*'Hintergrund Berechnung'!$I$941)*0.67,E474/($D474^0.70558407859294)*'Hintergrund Berechnung'!$I$942)))</f>
        <v>#DIV/0!</v>
      </c>
      <c r="W474" s="16" t="str">
        <f t="shared" si="64"/>
        <v/>
      </c>
      <c r="X474" s="16" t="e">
        <f>IF($A$3=FALSE,IF($C474&lt;16,G474/($D474^0.70558407859294)*'Hintergrund Berechnung'!$I$941,G474/($D474^0.70558407859294)*'Hintergrund Berechnung'!$I$942),IF($C474&lt;13,(G474/($D474^0.70558407859294)*'Hintergrund Berechnung'!$I$941)*0.5,IF($C474&lt;16,(G474/($D474^0.70558407859294)*'Hintergrund Berechnung'!$I$941)*0.67,G474/($D474^0.70558407859294)*'Hintergrund Berechnung'!$I$942)))</f>
        <v>#DIV/0!</v>
      </c>
      <c r="Y474" s="16" t="str">
        <f t="shared" si="65"/>
        <v/>
      </c>
      <c r="Z474" s="16" t="e">
        <f>IF($A$3=FALSE,IF($C474&lt;16,I474/($D474^0.70558407859294)*'Hintergrund Berechnung'!$I$941,I474/($D474^0.70558407859294)*'Hintergrund Berechnung'!$I$942),IF($C474&lt;13,(I474/($D474^0.70558407859294)*'Hintergrund Berechnung'!$I$941)*0.5,IF($C474&lt;16,(I474/($D474^0.70558407859294)*'Hintergrund Berechnung'!$I$941)*0.67,I474/($D474^0.70558407859294)*'Hintergrund Berechnung'!$I$942)))</f>
        <v>#DIV/0!</v>
      </c>
      <c r="AA474" s="16" t="str">
        <f t="shared" si="66"/>
        <v/>
      </c>
      <c r="AB474" s="16" t="e">
        <f>IF($A$3=FALSE,IF($C474&lt;16,K474/($D474^0.70558407859294)*'Hintergrund Berechnung'!$I$941,K474/($D474^0.70558407859294)*'Hintergrund Berechnung'!$I$942),IF($C474&lt;13,(K474/($D474^0.70558407859294)*'Hintergrund Berechnung'!$I$941)*0.5,IF($C474&lt;16,(K474/($D474^0.70558407859294)*'Hintergrund Berechnung'!$I$941)*0.67,K474/($D474^0.70558407859294)*'Hintergrund Berechnung'!$I$942)))</f>
        <v>#DIV/0!</v>
      </c>
      <c r="AC474" s="16" t="str">
        <f t="shared" si="67"/>
        <v/>
      </c>
      <c r="AD474" s="16" t="e">
        <f>IF($A$3=FALSE,IF($C474&lt;16,M474/($D474^0.70558407859294)*'Hintergrund Berechnung'!$I$941,M474/($D474^0.70558407859294)*'Hintergrund Berechnung'!$I$942),IF($C474&lt;13,(M474/($D474^0.70558407859294)*'Hintergrund Berechnung'!$I$941)*0.5,IF($C474&lt;16,(M474/($D474^0.70558407859294)*'Hintergrund Berechnung'!$I$941)*0.67,M474/($D474^0.70558407859294)*'Hintergrund Berechnung'!$I$942)))</f>
        <v>#DIV/0!</v>
      </c>
      <c r="AE474" s="16" t="str">
        <f t="shared" si="68"/>
        <v/>
      </c>
      <c r="AF474" s="16" t="e">
        <f>IF($A$3=FALSE,IF($C474&lt;16,O474/($D474^0.70558407859294)*'Hintergrund Berechnung'!$I$941,O474/($D474^0.70558407859294)*'Hintergrund Berechnung'!$I$942),IF($C474&lt;13,(O474/($D474^0.70558407859294)*'Hintergrund Berechnung'!$I$941)*0.5,IF($C474&lt;16,(O474/($D474^0.70558407859294)*'Hintergrund Berechnung'!$I$941)*0.67,O474/($D474^0.70558407859294)*'Hintergrund Berechnung'!$I$942)))</f>
        <v>#DIV/0!</v>
      </c>
      <c r="AG474" s="16" t="str">
        <f t="shared" si="69"/>
        <v/>
      </c>
      <c r="AH474" s="16" t="e">
        <f t="shared" si="70"/>
        <v>#DIV/0!</v>
      </c>
      <c r="AI474" s="34" t="e">
        <f>ROUND(IF(C474&lt;16,$Q474/($D474^0.450818786555515)*'Hintergrund Berechnung'!$N$941,$Q474/($D474^0.450818786555515)*'Hintergrund Berechnung'!$N$942),0)</f>
        <v>#DIV/0!</v>
      </c>
      <c r="AJ474" s="34">
        <f>ROUND(IF(C474&lt;16,$R474*'Hintergrund Berechnung'!$O$941,$R474*'Hintergrund Berechnung'!$O$942),0)</f>
        <v>0</v>
      </c>
      <c r="AK474" s="34">
        <f>ROUND(IF(C474&lt;16,IF(S474&gt;0,(25-$S474)*'Hintergrund Berechnung'!$J$941,0),IF(S474&gt;0,(25-$S474)*'Hintergrund Berechnung'!$J$942,0)),0)</f>
        <v>0</v>
      </c>
      <c r="AL474" s="18" t="e">
        <f t="shared" si="71"/>
        <v>#DIV/0!</v>
      </c>
    </row>
    <row r="475" spans="21:38" x14ac:dyDescent="0.5">
      <c r="U475" s="16">
        <f t="shared" si="63"/>
        <v>0</v>
      </c>
      <c r="V475" s="16" t="e">
        <f>IF($A$3=FALSE,IF($C475&lt;16,E475/($D475^0.70558407859294)*'Hintergrund Berechnung'!$I$941,E475/($D475^0.70558407859294)*'Hintergrund Berechnung'!$I$942),IF($C475&lt;13,(E475/($D475^0.70558407859294)*'Hintergrund Berechnung'!$I$941)*0.5,IF($C475&lt;16,(E475/($D475^0.70558407859294)*'Hintergrund Berechnung'!$I$941)*0.67,E475/($D475^0.70558407859294)*'Hintergrund Berechnung'!$I$942)))</f>
        <v>#DIV/0!</v>
      </c>
      <c r="W475" s="16" t="str">
        <f t="shared" si="64"/>
        <v/>
      </c>
      <c r="X475" s="16" t="e">
        <f>IF($A$3=FALSE,IF($C475&lt;16,G475/($D475^0.70558407859294)*'Hintergrund Berechnung'!$I$941,G475/($D475^0.70558407859294)*'Hintergrund Berechnung'!$I$942),IF($C475&lt;13,(G475/($D475^0.70558407859294)*'Hintergrund Berechnung'!$I$941)*0.5,IF($C475&lt;16,(G475/($D475^0.70558407859294)*'Hintergrund Berechnung'!$I$941)*0.67,G475/($D475^0.70558407859294)*'Hintergrund Berechnung'!$I$942)))</f>
        <v>#DIV/0!</v>
      </c>
      <c r="Y475" s="16" t="str">
        <f t="shared" si="65"/>
        <v/>
      </c>
      <c r="Z475" s="16" t="e">
        <f>IF($A$3=FALSE,IF($C475&lt;16,I475/($D475^0.70558407859294)*'Hintergrund Berechnung'!$I$941,I475/($D475^0.70558407859294)*'Hintergrund Berechnung'!$I$942),IF($C475&lt;13,(I475/($D475^0.70558407859294)*'Hintergrund Berechnung'!$I$941)*0.5,IF($C475&lt;16,(I475/($D475^0.70558407859294)*'Hintergrund Berechnung'!$I$941)*0.67,I475/($D475^0.70558407859294)*'Hintergrund Berechnung'!$I$942)))</f>
        <v>#DIV/0!</v>
      </c>
      <c r="AA475" s="16" t="str">
        <f t="shared" si="66"/>
        <v/>
      </c>
      <c r="AB475" s="16" t="e">
        <f>IF($A$3=FALSE,IF($C475&lt;16,K475/($D475^0.70558407859294)*'Hintergrund Berechnung'!$I$941,K475/($D475^0.70558407859294)*'Hintergrund Berechnung'!$I$942),IF($C475&lt;13,(K475/($D475^0.70558407859294)*'Hintergrund Berechnung'!$I$941)*0.5,IF($C475&lt;16,(K475/($D475^0.70558407859294)*'Hintergrund Berechnung'!$I$941)*0.67,K475/($D475^0.70558407859294)*'Hintergrund Berechnung'!$I$942)))</f>
        <v>#DIV/0!</v>
      </c>
      <c r="AC475" s="16" t="str">
        <f t="shared" si="67"/>
        <v/>
      </c>
      <c r="AD475" s="16" t="e">
        <f>IF($A$3=FALSE,IF($C475&lt;16,M475/($D475^0.70558407859294)*'Hintergrund Berechnung'!$I$941,M475/($D475^0.70558407859294)*'Hintergrund Berechnung'!$I$942),IF($C475&lt;13,(M475/($D475^0.70558407859294)*'Hintergrund Berechnung'!$I$941)*0.5,IF($C475&lt;16,(M475/($D475^0.70558407859294)*'Hintergrund Berechnung'!$I$941)*0.67,M475/($D475^0.70558407859294)*'Hintergrund Berechnung'!$I$942)))</f>
        <v>#DIV/0!</v>
      </c>
      <c r="AE475" s="16" t="str">
        <f t="shared" si="68"/>
        <v/>
      </c>
      <c r="AF475" s="16" t="e">
        <f>IF($A$3=FALSE,IF($C475&lt;16,O475/($D475^0.70558407859294)*'Hintergrund Berechnung'!$I$941,O475/($D475^0.70558407859294)*'Hintergrund Berechnung'!$I$942),IF($C475&lt;13,(O475/($D475^0.70558407859294)*'Hintergrund Berechnung'!$I$941)*0.5,IF($C475&lt;16,(O475/($D475^0.70558407859294)*'Hintergrund Berechnung'!$I$941)*0.67,O475/($D475^0.70558407859294)*'Hintergrund Berechnung'!$I$942)))</f>
        <v>#DIV/0!</v>
      </c>
      <c r="AG475" s="16" t="str">
        <f t="shared" si="69"/>
        <v/>
      </c>
      <c r="AH475" s="16" t="e">
        <f t="shared" si="70"/>
        <v>#DIV/0!</v>
      </c>
      <c r="AI475" s="34" t="e">
        <f>ROUND(IF(C475&lt;16,$Q475/($D475^0.450818786555515)*'Hintergrund Berechnung'!$N$941,$Q475/($D475^0.450818786555515)*'Hintergrund Berechnung'!$N$942),0)</f>
        <v>#DIV/0!</v>
      </c>
      <c r="AJ475" s="34">
        <f>ROUND(IF(C475&lt;16,$R475*'Hintergrund Berechnung'!$O$941,$R475*'Hintergrund Berechnung'!$O$942),0)</f>
        <v>0</v>
      </c>
      <c r="AK475" s="34">
        <f>ROUND(IF(C475&lt;16,IF(S475&gt;0,(25-$S475)*'Hintergrund Berechnung'!$J$941,0),IF(S475&gt;0,(25-$S475)*'Hintergrund Berechnung'!$J$942,0)),0)</f>
        <v>0</v>
      </c>
      <c r="AL475" s="18" t="e">
        <f t="shared" si="71"/>
        <v>#DIV/0!</v>
      </c>
    </row>
    <row r="476" spans="21:38" x14ac:dyDescent="0.5">
      <c r="U476" s="16">
        <f t="shared" si="63"/>
        <v>0</v>
      </c>
      <c r="V476" s="16" t="e">
        <f>IF($A$3=FALSE,IF($C476&lt;16,E476/($D476^0.70558407859294)*'Hintergrund Berechnung'!$I$941,E476/($D476^0.70558407859294)*'Hintergrund Berechnung'!$I$942),IF($C476&lt;13,(E476/($D476^0.70558407859294)*'Hintergrund Berechnung'!$I$941)*0.5,IF($C476&lt;16,(E476/($D476^0.70558407859294)*'Hintergrund Berechnung'!$I$941)*0.67,E476/($D476^0.70558407859294)*'Hintergrund Berechnung'!$I$942)))</f>
        <v>#DIV/0!</v>
      </c>
      <c r="W476" s="16" t="str">
        <f t="shared" si="64"/>
        <v/>
      </c>
      <c r="X476" s="16" t="e">
        <f>IF($A$3=FALSE,IF($C476&lt;16,G476/($D476^0.70558407859294)*'Hintergrund Berechnung'!$I$941,G476/($D476^0.70558407859294)*'Hintergrund Berechnung'!$I$942),IF($C476&lt;13,(G476/($D476^0.70558407859294)*'Hintergrund Berechnung'!$I$941)*0.5,IF($C476&lt;16,(G476/($D476^0.70558407859294)*'Hintergrund Berechnung'!$I$941)*0.67,G476/($D476^0.70558407859294)*'Hintergrund Berechnung'!$I$942)))</f>
        <v>#DIV/0!</v>
      </c>
      <c r="Y476" s="16" t="str">
        <f t="shared" si="65"/>
        <v/>
      </c>
      <c r="Z476" s="16" t="e">
        <f>IF($A$3=FALSE,IF($C476&lt;16,I476/($D476^0.70558407859294)*'Hintergrund Berechnung'!$I$941,I476/($D476^0.70558407859294)*'Hintergrund Berechnung'!$I$942),IF($C476&lt;13,(I476/($D476^0.70558407859294)*'Hintergrund Berechnung'!$I$941)*0.5,IF($C476&lt;16,(I476/($D476^0.70558407859294)*'Hintergrund Berechnung'!$I$941)*0.67,I476/($D476^0.70558407859294)*'Hintergrund Berechnung'!$I$942)))</f>
        <v>#DIV/0!</v>
      </c>
      <c r="AA476" s="16" t="str">
        <f t="shared" si="66"/>
        <v/>
      </c>
      <c r="AB476" s="16" t="e">
        <f>IF($A$3=FALSE,IF($C476&lt;16,K476/($D476^0.70558407859294)*'Hintergrund Berechnung'!$I$941,K476/($D476^0.70558407859294)*'Hintergrund Berechnung'!$I$942),IF($C476&lt;13,(K476/($D476^0.70558407859294)*'Hintergrund Berechnung'!$I$941)*0.5,IF($C476&lt;16,(K476/($D476^0.70558407859294)*'Hintergrund Berechnung'!$I$941)*0.67,K476/($D476^0.70558407859294)*'Hintergrund Berechnung'!$I$942)))</f>
        <v>#DIV/0!</v>
      </c>
      <c r="AC476" s="16" t="str">
        <f t="shared" si="67"/>
        <v/>
      </c>
      <c r="AD476" s="16" t="e">
        <f>IF($A$3=FALSE,IF($C476&lt;16,M476/($D476^0.70558407859294)*'Hintergrund Berechnung'!$I$941,M476/($D476^0.70558407859294)*'Hintergrund Berechnung'!$I$942),IF($C476&lt;13,(M476/($D476^0.70558407859294)*'Hintergrund Berechnung'!$I$941)*0.5,IF($C476&lt;16,(M476/($D476^0.70558407859294)*'Hintergrund Berechnung'!$I$941)*0.67,M476/($D476^0.70558407859294)*'Hintergrund Berechnung'!$I$942)))</f>
        <v>#DIV/0!</v>
      </c>
      <c r="AE476" s="16" t="str">
        <f t="shared" si="68"/>
        <v/>
      </c>
      <c r="AF476" s="16" t="e">
        <f>IF($A$3=FALSE,IF($C476&lt;16,O476/($D476^0.70558407859294)*'Hintergrund Berechnung'!$I$941,O476/($D476^0.70558407859294)*'Hintergrund Berechnung'!$I$942),IF($C476&lt;13,(O476/($D476^0.70558407859294)*'Hintergrund Berechnung'!$I$941)*0.5,IF($C476&lt;16,(O476/($D476^0.70558407859294)*'Hintergrund Berechnung'!$I$941)*0.67,O476/($D476^0.70558407859294)*'Hintergrund Berechnung'!$I$942)))</f>
        <v>#DIV/0!</v>
      </c>
      <c r="AG476" s="16" t="str">
        <f t="shared" si="69"/>
        <v/>
      </c>
      <c r="AH476" s="16" t="e">
        <f t="shared" si="70"/>
        <v>#DIV/0!</v>
      </c>
      <c r="AI476" s="34" t="e">
        <f>ROUND(IF(C476&lt;16,$Q476/($D476^0.450818786555515)*'Hintergrund Berechnung'!$N$941,$Q476/($D476^0.450818786555515)*'Hintergrund Berechnung'!$N$942),0)</f>
        <v>#DIV/0!</v>
      </c>
      <c r="AJ476" s="34">
        <f>ROUND(IF(C476&lt;16,$R476*'Hintergrund Berechnung'!$O$941,$R476*'Hintergrund Berechnung'!$O$942),0)</f>
        <v>0</v>
      </c>
      <c r="AK476" s="34">
        <f>ROUND(IF(C476&lt;16,IF(S476&gt;0,(25-$S476)*'Hintergrund Berechnung'!$J$941,0),IF(S476&gt;0,(25-$S476)*'Hintergrund Berechnung'!$J$942,0)),0)</f>
        <v>0</v>
      </c>
      <c r="AL476" s="18" t="e">
        <f t="shared" si="71"/>
        <v>#DIV/0!</v>
      </c>
    </row>
    <row r="477" spans="21:38" x14ac:dyDescent="0.5">
      <c r="U477" s="16">
        <f t="shared" si="63"/>
        <v>0</v>
      </c>
      <c r="V477" s="16" t="e">
        <f>IF($A$3=FALSE,IF($C477&lt;16,E477/($D477^0.70558407859294)*'Hintergrund Berechnung'!$I$941,E477/($D477^0.70558407859294)*'Hintergrund Berechnung'!$I$942),IF($C477&lt;13,(E477/($D477^0.70558407859294)*'Hintergrund Berechnung'!$I$941)*0.5,IF($C477&lt;16,(E477/($D477^0.70558407859294)*'Hintergrund Berechnung'!$I$941)*0.67,E477/($D477^0.70558407859294)*'Hintergrund Berechnung'!$I$942)))</f>
        <v>#DIV/0!</v>
      </c>
      <c r="W477" s="16" t="str">
        <f t="shared" si="64"/>
        <v/>
      </c>
      <c r="X477" s="16" t="e">
        <f>IF($A$3=FALSE,IF($C477&lt;16,G477/($D477^0.70558407859294)*'Hintergrund Berechnung'!$I$941,G477/($D477^0.70558407859294)*'Hintergrund Berechnung'!$I$942),IF($C477&lt;13,(G477/($D477^0.70558407859294)*'Hintergrund Berechnung'!$I$941)*0.5,IF($C477&lt;16,(G477/($D477^0.70558407859294)*'Hintergrund Berechnung'!$I$941)*0.67,G477/($D477^0.70558407859294)*'Hintergrund Berechnung'!$I$942)))</f>
        <v>#DIV/0!</v>
      </c>
      <c r="Y477" s="16" t="str">
        <f t="shared" si="65"/>
        <v/>
      </c>
      <c r="Z477" s="16" t="e">
        <f>IF($A$3=FALSE,IF($C477&lt;16,I477/($D477^0.70558407859294)*'Hintergrund Berechnung'!$I$941,I477/($D477^0.70558407859294)*'Hintergrund Berechnung'!$I$942),IF($C477&lt;13,(I477/($D477^0.70558407859294)*'Hintergrund Berechnung'!$I$941)*0.5,IF($C477&lt;16,(I477/($D477^0.70558407859294)*'Hintergrund Berechnung'!$I$941)*0.67,I477/($D477^0.70558407859294)*'Hintergrund Berechnung'!$I$942)))</f>
        <v>#DIV/0!</v>
      </c>
      <c r="AA477" s="16" t="str">
        <f t="shared" si="66"/>
        <v/>
      </c>
      <c r="AB477" s="16" t="e">
        <f>IF($A$3=FALSE,IF($C477&lt;16,K477/($D477^0.70558407859294)*'Hintergrund Berechnung'!$I$941,K477/($D477^0.70558407859294)*'Hintergrund Berechnung'!$I$942),IF($C477&lt;13,(K477/($D477^0.70558407859294)*'Hintergrund Berechnung'!$I$941)*0.5,IF($C477&lt;16,(K477/($D477^0.70558407859294)*'Hintergrund Berechnung'!$I$941)*0.67,K477/($D477^0.70558407859294)*'Hintergrund Berechnung'!$I$942)))</f>
        <v>#DIV/0!</v>
      </c>
      <c r="AC477" s="16" t="str">
        <f t="shared" si="67"/>
        <v/>
      </c>
      <c r="AD477" s="16" t="e">
        <f>IF($A$3=FALSE,IF($C477&lt;16,M477/($D477^0.70558407859294)*'Hintergrund Berechnung'!$I$941,M477/($D477^0.70558407859294)*'Hintergrund Berechnung'!$I$942),IF($C477&lt;13,(M477/($D477^0.70558407859294)*'Hintergrund Berechnung'!$I$941)*0.5,IF($C477&lt;16,(M477/($D477^0.70558407859294)*'Hintergrund Berechnung'!$I$941)*0.67,M477/($D477^0.70558407859294)*'Hintergrund Berechnung'!$I$942)))</f>
        <v>#DIV/0!</v>
      </c>
      <c r="AE477" s="16" t="str">
        <f t="shared" si="68"/>
        <v/>
      </c>
      <c r="AF477" s="16" t="e">
        <f>IF($A$3=FALSE,IF($C477&lt;16,O477/($D477^0.70558407859294)*'Hintergrund Berechnung'!$I$941,O477/($D477^0.70558407859294)*'Hintergrund Berechnung'!$I$942),IF($C477&lt;13,(O477/($D477^0.70558407859294)*'Hintergrund Berechnung'!$I$941)*0.5,IF($C477&lt;16,(O477/($D477^0.70558407859294)*'Hintergrund Berechnung'!$I$941)*0.67,O477/($D477^0.70558407859294)*'Hintergrund Berechnung'!$I$942)))</f>
        <v>#DIV/0!</v>
      </c>
      <c r="AG477" s="16" t="str">
        <f t="shared" si="69"/>
        <v/>
      </c>
      <c r="AH477" s="16" t="e">
        <f t="shared" si="70"/>
        <v>#DIV/0!</v>
      </c>
      <c r="AI477" s="34" t="e">
        <f>ROUND(IF(C477&lt;16,$Q477/($D477^0.450818786555515)*'Hintergrund Berechnung'!$N$941,$Q477/($D477^0.450818786555515)*'Hintergrund Berechnung'!$N$942),0)</f>
        <v>#DIV/0!</v>
      </c>
      <c r="AJ477" s="34">
        <f>ROUND(IF(C477&lt;16,$R477*'Hintergrund Berechnung'!$O$941,$R477*'Hintergrund Berechnung'!$O$942),0)</f>
        <v>0</v>
      </c>
      <c r="AK477" s="34">
        <f>ROUND(IF(C477&lt;16,IF(S477&gt;0,(25-$S477)*'Hintergrund Berechnung'!$J$941,0),IF(S477&gt;0,(25-$S477)*'Hintergrund Berechnung'!$J$942,0)),0)</f>
        <v>0</v>
      </c>
      <c r="AL477" s="18" t="e">
        <f t="shared" si="71"/>
        <v>#DIV/0!</v>
      </c>
    </row>
    <row r="478" spans="21:38" x14ac:dyDescent="0.5">
      <c r="U478" s="16">
        <f t="shared" si="63"/>
        <v>0</v>
      </c>
      <c r="V478" s="16" t="e">
        <f>IF($A$3=FALSE,IF($C478&lt;16,E478/($D478^0.70558407859294)*'Hintergrund Berechnung'!$I$941,E478/($D478^0.70558407859294)*'Hintergrund Berechnung'!$I$942),IF($C478&lt;13,(E478/($D478^0.70558407859294)*'Hintergrund Berechnung'!$I$941)*0.5,IF($C478&lt;16,(E478/($D478^0.70558407859294)*'Hintergrund Berechnung'!$I$941)*0.67,E478/($D478^0.70558407859294)*'Hintergrund Berechnung'!$I$942)))</f>
        <v>#DIV/0!</v>
      </c>
      <c r="W478" s="16" t="str">
        <f t="shared" si="64"/>
        <v/>
      </c>
      <c r="X478" s="16" t="e">
        <f>IF($A$3=FALSE,IF($C478&lt;16,G478/($D478^0.70558407859294)*'Hintergrund Berechnung'!$I$941,G478/($D478^0.70558407859294)*'Hintergrund Berechnung'!$I$942),IF($C478&lt;13,(G478/($D478^0.70558407859294)*'Hintergrund Berechnung'!$I$941)*0.5,IF($C478&lt;16,(G478/($D478^0.70558407859294)*'Hintergrund Berechnung'!$I$941)*0.67,G478/($D478^0.70558407859294)*'Hintergrund Berechnung'!$I$942)))</f>
        <v>#DIV/0!</v>
      </c>
      <c r="Y478" s="16" t="str">
        <f t="shared" si="65"/>
        <v/>
      </c>
      <c r="Z478" s="16" t="e">
        <f>IF($A$3=FALSE,IF($C478&lt;16,I478/($D478^0.70558407859294)*'Hintergrund Berechnung'!$I$941,I478/($D478^0.70558407859294)*'Hintergrund Berechnung'!$I$942),IF($C478&lt;13,(I478/($D478^0.70558407859294)*'Hintergrund Berechnung'!$I$941)*0.5,IF($C478&lt;16,(I478/($D478^0.70558407859294)*'Hintergrund Berechnung'!$I$941)*0.67,I478/($D478^0.70558407859294)*'Hintergrund Berechnung'!$I$942)))</f>
        <v>#DIV/0!</v>
      </c>
      <c r="AA478" s="16" t="str">
        <f t="shared" si="66"/>
        <v/>
      </c>
      <c r="AB478" s="16" t="e">
        <f>IF($A$3=FALSE,IF($C478&lt;16,K478/($D478^0.70558407859294)*'Hintergrund Berechnung'!$I$941,K478/($D478^0.70558407859294)*'Hintergrund Berechnung'!$I$942),IF($C478&lt;13,(K478/($D478^0.70558407859294)*'Hintergrund Berechnung'!$I$941)*0.5,IF($C478&lt;16,(K478/($D478^0.70558407859294)*'Hintergrund Berechnung'!$I$941)*0.67,K478/($D478^0.70558407859294)*'Hintergrund Berechnung'!$I$942)))</f>
        <v>#DIV/0!</v>
      </c>
      <c r="AC478" s="16" t="str">
        <f t="shared" si="67"/>
        <v/>
      </c>
      <c r="AD478" s="16" t="e">
        <f>IF($A$3=FALSE,IF($C478&lt;16,M478/($D478^0.70558407859294)*'Hintergrund Berechnung'!$I$941,M478/($D478^0.70558407859294)*'Hintergrund Berechnung'!$I$942),IF($C478&lt;13,(M478/($D478^0.70558407859294)*'Hintergrund Berechnung'!$I$941)*0.5,IF($C478&lt;16,(M478/($D478^0.70558407859294)*'Hintergrund Berechnung'!$I$941)*0.67,M478/($D478^0.70558407859294)*'Hintergrund Berechnung'!$I$942)))</f>
        <v>#DIV/0!</v>
      </c>
      <c r="AE478" s="16" t="str">
        <f t="shared" si="68"/>
        <v/>
      </c>
      <c r="AF478" s="16" t="e">
        <f>IF($A$3=FALSE,IF($C478&lt;16,O478/($D478^0.70558407859294)*'Hintergrund Berechnung'!$I$941,O478/($D478^0.70558407859294)*'Hintergrund Berechnung'!$I$942),IF($C478&lt;13,(O478/($D478^0.70558407859294)*'Hintergrund Berechnung'!$I$941)*0.5,IF($C478&lt;16,(O478/($D478^0.70558407859294)*'Hintergrund Berechnung'!$I$941)*0.67,O478/($D478^0.70558407859294)*'Hintergrund Berechnung'!$I$942)))</f>
        <v>#DIV/0!</v>
      </c>
      <c r="AG478" s="16" t="str">
        <f t="shared" si="69"/>
        <v/>
      </c>
      <c r="AH478" s="16" t="e">
        <f t="shared" si="70"/>
        <v>#DIV/0!</v>
      </c>
      <c r="AI478" s="34" t="e">
        <f>ROUND(IF(C478&lt;16,$Q478/($D478^0.450818786555515)*'Hintergrund Berechnung'!$N$941,$Q478/($D478^0.450818786555515)*'Hintergrund Berechnung'!$N$942),0)</f>
        <v>#DIV/0!</v>
      </c>
      <c r="AJ478" s="34">
        <f>ROUND(IF(C478&lt;16,$R478*'Hintergrund Berechnung'!$O$941,$R478*'Hintergrund Berechnung'!$O$942),0)</f>
        <v>0</v>
      </c>
      <c r="AK478" s="34">
        <f>ROUND(IF(C478&lt;16,IF(S478&gt;0,(25-$S478)*'Hintergrund Berechnung'!$J$941,0),IF(S478&gt;0,(25-$S478)*'Hintergrund Berechnung'!$J$942,0)),0)</f>
        <v>0</v>
      </c>
      <c r="AL478" s="18" t="e">
        <f t="shared" si="71"/>
        <v>#DIV/0!</v>
      </c>
    </row>
    <row r="479" spans="21:38" x14ac:dyDescent="0.5">
      <c r="U479" s="16">
        <f t="shared" si="63"/>
        <v>0</v>
      </c>
      <c r="V479" s="16" t="e">
        <f>IF($A$3=FALSE,IF($C479&lt;16,E479/($D479^0.70558407859294)*'Hintergrund Berechnung'!$I$941,E479/($D479^0.70558407859294)*'Hintergrund Berechnung'!$I$942),IF($C479&lt;13,(E479/($D479^0.70558407859294)*'Hintergrund Berechnung'!$I$941)*0.5,IF($C479&lt;16,(E479/($D479^0.70558407859294)*'Hintergrund Berechnung'!$I$941)*0.67,E479/($D479^0.70558407859294)*'Hintergrund Berechnung'!$I$942)))</f>
        <v>#DIV/0!</v>
      </c>
      <c r="W479" s="16" t="str">
        <f t="shared" si="64"/>
        <v/>
      </c>
      <c r="X479" s="16" t="e">
        <f>IF($A$3=FALSE,IF($C479&lt;16,G479/($D479^0.70558407859294)*'Hintergrund Berechnung'!$I$941,G479/($D479^0.70558407859294)*'Hintergrund Berechnung'!$I$942),IF($C479&lt;13,(G479/($D479^0.70558407859294)*'Hintergrund Berechnung'!$I$941)*0.5,IF($C479&lt;16,(G479/($D479^0.70558407859294)*'Hintergrund Berechnung'!$I$941)*0.67,G479/($D479^0.70558407859294)*'Hintergrund Berechnung'!$I$942)))</f>
        <v>#DIV/0!</v>
      </c>
      <c r="Y479" s="16" t="str">
        <f t="shared" si="65"/>
        <v/>
      </c>
      <c r="Z479" s="16" t="e">
        <f>IF($A$3=FALSE,IF($C479&lt;16,I479/($D479^0.70558407859294)*'Hintergrund Berechnung'!$I$941,I479/($D479^0.70558407859294)*'Hintergrund Berechnung'!$I$942),IF($C479&lt;13,(I479/($D479^0.70558407859294)*'Hintergrund Berechnung'!$I$941)*0.5,IF($C479&lt;16,(I479/($D479^0.70558407859294)*'Hintergrund Berechnung'!$I$941)*0.67,I479/($D479^0.70558407859294)*'Hintergrund Berechnung'!$I$942)))</f>
        <v>#DIV/0!</v>
      </c>
      <c r="AA479" s="16" t="str">
        <f t="shared" si="66"/>
        <v/>
      </c>
      <c r="AB479" s="16" t="e">
        <f>IF($A$3=FALSE,IF($C479&lt;16,K479/($D479^0.70558407859294)*'Hintergrund Berechnung'!$I$941,K479/($D479^0.70558407859294)*'Hintergrund Berechnung'!$I$942),IF($C479&lt;13,(K479/($D479^0.70558407859294)*'Hintergrund Berechnung'!$I$941)*0.5,IF($C479&lt;16,(K479/($D479^0.70558407859294)*'Hintergrund Berechnung'!$I$941)*0.67,K479/($D479^0.70558407859294)*'Hintergrund Berechnung'!$I$942)))</f>
        <v>#DIV/0!</v>
      </c>
      <c r="AC479" s="16" t="str">
        <f t="shared" si="67"/>
        <v/>
      </c>
      <c r="AD479" s="16" t="e">
        <f>IF($A$3=FALSE,IF($C479&lt;16,M479/($D479^0.70558407859294)*'Hintergrund Berechnung'!$I$941,M479/($D479^0.70558407859294)*'Hintergrund Berechnung'!$I$942),IF($C479&lt;13,(M479/($D479^0.70558407859294)*'Hintergrund Berechnung'!$I$941)*0.5,IF($C479&lt;16,(M479/($D479^0.70558407859294)*'Hintergrund Berechnung'!$I$941)*0.67,M479/($D479^0.70558407859294)*'Hintergrund Berechnung'!$I$942)))</f>
        <v>#DIV/0!</v>
      </c>
      <c r="AE479" s="16" t="str">
        <f t="shared" si="68"/>
        <v/>
      </c>
      <c r="AF479" s="16" t="e">
        <f>IF($A$3=FALSE,IF($C479&lt;16,O479/($D479^0.70558407859294)*'Hintergrund Berechnung'!$I$941,O479/($D479^0.70558407859294)*'Hintergrund Berechnung'!$I$942),IF($C479&lt;13,(O479/($D479^0.70558407859294)*'Hintergrund Berechnung'!$I$941)*0.5,IF($C479&lt;16,(O479/($D479^0.70558407859294)*'Hintergrund Berechnung'!$I$941)*0.67,O479/($D479^0.70558407859294)*'Hintergrund Berechnung'!$I$942)))</f>
        <v>#DIV/0!</v>
      </c>
      <c r="AG479" s="16" t="str">
        <f t="shared" si="69"/>
        <v/>
      </c>
      <c r="AH479" s="16" t="e">
        <f t="shared" si="70"/>
        <v>#DIV/0!</v>
      </c>
      <c r="AI479" s="34" t="e">
        <f>ROUND(IF(C479&lt;16,$Q479/($D479^0.450818786555515)*'Hintergrund Berechnung'!$N$941,$Q479/($D479^0.450818786555515)*'Hintergrund Berechnung'!$N$942),0)</f>
        <v>#DIV/0!</v>
      </c>
      <c r="AJ479" s="34">
        <f>ROUND(IF(C479&lt;16,$R479*'Hintergrund Berechnung'!$O$941,$R479*'Hintergrund Berechnung'!$O$942),0)</f>
        <v>0</v>
      </c>
      <c r="AK479" s="34">
        <f>ROUND(IF(C479&lt;16,IF(S479&gt;0,(25-$S479)*'Hintergrund Berechnung'!$J$941,0),IF(S479&gt;0,(25-$S479)*'Hintergrund Berechnung'!$J$942,0)),0)</f>
        <v>0</v>
      </c>
      <c r="AL479" s="18" t="e">
        <f t="shared" si="71"/>
        <v>#DIV/0!</v>
      </c>
    </row>
    <row r="480" spans="21:38" x14ac:dyDescent="0.5">
      <c r="U480" s="16">
        <f t="shared" si="63"/>
        <v>0</v>
      </c>
      <c r="V480" s="16" t="e">
        <f>IF($A$3=FALSE,IF($C480&lt;16,E480/($D480^0.70558407859294)*'Hintergrund Berechnung'!$I$941,E480/($D480^0.70558407859294)*'Hintergrund Berechnung'!$I$942),IF($C480&lt;13,(E480/($D480^0.70558407859294)*'Hintergrund Berechnung'!$I$941)*0.5,IF($C480&lt;16,(E480/($D480^0.70558407859294)*'Hintergrund Berechnung'!$I$941)*0.67,E480/($D480^0.70558407859294)*'Hintergrund Berechnung'!$I$942)))</f>
        <v>#DIV/0!</v>
      </c>
      <c r="W480" s="16" t="str">
        <f t="shared" si="64"/>
        <v/>
      </c>
      <c r="X480" s="16" t="e">
        <f>IF($A$3=FALSE,IF($C480&lt;16,G480/($D480^0.70558407859294)*'Hintergrund Berechnung'!$I$941,G480/($D480^0.70558407859294)*'Hintergrund Berechnung'!$I$942),IF($C480&lt;13,(G480/($D480^0.70558407859294)*'Hintergrund Berechnung'!$I$941)*0.5,IF($C480&lt;16,(G480/($D480^0.70558407859294)*'Hintergrund Berechnung'!$I$941)*0.67,G480/($D480^0.70558407859294)*'Hintergrund Berechnung'!$I$942)))</f>
        <v>#DIV/0!</v>
      </c>
      <c r="Y480" s="16" t="str">
        <f t="shared" si="65"/>
        <v/>
      </c>
      <c r="Z480" s="16" t="e">
        <f>IF($A$3=FALSE,IF($C480&lt;16,I480/($D480^0.70558407859294)*'Hintergrund Berechnung'!$I$941,I480/($D480^0.70558407859294)*'Hintergrund Berechnung'!$I$942),IF($C480&lt;13,(I480/($D480^0.70558407859294)*'Hintergrund Berechnung'!$I$941)*0.5,IF($C480&lt;16,(I480/($D480^0.70558407859294)*'Hintergrund Berechnung'!$I$941)*0.67,I480/($D480^0.70558407859294)*'Hintergrund Berechnung'!$I$942)))</f>
        <v>#DIV/0!</v>
      </c>
      <c r="AA480" s="16" t="str">
        <f t="shared" si="66"/>
        <v/>
      </c>
      <c r="AB480" s="16" t="e">
        <f>IF($A$3=FALSE,IF($C480&lt;16,K480/($D480^0.70558407859294)*'Hintergrund Berechnung'!$I$941,K480/($D480^0.70558407859294)*'Hintergrund Berechnung'!$I$942),IF($C480&lt;13,(K480/($D480^0.70558407859294)*'Hintergrund Berechnung'!$I$941)*0.5,IF($C480&lt;16,(K480/($D480^0.70558407859294)*'Hintergrund Berechnung'!$I$941)*0.67,K480/($D480^0.70558407859294)*'Hintergrund Berechnung'!$I$942)))</f>
        <v>#DIV/0!</v>
      </c>
      <c r="AC480" s="16" t="str">
        <f t="shared" si="67"/>
        <v/>
      </c>
      <c r="AD480" s="16" t="e">
        <f>IF($A$3=FALSE,IF($C480&lt;16,M480/($D480^0.70558407859294)*'Hintergrund Berechnung'!$I$941,M480/($D480^0.70558407859294)*'Hintergrund Berechnung'!$I$942),IF($C480&lt;13,(M480/($D480^0.70558407859294)*'Hintergrund Berechnung'!$I$941)*0.5,IF($C480&lt;16,(M480/($D480^0.70558407859294)*'Hintergrund Berechnung'!$I$941)*0.67,M480/($D480^0.70558407859294)*'Hintergrund Berechnung'!$I$942)))</f>
        <v>#DIV/0!</v>
      </c>
      <c r="AE480" s="16" t="str">
        <f t="shared" si="68"/>
        <v/>
      </c>
      <c r="AF480" s="16" t="e">
        <f>IF($A$3=FALSE,IF($C480&lt;16,O480/($D480^0.70558407859294)*'Hintergrund Berechnung'!$I$941,O480/($D480^0.70558407859294)*'Hintergrund Berechnung'!$I$942),IF($C480&lt;13,(O480/($D480^0.70558407859294)*'Hintergrund Berechnung'!$I$941)*0.5,IF($C480&lt;16,(O480/($D480^0.70558407859294)*'Hintergrund Berechnung'!$I$941)*0.67,O480/($D480^0.70558407859294)*'Hintergrund Berechnung'!$I$942)))</f>
        <v>#DIV/0!</v>
      </c>
      <c r="AG480" s="16" t="str">
        <f t="shared" si="69"/>
        <v/>
      </c>
      <c r="AH480" s="16" t="e">
        <f t="shared" si="70"/>
        <v>#DIV/0!</v>
      </c>
      <c r="AI480" s="34" t="e">
        <f>ROUND(IF(C480&lt;16,$Q480/($D480^0.450818786555515)*'Hintergrund Berechnung'!$N$941,$Q480/($D480^0.450818786555515)*'Hintergrund Berechnung'!$N$942),0)</f>
        <v>#DIV/0!</v>
      </c>
      <c r="AJ480" s="34">
        <f>ROUND(IF(C480&lt;16,$R480*'Hintergrund Berechnung'!$O$941,$R480*'Hintergrund Berechnung'!$O$942),0)</f>
        <v>0</v>
      </c>
      <c r="AK480" s="34">
        <f>ROUND(IF(C480&lt;16,IF(S480&gt;0,(25-$S480)*'Hintergrund Berechnung'!$J$941,0),IF(S480&gt;0,(25-$S480)*'Hintergrund Berechnung'!$J$942,0)),0)</f>
        <v>0</v>
      </c>
      <c r="AL480" s="18" t="e">
        <f t="shared" si="71"/>
        <v>#DIV/0!</v>
      </c>
    </row>
    <row r="481" spans="21:38" x14ac:dyDescent="0.5">
      <c r="U481" s="16">
        <f t="shared" si="63"/>
        <v>0</v>
      </c>
      <c r="V481" s="16" t="e">
        <f>IF($A$3=FALSE,IF($C481&lt;16,E481/($D481^0.70558407859294)*'Hintergrund Berechnung'!$I$941,E481/($D481^0.70558407859294)*'Hintergrund Berechnung'!$I$942),IF($C481&lt;13,(E481/($D481^0.70558407859294)*'Hintergrund Berechnung'!$I$941)*0.5,IF($C481&lt;16,(E481/($D481^0.70558407859294)*'Hintergrund Berechnung'!$I$941)*0.67,E481/($D481^0.70558407859294)*'Hintergrund Berechnung'!$I$942)))</f>
        <v>#DIV/0!</v>
      </c>
      <c r="W481" s="16" t="str">
        <f t="shared" si="64"/>
        <v/>
      </c>
      <c r="X481" s="16" t="e">
        <f>IF($A$3=FALSE,IF($C481&lt;16,G481/($D481^0.70558407859294)*'Hintergrund Berechnung'!$I$941,G481/($D481^0.70558407859294)*'Hintergrund Berechnung'!$I$942),IF($C481&lt;13,(G481/($D481^0.70558407859294)*'Hintergrund Berechnung'!$I$941)*0.5,IF($C481&lt;16,(G481/($D481^0.70558407859294)*'Hintergrund Berechnung'!$I$941)*0.67,G481/($D481^0.70558407859294)*'Hintergrund Berechnung'!$I$942)))</f>
        <v>#DIV/0!</v>
      </c>
      <c r="Y481" s="16" t="str">
        <f t="shared" si="65"/>
        <v/>
      </c>
      <c r="Z481" s="16" t="e">
        <f>IF($A$3=FALSE,IF($C481&lt;16,I481/($D481^0.70558407859294)*'Hintergrund Berechnung'!$I$941,I481/($D481^0.70558407859294)*'Hintergrund Berechnung'!$I$942),IF($C481&lt;13,(I481/($D481^0.70558407859294)*'Hintergrund Berechnung'!$I$941)*0.5,IF($C481&lt;16,(I481/($D481^0.70558407859294)*'Hintergrund Berechnung'!$I$941)*0.67,I481/($D481^0.70558407859294)*'Hintergrund Berechnung'!$I$942)))</f>
        <v>#DIV/0!</v>
      </c>
      <c r="AA481" s="16" t="str">
        <f t="shared" si="66"/>
        <v/>
      </c>
      <c r="AB481" s="16" t="e">
        <f>IF($A$3=FALSE,IF($C481&lt;16,K481/($D481^0.70558407859294)*'Hintergrund Berechnung'!$I$941,K481/($D481^0.70558407859294)*'Hintergrund Berechnung'!$I$942),IF($C481&lt;13,(K481/($D481^0.70558407859294)*'Hintergrund Berechnung'!$I$941)*0.5,IF($C481&lt;16,(K481/($D481^0.70558407859294)*'Hintergrund Berechnung'!$I$941)*0.67,K481/($D481^0.70558407859294)*'Hintergrund Berechnung'!$I$942)))</f>
        <v>#DIV/0!</v>
      </c>
      <c r="AC481" s="16" t="str">
        <f t="shared" si="67"/>
        <v/>
      </c>
      <c r="AD481" s="16" t="e">
        <f>IF($A$3=FALSE,IF($C481&lt;16,M481/($D481^0.70558407859294)*'Hintergrund Berechnung'!$I$941,M481/($D481^0.70558407859294)*'Hintergrund Berechnung'!$I$942),IF($C481&lt;13,(M481/($D481^0.70558407859294)*'Hintergrund Berechnung'!$I$941)*0.5,IF($C481&lt;16,(M481/($D481^0.70558407859294)*'Hintergrund Berechnung'!$I$941)*0.67,M481/($D481^0.70558407859294)*'Hintergrund Berechnung'!$I$942)))</f>
        <v>#DIV/0!</v>
      </c>
      <c r="AE481" s="16" t="str">
        <f t="shared" si="68"/>
        <v/>
      </c>
      <c r="AF481" s="16" t="e">
        <f>IF($A$3=FALSE,IF($C481&lt;16,O481/($D481^0.70558407859294)*'Hintergrund Berechnung'!$I$941,O481/($D481^0.70558407859294)*'Hintergrund Berechnung'!$I$942),IF($C481&lt;13,(O481/($D481^0.70558407859294)*'Hintergrund Berechnung'!$I$941)*0.5,IF($C481&lt;16,(O481/($D481^0.70558407859294)*'Hintergrund Berechnung'!$I$941)*0.67,O481/($D481^0.70558407859294)*'Hintergrund Berechnung'!$I$942)))</f>
        <v>#DIV/0!</v>
      </c>
      <c r="AG481" s="16" t="str">
        <f t="shared" si="69"/>
        <v/>
      </c>
      <c r="AH481" s="16" t="e">
        <f t="shared" si="70"/>
        <v>#DIV/0!</v>
      </c>
      <c r="AI481" s="34" t="e">
        <f>ROUND(IF(C481&lt;16,$Q481/($D481^0.450818786555515)*'Hintergrund Berechnung'!$N$941,$Q481/($D481^0.450818786555515)*'Hintergrund Berechnung'!$N$942),0)</f>
        <v>#DIV/0!</v>
      </c>
      <c r="AJ481" s="34">
        <f>ROUND(IF(C481&lt;16,$R481*'Hintergrund Berechnung'!$O$941,$R481*'Hintergrund Berechnung'!$O$942),0)</f>
        <v>0</v>
      </c>
      <c r="AK481" s="34">
        <f>ROUND(IF(C481&lt;16,IF(S481&gt;0,(25-$S481)*'Hintergrund Berechnung'!$J$941,0),IF(S481&gt;0,(25-$S481)*'Hintergrund Berechnung'!$J$942,0)),0)</f>
        <v>0</v>
      </c>
      <c r="AL481" s="18" t="e">
        <f t="shared" si="71"/>
        <v>#DIV/0!</v>
      </c>
    </row>
    <row r="482" spans="21:38" x14ac:dyDescent="0.5">
      <c r="U482" s="16">
        <f t="shared" si="63"/>
        <v>0</v>
      </c>
      <c r="V482" s="16" t="e">
        <f>IF($A$3=FALSE,IF($C482&lt;16,E482/($D482^0.70558407859294)*'Hintergrund Berechnung'!$I$941,E482/($D482^0.70558407859294)*'Hintergrund Berechnung'!$I$942),IF($C482&lt;13,(E482/($D482^0.70558407859294)*'Hintergrund Berechnung'!$I$941)*0.5,IF($C482&lt;16,(E482/($D482^0.70558407859294)*'Hintergrund Berechnung'!$I$941)*0.67,E482/($D482^0.70558407859294)*'Hintergrund Berechnung'!$I$942)))</f>
        <v>#DIV/0!</v>
      </c>
      <c r="W482" s="16" t="str">
        <f t="shared" si="64"/>
        <v/>
      </c>
      <c r="X482" s="16" t="e">
        <f>IF($A$3=FALSE,IF($C482&lt;16,G482/($D482^0.70558407859294)*'Hintergrund Berechnung'!$I$941,G482/($D482^0.70558407859294)*'Hintergrund Berechnung'!$I$942),IF($C482&lt;13,(G482/($D482^0.70558407859294)*'Hintergrund Berechnung'!$I$941)*0.5,IF($C482&lt;16,(G482/($D482^0.70558407859294)*'Hintergrund Berechnung'!$I$941)*0.67,G482/($D482^0.70558407859294)*'Hintergrund Berechnung'!$I$942)))</f>
        <v>#DIV/0!</v>
      </c>
      <c r="Y482" s="16" t="str">
        <f t="shared" si="65"/>
        <v/>
      </c>
      <c r="Z482" s="16" t="e">
        <f>IF($A$3=FALSE,IF($C482&lt;16,I482/($D482^0.70558407859294)*'Hintergrund Berechnung'!$I$941,I482/($D482^0.70558407859294)*'Hintergrund Berechnung'!$I$942),IF($C482&lt;13,(I482/($D482^0.70558407859294)*'Hintergrund Berechnung'!$I$941)*0.5,IF($C482&lt;16,(I482/($D482^0.70558407859294)*'Hintergrund Berechnung'!$I$941)*0.67,I482/($D482^0.70558407859294)*'Hintergrund Berechnung'!$I$942)))</f>
        <v>#DIV/0!</v>
      </c>
      <c r="AA482" s="16" t="str">
        <f t="shared" si="66"/>
        <v/>
      </c>
      <c r="AB482" s="16" t="e">
        <f>IF($A$3=FALSE,IF($C482&lt;16,K482/($D482^0.70558407859294)*'Hintergrund Berechnung'!$I$941,K482/($D482^0.70558407859294)*'Hintergrund Berechnung'!$I$942),IF($C482&lt;13,(K482/($D482^0.70558407859294)*'Hintergrund Berechnung'!$I$941)*0.5,IF($C482&lt;16,(K482/($D482^0.70558407859294)*'Hintergrund Berechnung'!$I$941)*0.67,K482/($D482^0.70558407859294)*'Hintergrund Berechnung'!$I$942)))</f>
        <v>#DIV/0!</v>
      </c>
      <c r="AC482" s="16" t="str">
        <f t="shared" si="67"/>
        <v/>
      </c>
      <c r="AD482" s="16" t="e">
        <f>IF($A$3=FALSE,IF($C482&lt;16,M482/($D482^0.70558407859294)*'Hintergrund Berechnung'!$I$941,M482/($D482^0.70558407859294)*'Hintergrund Berechnung'!$I$942),IF($C482&lt;13,(M482/($D482^0.70558407859294)*'Hintergrund Berechnung'!$I$941)*0.5,IF($C482&lt;16,(M482/($D482^0.70558407859294)*'Hintergrund Berechnung'!$I$941)*0.67,M482/($D482^0.70558407859294)*'Hintergrund Berechnung'!$I$942)))</f>
        <v>#DIV/0!</v>
      </c>
      <c r="AE482" s="16" t="str">
        <f t="shared" si="68"/>
        <v/>
      </c>
      <c r="AF482" s="16" t="e">
        <f>IF($A$3=FALSE,IF($C482&lt;16,O482/($D482^0.70558407859294)*'Hintergrund Berechnung'!$I$941,O482/($D482^0.70558407859294)*'Hintergrund Berechnung'!$I$942),IF($C482&lt;13,(O482/($D482^0.70558407859294)*'Hintergrund Berechnung'!$I$941)*0.5,IF($C482&lt;16,(O482/($D482^0.70558407859294)*'Hintergrund Berechnung'!$I$941)*0.67,O482/($D482^0.70558407859294)*'Hintergrund Berechnung'!$I$942)))</f>
        <v>#DIV/0!</v>
      </c>
      <c r="AG482" s="16" t="str">
        <f t="shared" si="69"/>
        <v/>
      </c>
      <c r="AH482" s="16" t="e">
        <f t="shared" si="70"/>
        <v>#DIV/0!</v>
      </c>
      <c r="AI482" s="34" t="e">
        <f>ROUND(IF(C482&lt;16,$Q482/($D482^0.450818786555515)*'Hintergrund Berechnung'!$N$941,$Q482/($D482^0.450818786555515)*'Hintergrund Berechnung'!$N$942),0)</f>
        <v>#DIV/0!</v>
      </c>
      <c r="AJ482" s="34">
        <f>ROUND(IF(C482&lt;16,$R482*'Hintergrund Berechnung'!$O$941,$R482*'Hintergrund Berechnung'!$O$942),0)</f>
        <v>0</v>
      </c>
      <c r="AK482" s="34">
        <f>ROUND(IF(C482&lt;16,IF(S482&gt;0,(25-$S482)*'Hintergrund Berechnung'!$J$941,0),IF(S482&gt;0,(25-$S482)*'Hintergrund Berechnung'!$J$942,0)),0)</f>
        <v>0</v>
      </c>
      <c r="AL482" s="18" t="e">
        <f t="shared" si="71"/>
        <v>#DIV/0!</v>
      </c>
    </row>
    <row r="483" spans="21:38" x14ac:dyDescent="0.5">
      <c r="U483" s="16">
        <f t="shared" si="63"/>
        <v>0</v>
      </c>
      <c r="V483" s="16" t="e">
        <f>IF($A$3=FALSE,IF($C483&lt;16,E483/($D483^0.70558407859294)*'Hintergrund Berechnung'!$I$941,E483/($D483^0.70558407859294)*'Hintergrund Berechnung'!$I$942),IF($C483&lt;13,(E483/($D483^0.70558407859294)*'Hintergrund Berechnung'!$I$941)*0.5,IF($C483&lt;16,(E483/($D483^0.70558407859294)*'Hintergrund Berechnung'!$I$941)*0.67,E483/($D483^0.70558407859294)*'Hintergrund Berechnung'!$I$942)))</f>
        <v>#DIV/0!</v>
      </c>
      <c r="W483" s="16" t="str">
        <f t="shared" si="64"/>
        <v/>
      </c>
      <c r="X483" s="16" t="e">
        <f>IF($A$3=FALSE,IF($C483&lt;16,G483/($D483^0.70558407859294)*'Hintergrund Berechnung'!$I$941,G483/($D483^0.70558407859294)*'Hintergrund Berechnung'!$I$942),IF($C483&lt;13,(G483/($D483^0.70558407859294)*'Hintergrund Berechnung'!$I$941)*0.5,IF($C483&lt;16,(G483/($D483^0.70558407859294)*'Hintergrund Berechnung'!$I$941)*0.67,G483/($D483^0.70558407859294)*'Hintergrund Berechnung'!$I$942)))</f>
        <v>#DIV/0!</v>
      </c>
      <c r="Y483" s="16" t="str">
        <f t="shared" si="65"/>
        <v/>
      </c>
      <c r="Z483" s="16" t="e">
        <f>IF($A$3=FALSE,IF($C483&lt;16,I483/($D483^0.70558407859294)*'Hintergrund Berechnung'!$I$941,I483/($D483^0.70558407859294)*'Hintergrund Berechnung'!$I$942),IF($C483&lt;13,(I483/($D483^0.70558407859294)*'Hintergrund Berechnung'!$I$941)*0.5,IF($C483&lt;16,(I483/($D483^0.70558407859294)*'Hintergrund Berechnung'!$I$941)*0.67,I483/($D483^0.70558407859294)*'Hintergrund Berechnung'!$I$942)))</f>
        <v>#DIV/0!</v>
      </c>
      <c r="AA483" s="16" t="str">
        <f t="shared" si="66"/>
        <v/>
      </c>
      <c r="AB483" s="16" t="e">
        <f>IF($A$3=FALSE,IF($C483&lt;16,K483/($D483^0.70558407859294)*'Hintergrund Berechnung'!$I$941,K483/($D483^0.70558407859294)*'Hintergrund Berechnung'!$I$942),IF($C483&lt;13,(K483/($D483^0.70558407859294)*'Hintergrund Berechnung'!$I$941)*0.5,IF($C483&lt;16,(K483/($D483^0.70558407859294)*'Hintergrund Berechnung'!$I$941)*0.67,K483/($D483^0.70558407859294)*'Hintergrund Berechnung'!$I$942)))</f>
        <v>#DIV/0!</v>
      </c>
      <c r="AC483" s="16" t="str">
        <f t="shared" si="67"/>
        <v/>
      </c>
      <c r="AD483" s="16" t="e">
        <f>IF($A$3=FALSE,IF($C483&lt;16,M483/($D483^0.70558407859294)*'Hintergrund Berechnung'!$I$941,M483/($D483^0.70558407859294)*'Hintergrund Berechnung'!$I$942),IF($C483&lt;13,(M483/($D483^0.70558407859294)*'Hintergrund Berechnung'!$I$941)*0.5,IF($C483&lt;16,(M483/($D483^0.70558407859294)*'Hintergrund Berechnung'!$I$941)*0.67,M483/($D483^0.70558407859294)*'Hintergrund Berechnung'!$I$942)))</f>
        <v>#DIV/0!</v>
      </c>
      <c r="AE483" s="16" t="str">
        <f t="shared" si="68"/>
        <v/>
      </c>
      <c r="AF483" s="16" t="e">
        <f>IF($A$3=FALSE,IF($C483&lt;16,O483/($D483^0.70558407859294)*'Hintergrund Berechnung'!$I$941,O483/($D483^0.70558407859294)*'Hintergrund Berechnung'!$I$942),IF($C483&lt;13,(O483/($D483^0.70558407859294)*'Hintergrund Berechnung'!$I$941)*0.5,IF($C483&lt;16,(O483/($D483^0.70558407859294)*'Hintergrund Berechnung'!$I$941)*0.67,O483/($D483^0.70558407859294)*'Hintergrund Berechnung'!$I$942)))</f>
        <v>#DIV/0!</v>
      </c>
      <c r="AG483" s="16" t="str">
        <f t="shared" si="69"/>
        <v/>
      </c>
      <c r="AH483" s="16" t="e">
        <f t="shared" si="70"/>
        <v>#DIV/0!</v>
      </c>
      <c r="AI483" s="34" t="e">
        <f>ROUND(IF(C483&lt;16,$Q483/($D483^0.450818786555515)*'Hintergrund Berechnung'!$N$941,$Q483/($D483^0.450818786555515)*'Hintergrund Berechnung'!$N$942),0)</f>
        <v>#DIV/0!</v>
      </c>
      <c r="AJ483" s="34">
        <f>ROUND(IF(C483&lt;16,$R483*'Hintergrund Berechnung'!$O$941,$R483*'Hintergrund Berechnung'!$O$942),0)</f>
        <v>0</v>
      </c>
      <c r="AK483" s="34">
        <f>ROUND(IF(C483&lt;16,IF(S483&gt;0,(25-$S483)*'Hintergrund Berechnung'!$J$941,0),IF(S483&gt;0,(25-$S483)*'Hintergrund Berechnung'!$J$942,0)),0)</f>
        <v>0</v>
      </c>
      <c r="AL483" s="18" t="e">
        <f t="shared" si="71"/>
        <v>#DIV/0!</v>
      </c>
    </row>
    <row r="484" spans="21:38" x14ac:dyDescent="0.5">
      <c r="U484" s="16">
        <f t="shared" si="63"/>
        <v>0</v>
      </c>
      <c r="V484" s="16" t="e">
        <f>IF($A$3=FALSE,IF($C484&lt;16,E484/($D484^0.70558407859294)*'Hintergrund Berechnung'!$I$941,E484/($D484^0.70558407859294)*'Hintergrund Berechnung'!$I$942),IF($C484&lt;13,(E484/($D484^0.70558407859294)*'Hintergrund Berechnung'!$I$941)*0.5,IF($C484&lt;16,(E484/($D484^0.70558407859294)*'Hintergrund Berechnung'!$I$941)*0.67,E484/($D484^0.70558407859294)*'Hintergrund Berechnung'!$I$942)))</f>
        <v>#DIV/0!</v>
      </c>
      <c r="W484" s="16" t="str">
        <f t="shared" si="64"/>
        <v/>
      </c>
      <c r="X484" s="16" t="e">
        <f>IF($A$3=FALSE,IF($C484&lt;16,G484/($D484^0.70558407859294)*'Hintergrund Berechnung'!$I$941,G484/($D484^0.70558407859294)*'Hintergrund Berechnung'!$I$942),IF($C484&lt;13,(G484/($D484^0.70558407859294)*'Hintergrund Berechnung'!$I$941)*0.5,IF($C484&lt;16,(G484/($D484^0.70558407859294)*'Hintergrund Berechnung'!$I$941)*0.67,G484/($D484^0.70558407859294)*'Hintergrund Berechnung'!$I$942)))</f>
        <v>#DIV/0!</v>
      </c>
      <c r="Y484" s="16" t="str">
        <f t="shared" si="65"/>
        <v/>
      </c>
      <c r="Z484" s="16" t="e">
        <f>IF($A$3=FALSE,IF($C484&lt;16,I484/($D484^0.70558407859294)*'Hintergrund Berechnung'!$I$941,I484/($D484^0.70558407859294)*'Hintergrund Berechnung'!$I$942),IF($C484&lt;13,(I484/($D484^0.70558407859294)*'Hintergrund Berechnung'!$I$941)*0.5,IF($C484&lt;16,(I484/($D484^0.70558407859294)*'Hintergrund Berechnung'!$I$941)*0.67,I484/($D484^0.70558407859294)*'Hintergrund Berechnung'!$I$942)))</f>
        <v>#DIV/0!</v>
      </c>
      <c r="AA484" s="16" t="str">
        <f t="shared" si="66"/>
        <v/>
      </c>
      <c r="AB484" s="16" t="e">
        <f>IF($A$3=FALSE,IF($C484&lt;16,K484/($D484^0.70558407859294)*'Hintergrund Berechnung'!$I$941,K484/($D484^0.70558407859294)*'Hintergrund Berechnung'!$I$942),IF($C484&lt;13,(K484/($D484^0.70558407859294)*'Hintergrund Berechnung'!$I$941)*0.5,IF($C484&lt;16,(K484/($D484^0.70558407859294)*'Hintergrund Berechnung'!$I$941)*0.67,K484/($D484^0.70558407859294)*'Hintergrund Berechnung'!$I$942)))</f>
        <v>#DIV/0!</v>
      </c>
      <c r="AC484" s="16" t="str">
        <f t="shared" si="67"/>
        <v/>
      </c>
      <c r="AD484" s="16" t="e">
        <f>IF($A$3=FALSE,IF($C484&lt;16,M484/($D484^0.70558407859294)*'Hintergrund Berechnung'!$I$941,M484/($D484^0.70558407859294)*'Hintergrund Berechnung'!$I$942),IF($C484&lt;13,(M484/($D484^0.70558407859294)*'Hintergrund Berechnung'!$I$941)*0.5,IF($C484&lt;16,(M484/($D484^0.70558407859294)*'Hintergrund Berechnung'!$I$941)*0.67,M484/($D484^0.70558407859294)*'Hintergrund Berechnung'!$I$942)))</f>
        <v>#DIV/0!</v>
      </c>
      <c r="AE484" s="16" t="str">
        <f t="shared" si="68"/>
        <v/>
      </c>
      <c r="AF484" s="16" t="e">
        <f>IF($A$3=FALSE,IF($C484&lt;16,O484/($D484^0.70558407859294)*'Hintergrund Berechnung'!$I$941,O484/($D484^0.70558407859294)*'Hintergrund Berechnung'!$I$942),IF($C484&lt;13,(O484/($D484^0.70558407859294)*'Hintergrund Berechnung'!$I$941)*0.5,IF($C484&lt;16,(O484/($D484^0.70558407859294)*'Hintergrund Berechnung'!$I$941)*0.67,O484/($D484^0.70558407859294)*'Hintergrund Berechnung'!$I$942)))</f>
        <v>#DIV/0!</v>
      </c>
      <c r="AG484" s="16" t="str">
        <f t="shared" si="69"/>
        <v/>
      </c>
      <c r="AH484" s="16" t="e">
        <f t="shared" si="70"/>
        <v>#DIV/0!</v>
      </c>
      <c r="AI484" s="34" t="e">
        <f>ROUND(IF(C484&lt;16,$Q484/($D484^0.450818786555515)*'Hintergrund Berechnung'!$N$941,$Q484/($D484^0.450818786555515)*'Hintergrund Berechnung'!$N$942),0)</f>
        <v>#DIV/0!</v>
      </c>
      <c r="AJ484" s="34">
        <f>ROUND(IF(C484&lt;16,$R484*'Hintergrund Berechnung'!$O$941,$R484*'Hintergrund Berechnung'!$O$942),0)</f>
        <v>0</v>
      </c>
      <c r="AK484" s="34">
        <f>ROUND(IF(C484&lt;16,IF(S484&gt;0,(25-$S484)*'Hintergrund Berechnung'!$J$941,0),IF(S484&gt;0,(25-$S484)*'Hintergrund Berechnung'!$J$942,0)),0)</f>
        <v>0</v>
      </c>
      <c r="AL484" s="18" t="e">
        <f t="shared" si="71"/>
        <v>#DIV/0!</v>
      </c>
    </row>
    <row r="485" spans="21:38" x14ac:dyDescent="0.5">
      <c r="U485" s="16">
        <f t="shared" si="63"/>
        <v>0</v>
      </c>
      <c r="V485" s="16" t="e">
        <f>IF($A$3=FALSE,IF($C485&lt;16,E485/($D485^0.70558407859294)*'Hintergrund Berechnung'!$I$941,E485/($D485^0.70558407859294)*'Hintergrund Berechnung'!$I$942),IF($C485&lt;13,(E485/($D485^0.70558407859294)*'Hintergrund Berechnung'!$I$941)*0.5,IF($C485&lt;16,(E485/($D485^0.70558407859294)*'Hintergrund Berechnung'!$I$941)*0.67,E485/($D485^0.70558407859294)*'Hintergrund Berechnung'!$I$942)))</f>
        <v>#DIV/0!</v>
      </c>
      <c r="W485" s="16" t="str">
        <f t="shared" si="64"/>
        <v/>
      </c>
      <c r="X485" s="16" t="e">
        <f>IF($A$3=FALSE,IF($C485&lt;16,G485/($D485^0.70558407859294)*'Hintergrund Berechnung'!$I$941,G485/($D485^0.70558407859294)*'Hintergrund Berechnung'!$I$942),IF($C485&lt;13,(G485/($D485^0.70558407859294)*'Hintergrund Berechnung'!$I$941)*0.5,IF($C485&lt;16,(G485/($D485^0.70558407859294)*'Hintergrund Berechnung'!$I$941)*0.67,G485/($D485^0.70558407859294)*'Hintergrund Berechnung'!$I$942)))</f>
        <v>#DIV/0!</v>
      </c>
      <c r="Y485" s="16" t="str">
        <f t="shared" si="65"/>
        <v/>
      </c>
      <c r="Z485" s="16" t="e">
        <f>IF($A$3=FALSE,IF($C485&lt;16,I485/($D485^0.70558407859294)*'Hintergrund Berechnung'!$I$941,I485/($D485^0.70558407859294)*'Hintergrund Berechnung'!$I$942),IF($C485&lt;13,(I485/($D485^0.70558407859294)*'Hintergrund Berechnung'!$I$941)*0.5,IF($C485&lt;16,(I485/($D485^0.70558407859294)*'Hintergrund Berechnung'!$I$941)*0.67,I485/($D485^0.70558407859294)*'Hintergrund Berechnung'!$I$942)))</f>
        <v>#DIV/0!</v>
      </c>
      <c r="AA485" s="16" t="str">
        <f t="shared" si="66"/>
        <v/>
      </c>
      <c r="AB485" s="16" t="e">
        <f>IF($A$3=FALSE,IF($C485&lt;16,K485/($D485^0.70558407859294)*'Hintergrund Berechnung'!$I$941,K485/($D485^0.70558407859294)*'Hintergrund Berechnung'!$I$942),IF($C485&lt;13,(K485/($D485^0.70558407859294)*'Hintergrund Berechnung'!$I$941)*0.5,IF($C485&lt;16,(K485/($D485^0.70558407859294)*'Hintergrund Berechnung'!$I$941)*0.67,K485/($D485^0.70558407859294)*'Hintergrund Berechnung'!$I$942)))</f>
        <v>#DIV/0!</v>
      </c>
      <c r="AC485" s="16" t="str">
        <f t="shared" si="67"/>
        <v/>
      </c>
      <c r="AD485" s="16" t="e">
        <f>IF($A$3=FALSE,IF($C485&lt;16,M485/($D485^0.70558407859294)*'Hintergrund Berechnung'!$I$941,M485/($D485^0.70558407859294)*'Hintergrund Berechnung'!$I$942),IF($C485&lt;13,(M485/($D485^0.70558407859294)*'Hintergrund Berechnung'!$I$941)*0.5,IF($C485&lt;16,(M485/($D485^0.70558407859294)*'Hintergrund Berechnung'!$I$941)*0.67,M485/($D485^0.70558407859294)*'Hintergrund Berechnung'!$I$942)))</f>
        <v>#DIV/0!</v>
      </c>
      <c r="AE485" s="16" t="str">
        <f t="shared" si="68"/>
        <v/>
      </c>
      <c r="AF485" s="16" t="e">
        <f>IF($A$3=FALSE,IF($C485&lt;16,O485/($D485^0.70558407859294)*'Hintergrund Berechnung'!$I$941,O485/($D485^0.70558407859294)*'Hintergrund Berechnung'!$I$942),IF($C485&lt;13,(O485/($D485^0.70558407859294)*'Hintergrund Berechnung'!$I$941)*0.5,IF($C485&lt;16,(O485/($D485^0.70558407859294)*'Hintergrund Berechnung'!$I$941)*0.67,O485/($D485^0.70558407859294)*'Hintergrund Berechnung'!$I$942)))</f>
        <v>#DIV/0!</v>
      </c>
      <c r="AG485" s="16" t="str">
        <f t="shared" si="69"/>
        <v/>
      </c>
      <c r="AH485" s="16" t="e">
        <f t="shared" si="70"/>
        <v>#DIV/0!</v>
      </c>
      <c r="AI485" s="34" t="e">
        <f>ROUND(IF(C485&lt;16,$Q485/($D485^0.450818786555515)*'Hintergrund Berechnung'!$N$941,$Q485/($D485^0.450818786555515)*'Hintergrund Berechnung'!$N$942),0)</f>
        <v>#DIV/0!</v>
      </c>
      <c r="AJ485" s="34">
        <f>ROUND(IF(C485&lt;16,$R485*'Hintergrund Berechnung'!$O$941,$R485*'Hintergrund Berechnung'!$O$942),0)</f>
        <v>0</v>
      </c>
      <c r="AK485" s="34">
        <f>ROUND(IF(C485&lt;16,IF(S485&gt;0,(25-$S485)*'Hintergrund Berechnung'!$J$941,0),IF(S485&gt;0,(25-$S485)*'Hintergrund Berechnung'!$J$942,0)),0)</f>
        <v>0</v>
      </c>
      <c r="AL485" s="18" t="e">
        <f t="shared" si="71"/>
        <v>#DIV/0!</v>
      </c>
    </row>
    <row r="486" spans="21:38" x14ac:dyDescent="0.5">
      <c r="U486" s="16">
        <f t="shared" si="63"/>
        <v>0</v>
      </c>
      <c r="V486" s="16" t="e">
        <f>IF($A$3=FALSE,IF($C486&lt;16,E486/($D486^0.70558407859294)*'Hintergrund Berechnung'!$I$941,E486/($D486^0.70558407859294)*'Hintergrund Berechnung'!$I$942),IF($C486&lt;13,(E486/($D486^0.70558407859294)*'Hintergrund Berechnung'!$I$941)*0.5,IF($C486&lt;16,(E486/($D486^0.70558407859294)*'Hintergrund Berechnung'!$I$941)*0.67,E486/($D486^0.70558407859294)*'Hintergrund Berechnung'!$I$942)))</f>
        <v>#DIV/0!</v>
      </c>
      <c r="W486" s="16" t="str">
        <f t="shared" si="64"/>
        <v/>
      </c>
      <c r="X486" s="16" t="e">
        <f>IF($A$3=FALSE,IF($C486&lt;16,G486/($D486^0.70558407859294)*'Hintergrund Berechnung'!$I$941,G486/($D486^0.70558407859294)*'Hintergrund Berechnung'!$I$942),IF($C486&lt;13,(G486/($D486^0.70558407859294)*'Hintergrund Berechnung'!$I$941)*0.5,IF($C486&lt;16,(G486/($D486^0.70558407859294)*'Hintergrund Berechnung'!$I$941)*0.67,G486/($D486^0.70558407859294)*'Hintergrund Berechnung'!$I$942)))</f>
        <v>#DIV/0!</v>
      </c>
      <c r="Y486" s="16" t="str">
        <f t="shared" si="65"/>
        <v/>
      </c>
      <c r="Z486" s="16" t="e">
        <f>IF($A$3=FALSE,IF($C486&lt;16,I486/($D486^0.70558407859294)*'Hintergrund Berechnung'!$I$941,I486/($D486^0.70558407859294)*'Hintergrund Berechnung'!$I$942),IF($C486&lt;13,(I486/($D486^0.70558407859294)*'Hintergrund Berechnung'!$I$941)*0.5,IF($C486&lt;16,(I486/($D486^0.70558407859294)*'Hintergrund Berechnung'!$I$941)*0.67,I486/($D486^0.70558407859294)*'Hintergrund Berechnung'!$I$942)))</f>
        <v>#DIV/0!</v>
      </c>
      <c r="AA486" s="16" t="str">
        <f t="shared" si="66"/>
        <v/>
      </c>
      <c r="AB486" s="16" t="e">
        <f>IF($A$3=FALSE,IF($C486&lt;16,K486/($D486^0.70558407859294)*'Hintergrund Berechnung'!$I$941,K486/($D486^0.70558407859294)*'Hintergrund Berechnung'!$I$942),IF($C486&lt;13,(K486/($D486^0.70558407859294)*'Hintergrund Berechnung'!$I$941)*0.5,IF($C486&lt;16,(K486/($D486^0.70558407859294)*'Hintergrund Berechnung'!$I$941)*0.67,K486/($D486^0.70558407859294)*'Hintergrund Berechnung'!$I$942)))</f>
        <v>#DIV/0!</v>
      </c>
      <c r="AC486" s="16" t="str">
        <f t="shared" si="67"/>
        <v/>
      </c>
      <c r="AD486" s="16" t="e">
        <f>IF($A$3=FALSE,IF($C486&lt;16,M486/($D486^0.70558407859294)*'Hintergrund Berechnung'!$I$941,M486/($D486^0.70558407859294)*'Hintergrund Berechnung'!$I$942),IF($C486&lt;13,(M486/($D486^0.70558407859294)*'Hintergrund Berechnung'!$I$941)*0.5,IF($C486&lt;16,(M486/($D486^0.70558407859294)*'Hintergrund Berechnung'!$I$941)*0.67,M486/($D486^0.70558407859294)*'Hintergrund Berechnung'!$I$942)))</f>
        <v>#DIV/0!</v>
      </c>
      <c r="AE486" s="16" t="str">
        <f t="shared" si="68"/>
        <v/>
      </c>
      <c r="AF486" s="16" t="e">
        <f>IF($A$3=FALSE,IF($C486&lt;16,O486/($D486^0.70558407859294)*'Hintergrund Berechnung'!$I$941,O486/($D486^0.70558407859294)*'Hintergrund Berechnung'!$I$942),IF($C486&lt;13,(O486/($D486^0.70558407859294)*'Hintergrund Berechnung'!$I$941)*0.5,IF($C486&lt;16,(O486/($D486^0.70558407859294)*'Hintergrund Berechnung'!$I$941)*0.67,O486/($D486^0.70558407859294)*'Hintergrund Berechnung'!$I$942)))</f>
        <v>#DIV/0!</v>
      </c>
      <c r="AG486" s="16" t="str">
        <f t="shared" si="69"/>
        <v/>
      </c>
      <c r="AH486" s="16" t="e">
        <f t="shared" si="70"/>
        <v>#DIV/0!</v>
      </c>
      <c r="AI486" s="34" t="e">
        <f>ROUND(IF(C486&lt;16,$Q486/($D486^0.450818786555515)*'Hintergrund Berechnung'!$N$941,$Q486/($D486^0.450818786555515)*'Hintergrund Berechnung'!$N$942),0)</f>
        <v>#DIV/0!</v>
      </c>
      <c r="AJ486" s="34">
        <f>ROUND(IF(C486&lt;16,$R486*'Hintergrund Berechnung'!$O$941,$R486*'Hintergrund Berechnung'!$O$942),0)</f>
        <v>0</v>
      </c>
      <c r="AK486" s="34">
        <f>ROUND(IF(C486&lt;16,IF(S486&gt;0,(25-$S486)*'Hintergrund Berechnung'!$J$941,0),IF(S486&gt;0,(25-$S486)*'Hintergrund Berechnung'!$J$942,0)),0)</f>
        <v>0</v>
      </c>
      <c r="AL486" s="18" t="e">
        <f t="shared" si="71"/>
        <v>#DIV/0!</v>
      </c>
    </row>
    <row r="487" spans="21:38" x14ac:dyDescent="0.5">
      <c r="U487" s="16">
        <f t="shared" si="63"/>
        <v>0</v>
      </c>
      <c r="V487" s="16" t="e">
        <f>IF($A$3=FALSE,IF($C487&lt;16,E487/($D487^0.70558407859294)*'Hintergrund Berechnung'!$I$941,E487/($D487^0.70558407859294)*'Hintergrund Berechnung'!$I$942),IF($C487&lt;13,(E487/($D487^0.70558407859294)*'Hintergrund Berechnung'!$I$941)*0.5,IF($C487&lt;16,(E487/($D487^0.70558407859294)*'Hintergrund Berechnung'!$I$941)*0.67,E487/($D487^0.70558407859294)*'Hintergrund Berechnung'!$I$942)))</f>
        <v>#DIV/0!</v>
      </c>
      <c r="W487" s="16" t="str">
        <f t="shared" si="64"/>
        <v/>
      </c>
      <c r="X487" s="16" t="e">
        <f>IF($A$3=FALSE,IF($C487&lt;16,G487/($D487^0.70558407859294)*'Hintergrund Berechnung'!$I$941,G487/($D487^0.70558407859294)*'Hintergrund Berechnung'!$I$942),IF($C487&lt;13,(G487/($D487^0.70558407859294)*'Hintergrund Berechnung'!$I$941)*0.5,IF($C487&lt;16,(G487/($D487^0.70558407859294)*'Hintergrund Berechnung'!$I$941)*0.67,G487/($D487^0.70558407859294)*'Hintergrund Berechnung'!$I$942)))</f>
        <v>#DIV/0!</v>
      </c>
      <c r="Y487" s="16" t="str">
        <f t="shared" si="65"/>
        <v/>
      </c>
      <c r="Z487" s="16" t="e">
        <f>IF($A$3=FALSE,IF($C487&lt;16,I487/($D487^0.70558407859294)*'Hintergrund Berechnung'!$I$941,I487/($D487^0.70558407859294)*'Hintergrund Berechnung'!$I$942),IF($C487&lt;13,(I487/($D487^0.70558407859294)*'Hintergrund Berechnung'!$I$941)*0.5,IF($C487&lt;16,(I487/($D487^0.70558407859294)*'Hintergrund Berechnung'!$I$941)*0.67,I487/($D487^0.70558407859294)*'Hintergrund Berechnung'!$I$942)))</f>
        <v>#DIV/0!</v>
      </c>
      <c r="AA487" s="16" t="str">
        <f t="shared" si="66"/>
        <v/>
      </c>
      <c r="AB487" s="16" t="e">
        <f>IF($A$3=FALSE,IF($C487&lt;16,K487/($D487^0.70558407859294)*'Hintergrund Berechnung'!$I$941,K487/($D487^0.70558407859294)*'Hintergrund Berechnung'!$I$942),IF($C487&lt;13,(K487/($D487^0.70558407859294)*'Hintergrund Berechnung'!$I$941)*0.5,IF($C487&lt;16,(K487/($D487^0.70558407859294)*'Hintergrund Berechnung'!$I$941)*0.67,K487/($D487^0.70558407859294)*'Hintergrund Berechnung'!$I$942)))</f>
        <v>#DIV/0!</v>
      </c>
      <c r="AC487" s="16" t="str">
        <f t="shared" si="67"/>
        <v/>
      </c>
      <c r="AD487" s="16" t="e">
        <f>IF($A$3=FALSE,IF($C487&lt;16,M487/($D487^0.70558407859294)*'Hintergrund Berechnung'!$I$941,M487/($D487^0.70558407859294)*'Hintergrund Berechnung'!$I$942),IF($C487&lt;13,(M487/($D487^0.70558407859294)*'Hintergrund Berechnung'!$I$941)*0.5,IF($C487&lt;16,(M487/($D487^0.70558407859294)*'Hintergrund Berechnung'!$I$941)*0.67,M487/($D487^0.70558407859294)*'Hintergrund Berechnung'!$I$942)))</f>
        <v>#DIV/0!</v>
      </c>
      <c r="AE487" s="16" t="str">
        <f t="shared" si="68"/>
        <v/>
      </c>
      <c r="AF487" s="16" t="e">
        <f>IF($A$3=FALSE,IF($C487&lt;16,O487/($D487^0.70558407859294)*'Hintergrund Berechnung'!$I$941,O487/($D487^0.70558407859294)*'Hintergrund Berechnung'!$I$942),IF($C487&lt;13,(O487/($D487^0.70558407859294)*'Hintergrund Berechnung'!$I$941)*0.5,IF($C487&lt;16,(O487/($D487^0.70558407859294)*'Hintergrund Berechnung'!$I$941)*0.67,O487/($D487^0.70558407859294)*'Hintergrund Berechnung'!$I$942)))</f>
        <v>#DIV/0!</v>
      </c>
      <c r="AG487" s="16" t="str">
        <f t="shared" si="69"/>
        <v/>
      </c>
      <c r="AH487" s="16" t="e">
        <f t="shared" si="70"/>
        <v>#DIV/0!</v>
      </c>
      <c r="AI487" s="34" t="e">
        <f>ROUND(IF(C487&lt;16,$Q487/($D487^0.450818786555515)*'Hintergrund Berechnung'!$N$941,$Q487/($D487^0.450818786555515)*'Hintergrund Berechnung'!$N$942),0)</f>
        <v>#DIV/0!</v>
      </c>
      <c r="AJ487" s="34">
        <f>ROUND(IF(C487&lt;16,$R487*'Hintergrund Berechnung'!$O$941,$R487*'Hintergrund Berechnung'!$O$942),0)</f>
        <v>0</v>
      </c>
      <c r="AK487" s="34">
        <f>ROUND(IF(C487&lt;16,IF(S487&gt;0,(25-$S487)*'Hintergrund Berechnung'!$J$941,0),IF(S487&gt;0,(25-$S487)*'Hintergrund Berechnung'!$J$942,0)),0)</f>
        <v>0</v>
      </c>
      <c r="AL487" s="18" t="e">
        <f t="shared" si="71"/>
        <v>#DIV/0!</v>
      </c>
    </row>
    <row r="488" spans="21:38" x14ac:dyDescent="0.5">
      <c r="U488" s="16">
        <f t="shared" si="63"/>
        <v>0</v>
      </c>
      <c r="V488" s="16" t="e">
        <f>IF($A$3=FALSE,IF($C488&lt;16,E488/($D488^0.70558407859294)*'Hintergrund Berechnung'!$I$941,E488/($D488^0.70558407859294)*'Hintergrund Berechnung'!$I$942),IF($C488&lt;13,(E488/($D488^0.70558407859294)*'Hintergrund Berechnung'!$I$941)*0.5,IF($C488&lt;16,(E488/($D488^0.70558407859294)*'Hintergrund Berechnung'!$I$941)*0.67,E488/($D488^0.70558407859294)*'Hintergrund Berechnung'!$I$942)))</f>
        <v>#DIV/0!</v>
      </c>
      <c r="W488" s="16" t="str">
        <f t="shared" si="64"/>
        <v/>
      </c>
      <c r="X488" s="16" t="e">
        <f>IF($A$3=FALSE,IF($C488&lt;16,G488/($D488^0.70558407859294)*'Hintergrund Berechnung'!$I$941,G488/($D488^0.70558407859294)*'Hintergrund Berechnung'!$I$942),IF($C488&lt;13,(G488/($D488^0.70558407859294)*'Hintergrund Berechnung'!$I$941)*0.5,IF($C488&lt;16,(G488/($D488^0.70558407859294)*'Hintergrund Berechnung'!$I$941)*0.67,G488/($D488^0.70558407859294)*'Hintergrund Berechnung'!$I$942)))</f>
        <v>#DIV/0!</v>
      </c>
      <c r="Y488" s="16" t="str">
        <f t="shared" si="65"/>
        <v/>
      </c>
      <c r="Z488" s="16" t="e">
        <f>IF($A$3=FALSE,IF($C488&lt;16,I488/($D488^0.70558407859294)*'Hintergrund Berechnung'!$I$941,I488/($D488^0.70558407859294)*'Hintergrund Berechnung'!$I$942),IF($C488&lt;13,(I488/($D488^0.70558407859294)*'Hintergrund Berechnung'!$I$941)*0.5,IF($C488&lt;16,(I488/($D488^0.70558407859294)*'Hintergrund Berechnung'!$I$941)*0.67,I488/($D488^0.70558407859294)*'Hintergrund Berechnung'!$I$942)))</f>
        <v>#DIV/0!</v>
      </c>
      <c r="AA488" s="16" t="str">
        <f t="shared" si="66"/>
        <v/>
      </c>
      <c r="AB488" s="16" t="e">
        <f>IF($A$3=FALSE,IF($C488&lt;16,K488/($D488^0.70558407859294)*'Hintergrund Berechnung'!$I$941,K488/($D488^0.70558407859294)*'Hintergrund Berechnung'!$I$942),IF($C488&lt;13,(K488/($D488^0.70558407859294)*'Hintergrund Berechnung'!$I$941)*0.5,IF($C488&lt;16,(K488/($D488^0.70558407859294)*'Hintergrund Berechnung'!$I$941)*0.67,K488/($D488^0.70558407859294)*'Hintergrund Berechnung'!$I$942)))</f>
        <v>#DIV/0!</v>
      </c>
      <c r="AC488" s="16" t="str">
        <f t="shared" si="67"/>
        <v/>
      </c>
      <c r="AD488" s="16" t="e">
        <f>IF($A$3=FALSE,IF($C488&lt;16,M488/($D488^0.70558407859294)*'Hintergrund Berechnung'!$I$941,M488/($D488^0.70558407859294)*'Hintergrund Berechnung'!$I$942),IF($C488&lt;13,(M488/($D488^0.70558407859294)*'Hintergrund Berechnung'!$I$941)*0.5,IF($C488&lt;16,(M488/($D488^0.70558407859294)*'Hintergrund Berechnung'!$I$941)*0.67,M488/($D488^0.70558407859294)*'Hintergrund Berechnung'!$I$942)))</f>
        <v>#DIV/0!</v>
      </c>
      <c r="AE488" s="16" t="str">
        <f t="shared" si="68"/>
        <v/>
      </c>
      <c r="AF488" s="16" t="e">
        <f>IF($A$3=FALSE,IF($C488&lt;16,O488/($D488^0.70558407859294)*'Hintergrund Berechnung'!$I$941,O488/($D488^0.70558407859294)*'Hintergrund Berechnung'!$I$942),IF($C488&lt;13,(O488/($D488^0.70558407859294)*'Hintergrund Berechnung'!$I$941)*0.5,IF($C488&lt;16,(O488/($D488^0.70558407859294)*'Hintergrund Berechnung'!$I$941)*0.67,O488/($D488^0.70558407859294)*'Hintergrund Berechnung'!$I$942)))</f>
        <v>#DIV/0!</v>
      </c>
      <c r="AG488" s="16" t="str">
        <f t="shared" si="69"/>
        <v/>
      </c>
      <c r="AH488" s="16" t="e">
        <f t="shared" si="70"/>
        <v>#DIV/0!</v>
      </c>
      <c r="AI488" s="34" t="e">
        <f>ROUND(IF(C488&lt;16,$Q488/($D488^0.450818786555515)*'Hintergrund Berechnung'!$N$941,$Q488/($D488^0.450818786555515)*'Hintergrund Berechnung'!$N$942),0)</f>
        <v>#DIV/0!</v>
      </c>
      <c r="AJ488" s="34">
        <f>ROUND(IF(C488&lt;16,$R488*'Hintergrund Berechnung'!$O$941,$R488*'Hintergrund Berechnung'!$O$942),0)</f>
        <v>0</v>
      </c>
      <c r="AK488" s="34">
        <f>ROUND(IF(C488&lt;16,IF(S488&gt;0,(25-$S488)*'Hintergrund Berechnung'!$J$941,0),IF(S488&gt;0,(25-$S488)*'Hintergrund Berechnung'!$J$942,0)),0)</f>
        <v>0</v>
      </c>
      <c r="AL488" s="18" t="e">
        <f t="shared" si="71"/>
        <v>#DIV/0!</v>
      </c>
    </row>
    <row r="489" spans="21:38" x14ac:dyDescent="0.5">
      <c r="U489" s="16">
        <f t="shared" si="63"/>
        <v>0</v>
      </c>
      <c r="V489" s="16" t="e">
        <f>IF($A$3=FALSE,IF($C489&lt;16,E489/($D489^0.70558407859294)*'Hintergrund Berechnung'!$I$941,E489/($D489^0.70558407859294)*'Hintergrund Berechnung'!$I$942),IF($C489&lt;13,(E489/($D489^0.70558407859294)*'Hintergrund Berechnung'!$I$941)*0.5,IF($C489&lt;16,(E489/($D489^0.70558407859294)*'Hintergrund Berechnung'!$I$941)*0.67,E489/($D489^0.70558407859294)*'Hintergrund Berechnung'!$I$942)))</f>
        <v>#DIV/0!</v>
      </c>
      <c r="W489" s="16" t="str">
        <f t="shared" si="64"/>
        <v/>
      </c>
      <c r="X489" s="16" t="e">
        <f>IF($A$3=FALSE,IF($C489&lt;16,G489/($D489^0.70558407859294)*'Hintergrund Berechnung'!$I$941,G489/($D489^0.70558407859294)*'Hintergrund Berechnung'!$I$942),IF($C489&lt;13,(G489/($D489^0.70558407859294)*'Hintergrund Berechnung'!$I$941)*0.5,IF($C489&lt;16,(G489/($D489^0.70558407859294)*'Hintergrund Berechnung'!$I$941)*0.67,G489/($D489^0.70558407859294)*'Hintergrund Berechnung'!$I$942)))</f>
        <v>#DIV/0!</v>
      </c>
      <c r="Y489" s="16" t="str">
        <f t="shared" si="65"/>
        <v/>
      </c>
      <c r="Z489" s="16" t="e">
        <f>IF($A$3=FALSE,IF($C489&lt;16,I489/($D489^0.70558407859294)*'Hintergrund Berechnung'!$I$941,I489/($D489^0.70558407859294)*'Hintergrund Berechnung'!$I$942),IF($C489&lt;13,(I489/($D489^0.70558407859294)*'Hintergrund Berechnung'!$I$941)*0.5,IF($C489&lt;16,(I489/($D489^0.70558407859294)*'Hintergrund Berechnung'!$I$941)*0.67,I489/($D489^0.70558407859294)*'Hintergrund Berechnung'!$I$942)))</f>
        <v>#DIV/0!</v>
      </c>
      <c r="AA489" s="16" t="str">
        <f t="shared" si="66"/>
        <v/>
      </c>
      <c r="AB489" s="16" t="e">
        <f>IF($A$3=FALSE,IF($C489&lt;16,K489/($D489^0.70558407859294)*'Hintergrund Berechnung'!$I$941,K489/($D489^0.70558407859294)*'Hintergrund Berechnung'!$I$942),IF($C489&lt;13,(K489/($D489^0.70558407859294)*'Hintergrund Berechnung'!$I$941)*0.5,IF($C489&lt;16,(K489/($D489^0.70558407859294)*'Hintergrund Berechnung'!$I$941)*0.67,K489/($D489^0.70558407859294)*'Hintergrund Berechnung'!$I$942)))</f>
        <v>#DIV/0!</v>
      </c>
      <c r="AC489" s="16" t="str">
        <f t="shared" si="67"/>
        <v/>
      </c>
      <c r="AD489" s="16" t="e">
        <f>IF($A$3=FALSE,IF($C489&lt;16,M489/($D489^0.70558407859294)*'Hintergrund Berechnung'!$I$941,M489/($D489^0.70558407859294)*'Hintergrund Berechnung'!$I$942),IF($C489&lt;13,(M489/($D489^0.70558407859294)*'Hintergrund Berechnung'!$I$941)*0.5,IF($C489&lt;16,(M489/($D489^0.70558407859294)*'Hintergrund Berechnung'!$I$941)*0.67,M489/($D489^0.70558407859294)*'Hintergrund Berechnung'!$I$942)))</f>
        <v>#DIV/0!</v>
      </c>
      <c r="AE489" s="16" t="str">
        <f t="shared" si="68"/>
        <v/>
      </c>
      <c r="AF489" s="16" t="e">
        <f>IF($A$3=FALSE,IF($C489&lt;16,O489/($D489^0.70558407859294)*'Hintergrund Berechnung'!$I$941,O489/($D489^0.70558407859294)*'Hintergrund Berechnung'!$I$942),IF($C489&lt;13,(O489/($D489^0.70558407859294)*'Hintergrund Berechnung'!$I$941)*0.5,IF($C489&lt;16,(O489/($D489^0.70558407859294)*'Hintergrund Berechnung'!$I$941)*0.67,O489/($D489^0.70558407859294)*'Hintergrund Berechnung'!$I$942)))</f>
        <v>#DIV/0!</v>
      </c>
      <c r="AG489" s="16" t="str">
        <f t="shared" si="69"/>
        <v/>
      </c>
      <c r="AH489" s="16" t="e">
        <f t="shared" si="70"/>
        <v>#DIV/0!</v>
      </c>
      <c r="AI489" s="34" t="e">
        <f>ROUND(IF(C489&lt;16,$Q489/($D489^0.450818786555515)*'Hintergrund Berechnung'!$N$941,$Q489/($D489^0.450818786555515)*'Hintergrund Berechnung'!$N$942),0)</f>
        <v>#DIV/0!</v>
      </c>
      <c r="AJ489" s="34">
        <f>ROUND(IF(C489&lt;16,$R489*'Hintergrund Berechnung'!$O$941,$R489*'Hintergrund Berechnung'!$O$942),0)</f>
        <v>0</v>
      </c>
      <c r="AK489" s="34">
        <f>ROUND(IF(C489&lt;16,IF(S489&gt;0,(25-$S489)*'Hintergrund Berechnung'!$J$941,0),IF(S489&gt;0,(25-$S489)*'Hintergrund Berechnung'!$J$942,0)),0)</f>
        <v>0</v>
      </c>
      <c r="AL489" s="18" t="e">
        <f t="shared" si="71"/>
        <v>#DIV/0!</v>
      </c>
    </row>
    <row r="490" spans="21:38" x14ac:dyDescent="0.5">
      <c r="U490" s="16">
        <f t="shared" si="63"/>
        <v>0</v>
      </c>
      <c r="V490" s="16" t="e">
        <f>IF($A$3=FALSE,IF($C490&lt;16,E490/($D490^0.70558407859294)*'Hintergrund Berechnung'!$I$941,E490/($D490^0.70558407859294)*'Hintergrund Berechnung'!$I$942),IF($C490&lt;13,(E490/($D490^0.70558407859294)*'Hintergrund Berechnung'!$I$941)*0.5,IF($C490&lt;16,(E490/($D490^0.70558407859294)*'Hintergrund Berechnung'!$I$941)*0.67,E490/($D490^0.70558407859294)*'Hintergrund Berechnung'!$I$942)))</f>
        <v>#DIV/0!</v>
      </c>
      <c r="W490" s="16" t="str">
        <f t="shared" si="64"/>
        <v/>
      </c>
      <c r="X490" s="16" t="e">
        <f>IF($A$3=FALSE,IF($C490&lt;16,G490/($D490^0.70558407859294)*'Hintergrund Berechnung'!$I$941,G490/($D490^0.70558407859294)*'Hintergrund Berechnung'!$I$942),IF($C490&lt;13,(G490/($D490^0.70558407859294)*'Hintergrund Berechnung'!$I$941)*0.5,IF($C490&lt;16,(G490/($D490^0.70558407859294)*'Hintergrund Berechnung'!$I$941)*0.67,G490/($D490^0.70558407859294)*'Hintergrund Berechnung'!$I$942)))</f>
        <v>#DIV/0!</v>
      </c>
      <c r="Y490" s="16" t="str">
        <f t="shared" si="65"/>
        <v/>
      </c>
      <c r="Z490" s="16" t="e">
        <f>IF($A$3=FALSE,IF($C490&lt;16,I490/($D490^0.70558407859294)*'Hintergrund Berechnung'!$I$941,I490/($D490^0.70558407859294)*'Hintergrund Berechnung'!$I$942),IF($C490&lt;13,(I490/($D490^0.70558407859294)*'Hintergrund Berechnung'!$I$941)*0.5,IF($C490&lt;16,(I490/($D490^0.70558407859294)*'Hintergrund Berechnung'!$I$941)*0.67,I490/($D490^0.70558407859294)*'Hintergrund Berechnung'!$I$942)))</f>
        <v>#DIV/0!</v>
      </c>
      <c r="AA490" s="16" t="str">
        <f t="shared" si="66"/>
        <v/>
      </c>
      <c r="AB490" s="16" t="e">
        <f>IF($A$3=FALSE,IF($C490&lt;16,K490/($D490^0.70558407859294)*'Hintergrund Berechnung'!$I$941,K490/($D490^0.70558407859294)*'Hintergrund Berechnung'!$I$942),IF($C490&lt;13,(K490/($D490^0.70558407859294)*'Hintergrund Berechnung'!$I$941)*0.5,IF($C490&lt;16,(K490/($D490^0.70558407859294)*'Hintergrund Berechnung'!$I$941)*0.67,K490/($D490^0.70558407859294)*'Hintergrund Berechnung'!$I$942)))</f>
        <v>#DIV/0!</v>
      </c>
      <c r="AC490" s="16" t="str">
        <f t="shared" si="67"/>
        <v/>
      </c>
      <c r="AD490" s="16" t="e">
        <f>IF($A$3=FALSE,IF($C490&lt;16,M490/($D490^0.70558407859294)*'Hintergrund Berechnung'!$I$941,M490/($D490^0.70558407859294)*'Hintergrund Berechnung'!$I$942),IF($C490&lt;13,(M490/($D490^0.70558407859294)*'Hintergrund Berechnung'!$I$941)*0.5,IF($C490&lt;16,(M490/($D490^0.70558407859294)*'Hintergrund Berechnung'!$I$941)*0.67,M490/($D490^0.70558407859294)*'Hintergrund Berechnung'!$I$942)))</f>
        <v>#DIV/0!</v>
      </c>
      <c r="AE490" s="16" t="str">
        <f t="shared" si="68"/>
        <v/>
      </c>
      <c r="AF490" s="16" t="e">
        <f>IF($A$3=FALSE,IF($C490&lt;16,O490/($D490^0.70558407859294)*'Hintergrund Berechnung'!$I$941,O490/($D490^0.70558407859294)*'Hintergrund Berechnung'!$I$942),IF($C490&lt;13,(O490/($D490^0.70558407859294)*'Hintergrund Berechnung'!$I$941)*0.5,IF($C490&lt;16,(O490/($D490^0.70558407859294)*'Hintergrund Berechnung'!$I$941)*0.67,O490/($D490^0.70558407859294)*'Hintergrund Berechnung'!$I$942)))</f>
        <v>#DIV/0!</v>
      </c>
      <c r="AG490" s="16" t="str">
        <f t="shared" si="69"/>
        <v/>
      </c>
      <c r="AH490" s="16" t="e">
        <f t="shared" si="70"/>
        <v>#DIV/0!</v>
      </c>
      <c r="AI490" s="34" t="e">
        <f>ROUND(IF(C490&lt;16,$Q490/($D490^0.450818786555515)*'Hintergrund Berechnung'!$N$941,$Q490/($D490^0.450818786555515)*'Hintergrund Berechnung'!$N$942),0)</f>
        <v>#DIV/0!</v>
      </c>
      <c r="AJ490" s="34">
        <f>ROUND(IF(C490&lt;16,$R490*'Hintergrund Berechnung'!$O$941,$R490*'Hintergrund Berechnung'!$O$942),0)</f>
        <v>0</v>
      </c>
      <c r="AK490" s="34">
        <f>ROUND(IF(C490&lt;16,IF(S490&gt;0,(25-$S490)*'Hintergrund Berechnung'!$J$941,0),IF(S490&gt;0,(25-$S490)*'Hintergrund Berechnung'!$J$942,0)),0)</f>
        <v>0</v>
      </c>
      <c r="AL490" s="18" t="e">
        <f t="shared" si="71"/>
        <v>#DIV/0!</v>
      </c>
    </row>
    <row r="491" spans="21:38" x14ac:dyDescent="0.5">
      <c r="U491" s="16">
        <f t="shared" si="63"/>
        <v>0</v>
      </c>
      <c r="V491" s="16" t="e">
        <f>IF($A$3=FALSE,IF($C491&lt;16,E491/($D491^0.70558407859294)*'Hintergrund Berechnung'!$I$941,E491/($D491^0.70558407859294)*'Hintergrund Berechnung'!$I$942),IF($C491&lt;13,(E491/($D491^0.70558407859294)*'Hintergrund Berechnung'!$I$941)*0.5,IF($C491&lt;16,(E491/($D491^0.70558407859294)*'Hintergrund Berechnung'!$I$941)*0.67,E491/($D491^0.70558407859294)*'Hintergrund Berechnung'!$I$942)))</f>
        <v>#DIV/0!</v>
      </c>
      <c r="W491" s="16" t="str">
        <f t="shared" si="64"/>
        <v/>
      </c>
      <c r="X491" s="16" t="e">
        <f>IF($A$3=FALSE,IF($C491&lt;16,G491/($D491^0.70558407859294)*'Hintergrund Berechnung'!$I$941,G491/($D491^0.70558407859294)*'Hintergrund Berechnung'!$I$942),IF($C491&lt;13,(G491/($D491^0.70558407859294)*'Hintergrund Berechnung'!$I$941)*0.5,IF($C491&lt;16,(G491/($D491^0.70558407859294)*'Hintergrund Berechnung'!$I$941)*0.67,G491/($D491^0.70558407859294)*'Hintergrund Berechnung'!$I$942)))</f>
        <v>#DIV/0!</v>
      </c>
      <c r="Y491" s="16" t="str">
        <f t="shared" si="65"/>
        <v/>
      </c>
      <c r="Z491" s="16" t="e">
        <f>IF($A$3=FALSE,IF($C491&lt;16,I491/($D491^0.70558407859294)*'Hintergrund Berechnung'!$I$941,I491/($D491^0.70558407859294)*'Hintergrund Berechnung'!$I$942),IF($C491&lt;13,(I491/($D491^0.70558407859294)*'Hintergrund Berechnung'!$I$941)*0.5,IF($C491&lt;16,(I491/($D491^0.70558407859294)*'Hintergrund Berechnung'!$I$941)*0.67,I491/($D491^0.70558407859294)*'Hintergrund Berechnung'!$I$942)))</f>
        <v>#DIV/0!</v>
      </c>
      <c r="AA491" s="16" t="str">
        <f t="shared" si="66"/>
        <v/>
      </c>
      <c r="AB491" s="16" t="e">
        <f>IF($A$3=FALSE,IF($C491&lt;16,K491/($D491^0.70558407859294)*'Hintergrund Berechnung'!$I$941,K491/($D491^0.70558407859294)*'Hintergrund Berechnung'!$I$942),IF($C491&lt;13,(K491/($D491^0.70558407859294)*'Hintergrund Berechnung'!$I$941)*0.5,IF($C491&lt;16,(K491/($D491^0.70558407859294)*'Hintergrund Berechnung'!$I$941)*0.67,K491/($D491^0.70558407859294)*'Hintergrund Berechnung'!$I$942)))</f>
        <v>#DIV/0!</v>
      </c>
      <c r="AC491" s="16" t="str">
        <f t="shared" si="67"/>
        <v/>
      </c>
      <c r="AD491" s="16" t="e">
        <f>IF($A$3=FALSE,IF($C491&lt;16,M491/($D491^0.70558407859294)*'Hintergrund Berechnung'!$I$941,M491/($D491^0.70558407859294)*'Hintergrund Berechnung'!$I$942),IF($C491&lt;13,(M491/($D491^0.70558407859294)*'Hintergrund Berechnung'!$I$941)*0.5,IF($C491&lt;16,(M491/($D491^0.70558407859294)*'Hintergrund Berechnung'!$I$941)*0.67,M491/($D491^0.70558407859294)*'Hintergrund Berechnung'!$I$942)))</f>
        <v>#DIV/0!</v>
      </c>
      <c r="AE491" s="16" t="str">
        <f t="shared" si="68"/>
        <v/>
      </c>
      <c r="AF491" s="16" t="e">
        <f>IF($A$3=FALSE,IF($C491&lt;16,O491/($D491^0.70558407859294)*'Hintergrund Berechnung'!$I$941,O491/($D491^0.70558407859294)*'Hintergrund Berechnung'!$I$942),IF($C491&lt;13,(O491/($D491^0.70558407859294)*'Hintergrund Berechnung'!$I$941)*0.5,IF($C491&lt;16,(O491/($D491^0.70558407859294)*'Hintergrund Berechnung'!$I$941)*0.67,O491/($D491^0.70558407859294)*'Hintergrund Berechnung'!$I$942)))</f>
        <v>#DIV/0!</v>
      </c>
      <c r="AG491" s="16" t="str">
        <f t="shared" si="69"/>
        <v/>
      </c>
      <c r="AH491" s="16" t="e">
        <f t="shared" si="70"/>
        <v>#DIV/0!</v>
      </c>
      <c r="AI491" s="34" t="e">
        <f>ROUND(IF(C491&lt;16,$Q491/($D491^0.450818786555515)*'Hintergrund Berechnung'!$N$941,$Q491/($D491^0.450818786555515)*'Hintergrund Berechnung'!$N$942),0)</f>
        <v>#DIV/0!</v>
      </c>
      <c r="AJ491" s="34">
        <f>ROUND(IF(C491&lt;16,$R491*'Hintergrund Berechnung'!$O$941,$R491*'Hintergrund Berechnung'!$O$942),0)</f>
        <v>0</v>
      </c>
      <c r="AK491" s="34">
        <f>ROUND(IF(C491&lt;16,IF(S491&gt;0,(25-$S491)*'Hintergrund Berechnung'!$J$941,0),IF(S491&gt;0,(25-$S491)*'Hintergrund Berechnung'!$J$942,0)),0)</f>
        <v>0</v>
      </c>
      <c r="AL491" s="18" t="e">
        <f t="shared" si="71"/>
        <v>#DIV/0!</v>
      </c>
    </row>
    <row r="492" spans="21:38" x14ac:dyDescent="0.5">
      <c r="U492" s="16">
        <f t="shared" si="63"/>
        <v>0</v>
      </c>
      <c r="V492" s="16" t="e">
        <f>IF($A$3=FALSE,IF($C492&lt;16,E492/($D492^0.70558407859294)*'Hintergrund Berechnung'!$I$941,E492/($D492^0.70558407859294)*'Hintergrund Berechnung'!$I$942),IF($C492&lt;13,(E492/($D492^0.70558407859294)*'Hintergrund Berechnung'!$I$941)*0.5,IF($C492&lt;16,(E492/($D492^0.70558407859294)*'Hintergrund Berechnung'!$I$941)*0.67,E492/($D492^0.70558407859294)*'Hintergrund Berechnung'!$I$942)))</f>
        <v>#DIV/0!</v>
      </c>
      <c r="W492" s="16" t="str">
        <f t="shared" si="64"/>
        <v/>
      </c>
      <c r="X492" s="16" t="e">
        <f>IF($A$3=FALSE,IF($C492&lt;16,G492/($D492^0.70558407859294)*'Hintergrund Berechnung'!$I$941,G492/($D492^0.70558407859294)*'Hintergrund Berechnung'!$I$942),IF($C492&lt;13,(G492/($D492^0.70558407859294)*'Hintergrund Berechnung'!$I$941)*0.5,IF($C492&lt;16,(G492/($D492^0.70558407859294)*'Hintergrund Berechnung'!$I$941)*0.67,G492/($D492^0.70558407859294)*'Hintergrund Berechnung'!$I$942)))</f>
        <v>#DIV/0!</v>
      </c>
      <c r="Y492" s="16" t="str">
        <f t="shared" si="65"/>
        <v/>
      </c>
      <c r="Z492" s="16" t="e">
        <f>IF($A$3=FALSE,IF($C492&lt;16,I492/($D492^0.70558407859294)*'Hintergrund Berechnung'!$I$941,I492/($D492^0.70558407859294)*'Hintergrund Berechnung'!$I$942),IF($C492&lt;13,(I492/($D492^0.70558407859294)*'Hintergrund Berechnung'!$I$941)*0.5,IF($C492&lt;16,(I492/($D492^0.70558407859294)*'Hintergrund Berechnung'!$I$941)*0.67,I492/($D492^0.70558407859294)*'Hintergrund Berechnung'!$I$942)))</f>
        <v>#DIV/0!</v>
      </c>
      <c r="AA492" s="16" t="str">
        <f t="shared" si="66"/>
        <v/>
      </c>
      <c r="AB492" s="16" t="e">
        <f>IF($A$3=FALSE,IF($C492&lt;16,K492/($D492^0.70558407859294)*'Hintergrund Berechnung'!$I$941,K492/($D492^0.70558407859294)*'Hintergrund Berechnung'!$I$942),IF($C492&lt;13,(K492/($D492^0.70558407859294)*'Hintergrund Berechnung'!$I$941)*0.5,IF($C492&lt;16,(K492/($D492^0.70558407859294)*'Hintergrund Berechnung'!$I$941)*0.67,K492/($D492^0.70558407859294)*'Hintergrund Berechnung'!$I$942)))</f>
        <v>#DIV/0!</v>
      </c>
      <c r="AC492" s="16" t="str">
        <f t="shared" si="67"/>
        <v/>
      </c>
      <c r="AD492" s="16" t="e">
        <f>IF($A$3=FALSE,IF($C492&lt;16,M492/($D492^0.70558407859294)*'Hintergrund Berechnung'!$I$941,M492/($D492^0.70558407859294)*'Hintergrund Berechnung'!$I$942),IF($C492&lt;13,(M492/($D492^0.70558407859294)*'Hintergrund Berechnung'!$I$941)*0.5,IF($C492&lt;16,(M492/($D492^0.70558407859294)*'Hintergrund Berechnung'!$I$941)*0.67,M492/($D492^0.70558407859294)*'Hintergrund Berechnung'!$I$942)))</f>
        <v>#DIV/0!</v>
      </c>
      <c r="AE492" s="16" t="str">
        <f t="shared" si="68"/>
        <v/>
      </c>
      <c r="AF492" s="16" t="e">
        <f>IF($A$3=FALSE,IF($C492&lt;16,O492/($D492^0.70558407859294)*'Hintergrund Berechnung'!$I$941,O492/($D492^0.70558407859294)*'Hintergrund Berechnung'!$I$942),IF($C492&lt;13,(O492/($D492^0.70558407859294)*'Hintergrund Berechnung'!$I$941)*0.5,IF($C492&lt;16,(O492/($D492^0.70558407859294)*'Hintergrund Berechnung'!$I$941)*0.67,O492/($D492^0.70558407859294)*'Hintergrund Berechnung'!$I$942)))</f>
        <v>#DIV/0!</v>
      </c>
      <c r="AG492" s="16" t="str">
        <f t="shared" si="69"/>
        <v/>
      </c>
      <c r="AH492" s="16" t="e">
        <f t="shared" si="70"/>
        <v>#DIV/0!</v>
      </c>
      <c r="AI492" s="34" t="e">
        <f>ROUND(IF(C492&lt;16,$Q492/($D492^0.450818786555515)*'Hintergrund Berechnung'!$N$941,$Q492/($D492^0.450818786555515)*'Hintergrund Berechnung'!$N$942),0)</f>
        <v>#DIV/0!</v>
      </c>
      <c r="AJ492" s="34">
        <f>ROUND(IF(C492&lt;16,$R492*'Hintergrund Berechnung'!$O$941,$R492*'Hintergrund Berechnung'!$O$942),0)</f>
        <v>0</v>
      </c>
      <c r="AK492" s="34">
        <f>ROUND(IF(C492&lt;16,IF(S492&gt;0,(25-$S492)*'Hintergrund Berechnung'!$J$941,0),IF(S492&gt;0,(25-$S492)*'Hintergrund Berechnung'!$J$942,0)),0)</f>
        <v>0</v>
      </c>
      <c r="AL492" s="18" t="e">
        <f t="shared" si="71"/>
        <v>#DIV/0!</v>
      </c>
    </row>
    <row r="493" spans="21:38" x14ac:dyDescent="0.5">
      <c r="U493" s="16">
        <f t="shared" si="63"/>
        <v>0</v>
      </c>
      <c r="V493" s="16" t="e">
        <f>IF($A$3=FALSE,IF($C493&lt;16,E493/($D493^0.70558407859294)*'Hintergrund Berechnung'!$I$941,E493/($D493^0.70558407859294)*'Hintergrund Berechnung'!$I$942),IF($C493&lt;13,(E493/($D493^0.70558407859294)*'Hintergrund Berechnung'!$I$941)*0.5,IF($C493&lt;16,(E493/($D493^0.70558407859294)*'Hintergrund Berechnung'!$I$941)*0.67,E493/($D493^0.70558407859294)*'Hintergrund Berechnung'!$I$942)))</f>
        <v>#DIV/0!</v>
      </c>
      <c r="W493" s="16" t="str">
        <f t="shared" si="64"/>
        <v/>
      </c>
      <c r="X493" s="16" t="e">
        <f>IF($A$3=FALSE,IF($C493&lt;16,G493/($D493^0.70558407859294)*'Hintergrund Berechnung'!$I$941,G493/($D493^0.70558407859294)*'Hintergrund Berechnung'!$I$942),IF($C493&lt;13,(G493/($D493^0.70558407859294)*'Hintergrund Berechnung'!$I$941)*0.5,IF($C493&lt;16,(G493/($D493^0.70558407859294)*'Hintergrund Berechnung'!$I$941)*0.67,G493/($D493^0.70558407859294)*'Hintergrund Berechnung'!$I$942)))</f>
        <v>#DIV/0!</v>
      </c>
      <c r="Y493" s="16" t="str">
        <f t="shared" si="65"/>
        <v/>
      </c>
      <c r="Z493" s="16" t="e">
        <f>IF($A$3=FALSE,IF($C493&lt;16,I493/($D493^0.70558407859294)*'Hintergrund Berechnung'!$I$941,I493/($D493^0.70558407859294)*'Hintergrund Berechnung'!$I$942),IF($C493&lt;13,(I493/($D493^0.70558407859294)*'Hintergrund Berechnung'!$I$941)*0.5,IF($C493&lt;16,(I493/($D493^0.70558407859294)*'Hintergrund Berechnung'!$I$941)*0.67,I493/($D493^0.70558407859294)*'Hintergrund Berechnung'!$I$942)))</f>
        <v>#DIV/0!</v>
      </c>
      <c r="AA493" s="16" t="str">
        <f t="shared" si="66"/>
        <v/>
      </c>
      <c r="AB493" s="16" t="e">
        <f>IF($A$3=FALSE,IF($C493&lt;16,K493/($D493^0.70558407859294)*'Hintergrund Berechnung'!$I$941,K493/($D493^0.70558407859294)*'Hintergrund Berechnung'!$I$942),IF($C493&lt;13,(K493/($D493^0.70558407859294)*'Hintergrund Berechnung'!$I$941)*0.5,IF($C493&lt;16,(K493/($D493^0.70558407859294)*'Hintergrund Berechnung'!$I$941)*0.67,K493/($D493^0.70558407859294)*'Hintergrund Berechnung'!$I$942)))</f>
        <v>#DIV/0!</v>
      </c>
      <c r="AC493" s="16" t="str">
        <f t="shared" si="67"/>
        <v/>
      </c>
      <c r="AD493" s="16" t="e">
        <f>IF($A$3=FALSE,IF($C493&lt;16,M493/($D493^0.70558407859294)*'Hintergrund Berechnung'!$I$941,M493/($D493^0.70558407859294)*'Hintergrund Berechnung'!$I$942),IF($C493&lt;13,(M493/($D493^0.70558407859294)*'Hintergrund Berechnung'!$I$941)*0.5,IF($C493&lt;16,(M493/($D493^0.70558407859294)*'Hintergrund Berechnung'!$I$941)*0.67,M493/($D493^0.70558407859294)*'Hintergrund Berechnung'!$I$942)))</f>
        <v>#DIV/0!</v>
      </c>
      <c r="AE493" s="16" t="str">
        <f t="shared" si="68"/>
        <v/>
      </c>
      <c r="AF493" s="16" t="e">
        <f>IF($A$3=FALSE,IF($C493&lt;16,O493/($D493^0.70558407859294)*'Hintergrund Berechnung'!$I$941,O493/($D493^0.70558407859294)*'Hintergrund Berechnung'!$I$942),IF($C493&lt;13,(O493/($D493^0.70558407859294)*'Hintergrund Berechnung'!$I$941)*0.5,IF($C493&lt;16,(O493/($D493^0.70558407859294)*'Hintergrund Berechnung'!$I$941)*0.67,O493/($D493^0.70558407859294)*'Hintergrund Berechnung'!$I$942)))</f>
        <v>#DIV/0!</v>
      </c>
      <c r="AG493" s="16" t="str">
        <f t="shared" si="69"/>
        <v/>
      </c>
      <c r="AH493" s="16" t="e">
        <f t="shared" si="70"/>
        <v>#DIV/0!</v>
      </c>
      <c r="AI493" s="34" t="e">
        <f>ROUND(IF(C493&lt;16,$Q493/($D493^0.450818786555515)*'Hintergrund Berechnung'!$N$941,$Q493/($D493^0.450818786555515)*'Hintergrund Berechnung'!$N$942),0)</f>
        <v>#DIV/0!</v>
      </c>
      <c r="AJ493" s="34">
        <f>ROUND(IF(C493&lt;16,$R493*'Hintergrund Berechnung'!$O$941,$R493*'Hintergrund Berechnung'!$O$942),0)</f>
        <v>0</v>
      </c>
      <c r="AK493" s="34">
        <f>ROUND(IF(C493&lt;16,IF(S493&gt;0,(25-$S493)*'Hintergrund Berechnung'!$J$941,0),IF(S493&gt;0,(25-$S493)*'Hintergrund Berechnung'!$J$942,0)),0)</f>
        <v>0</v>
      </c>
      <c r="AL493" s="18" t="e">
        <f t="shared" si="71"/>
        <v>#DIV/0!</v>
      </c>
    </row>
    <row r="494" spans="21:38" x14ac:dyDescent="0.5">
      <c r="U494" s="16">
        <f t="shared" si="63"/>
        <v>0</v>
      </c>
      <c r="V494" s="16" t="e">
        <f>IF($A$3=FALSE,IF($C494&lt;16,E494/($D494^0.70558407859294)*'Hintergrund Berechnung'!$I$941,E494/($D494^0.70558407859294)*'Hintergrund Berechnung'!$I$942),IF($C494&lt;13,(E494/($D494^0.70558407859294)*'Hintergrund Berechnung'!$I$941)*0.5,IF($C494&lt;16,(E494/($D494^0.70558407859294)*'Hintergrund Berechnung'!$I$941)*0.67,E494/($D494^0.70558407859294)*'Hintergrund Berechnung'!$I$942)))</f>
        <v>#DIV/0!</v>
      </c>
      <c r="W494" s="16" t="str">
        <f t="shared" si="64"/>
        <v/>
      </c>
      <c r="X494" s="16" t="e">
        <f>IF($A$3=FALSE,IF($C494&lt;16,G494/($D494^0.70558407859294)*'Hintergrund Berechnung'!$I$941,G494/($D494^0.70558407859294)*'Hintergrund Berechnung'!$I$942),IF($C494&lt;13,(G494/($D494^0.70558407859294)*'Hintergrund Berechnung'!$I$941)*0.5,IF($C494&lt;16,(G494/($D494^0.70558407859294)*'Hintergrund Berechnung'!$I$941)*0.67,G494/($D494^0.70558407859294)*'Hintergrund Berechnung'!$I$942)))</f>
        <v>#DIV/0!</v>
      </c>
      <c r="Y494" s="16" t="str">
        <f t="shared" si="65"/>
        <v/>
      </c>
      <c r="Z494" s="16" t="e">
        <f>IF($A$3=FALSE,IF($C494&lt;16,I494/($D494^0.70558407859294)*'Hintergrund Berechnung'!$I$941,I494/($D494^0.70558407859294)*'Hintergrund Berechnung'!$I$942),IF($C494&lt;13,(I494/($D494^0.70558407859294)*'Hintergrund Berechnung'!$I$941)*0.5,IF($C494&lt;16,(I494/($D494^0.70558407859294)*'Hintergrund Berechnung'!$I$941)*0.67,I494/($D494^0.70558407859294)*'Hintergrund Berechnung'!$I$942)))</f>
        <v>#DIV/0!</v>
      </c>
      <c r="AA494" s="16" t="str">
        <f t="shared" si="66"/>
        <v/>
      </c>
      <c r="AB494" s="16" t="e">
        <f>IF($A$3=FALSE,IF($C494&lt;16,K494/($D494^0.70558407859294)*'Hintergrund Berechnung'!$I$941,K494/($D494^0.70558407859294)*'Hintergrund Berechnung'!$I$942),IF($C494&lt;13,(K494/($D494^0.70558407859294)*'Hintergrund Berechnung'!$I$941)*0.5,IF($C494&lt;16,(K494/($D494^0.70558407859294)*'Hintergrund Berechnung'!$I$941)*0.67,K494/($D494^0.70558407859294)*'Hintergrund Berechnung'!$I$942)))</f>
        <v>#DIV/0!</v>
      </c>
      <c r="AC494" s="16" t="str">
        <f t="shared" si="67"/>
        <v/>
      </c>
      <c r="AD494" s="16" t="e">
        <f>IF($A$3=FALSE,IF($C494&lt;16,M494/($D494^0.70558407859294)*'Hintergrund Berechnung'!$I$941,M494/($D494^0.70558407859294)*'Hintergrund Berechnung'!$I$942),IF($C494&lt;13,(M494/($D494^0.70558407859294)*'Hintergrund Berechnung'!$I$941)*0.5,IF($C494&lt;16,(M494/($D494^0.70558407859294)*'Hintergrund Berechnung'!$I$941)*0.67,M494/($D494^0.70558407859294)*'Hintergrund Berechnung'!$I$942)))</f>
        <v>#DIV/0!</v>
      </c>
      <c r="AE494" s="16" t="str">
        <f t="shared" si="68"/>
        <v/>
      </c>
      <c r="AF494" s="16" t="e">
        <f>IF($A$3=FALSE,IF($C494&lt;16,O494/($D494^0.70558407859294)*'Hintergrund Berechnung'!$I$941,O494/($D494^0.70558407859294)*'Hintergrund Berechnung'!$I$942),IF($C494&lt;13,(O494/($D494^0.70558407859294)*'Hintergrund Berechnung'!$I$941)*0.5,IF($C494&lt;16,(O494/($D494^0.70558407859294)*'Hintergrund Berechnung'!$I$941)*0.67,O494/($D494^0.70558407859294)*'Hintergrund Berechnung'!$I$942)))</f>
        <v>#DIV/0!</v>
      </c>
      <c r="AG494" s="16" t="str">
        <f t="shared" si="69"/>
        <v/>
      </c>
      <c r="AH494" s="16" t="e">
        <f t="shared" si="70"/>
        <v>#DIV/0!</v>
      </c>
      <c r="AI494" s="34" t="e">
        <f>ROUND(IF(C494&lt;16,$Q494/($D494^0.450818786555515)*'Hintergrund Berechnung'!$N$941,$Q494/($D494^0.450818786555515)*'Hintergrund Berechnung'!$N$942),0)</f>
        <v>#DIV/0!</v>
      </c>
      <c r="AJ494" s="34">
        <f>ROUND(IF(C494&lt;16,$R494*'Hintergrund Berechnung'!$O$941,$R494*'Hintergrund Berechnung'!$O$942),0)</f>
        <v>0</v>
      </c>
      <c r="AK494" s="34">
        <f>ROUND(IF(C494&lt;16,IF(S494&gt;0,(25-$S494)*'Hintergrund Berechnung'!$J$941,0),IF(S494&gt;0,(25-$S494)*'Hintergrund Berechnung'!$J$942,0)),0)</f>
        <v>0</v>
      </c>
      <c r="AL494" s="18" t="e">
        <f t="shared" si="71"/>
        <v>#DIV/0!</v>
      </c>
    </row>
    <row r="495" spans="21:38" x14ac:dyDescent="0.5">
      <c r="U495" s="16">
        <f t="shared" si="63"/>
        <v>0</v>
      </c>
      <c r="V495" s="16" t="e">
        <f>IF($A$3=FALSE,IF($C495&lt;16,E495/($D495^0.70558407859294)*'Hintergrund Berechnung'!$I$941,E495/($D495^0.70558407859294)*'Hintergrund Berechnung'!$I$942),IF($C495&lt;13,(E495/($D495^0.70558407859294)*'Hintergrund Berechnung'!$I$941)*0.5,IF($C495&lt;16,(E495/($D495^0.70558407859294)*'Hintergrund Berechnung'!$I$941)*0.67,E495/($D495^0.70558407859294)*'Hintergrund Berechnung'!$I$942)))</f>
        <v>#DIV/0!</v>
      </c>
      <c r="W495" s="16" t="str">
        <f t="shared" si="64"/>
        <v/>
      </c>
      <c r="X495" s="16" t="e">
        <f>IF($A$3=FALSE,IF($C495&lt;16,G495/($D495^0.70558407859294)*'Hintergrund Berechnung'!$I$941,G495/($D495^0.70558407859294)*'Hintergrund Berechnung'!$I$942),IF($C495&lt;13,(G495/($D495^0.70558407859294)*'Hintergrund Berechnung'!$I$941)*0.5,IF($C495&lt;16,(G495/($D495^0.70558407859294)*'Hintergrund Berechnung'!$I$941)*0.67,G495/($D495^0.70558407859294)*'Hintergrund Berechnung'!$I$942)))</f>
        <v>#DIV/0!</v>
      </c>
      <c r="Y495" s="16" t="str">
        <f t="shared" si="65"/>
        <v/>
      </c>
      <c r="Z495" s="16" t="e">
        <f>IF($A$3=FALSE,IF($C495&lt;16,I495/($D495^0.70558407859294)*'Hintergrund Berechnung'!$I$941,I495/($D495^0.70558407859294)*'Hintergrund Berechnung'!$I$942),IF($C495&lt;13,(I495/($D495^0.70558407859294)*'Hintergrund Berechnung'!$I$941)*0.5,IF($C495&lt;16,(I495/($D495^0.70558407859294)*'Hintergrund Berechnung'!$I$941)*0.67,I495/($D495^0.70558407859294)*'Hintergrund Berechnung'!$I$942)))</f>
        <v>#DIV/0!</v>
      </c>
      <c r="AA495" s="16" t="str">
        <f t="shared" si="66"/>
        <v/>
      </c>
      <c r="AB495" s="16" t="e">
        <f>IF($A$3=FALSE,IF($C495&lt;16,K495/($D495^0.70558407859294)*'Hintergrund Berechnung'!$I$941,K495/($D495^0.70558407859294)*'Hintergrund Berechnung'!$I$942),IF($C495&lt;13,(K495/($D495^0.70558407859294)*'Hintergrund Berechnung'!$I$941)*0.5,IF($C495&lt;16,(K495/($D495^0.70558407859294)*'Hintergrund Berechnung'!$I$941)*0.67,K495/($D495^0.70558407859294)*'Hintergrund Berechnung'!$I$942)))</f>
        <v>#DIV/0!</v>
      </c>
      <c r="AC495" s="16" t="str">
        <f t="shared" si="67"/>
        <v/>
      </c>
      <c r="AD495" s="16" t="e">
        <f>IF($A$3=FALSE,IF($C495&lt;16,M495/($D495^0.70558407859294)*'Hintergrund Berechnung'!$I$941,M495/($D495^0.70558407859294)*'Hintergrund Berechnung'!$I$942),IF($C495&lt;13,(M495/($D495^0.70558407859294)*'Hintergrund Berechnung'!$I$941)*0.5,IF($C495&lt;16,(M495/($D495^0.70558407859294)*'Hintergrund Berechnung'!$I$941)*0.67,M495/($D495^0.70558407859294)*'Hintergrund Berechnung'!$I$942)))</f>
        <v>#DIV/0!</v>
      </c>
      <c r="AE495" s="16" t="str">
        <f t="shared" si="68"/>
        <v/>
      </c>
      <c r="AF495" s="16" t="e">
        <f>IF($A$3=FALSE,IF($C495&lt;16,O495/($D495^0.70558407859294)*'Hintergrund Berechnung'!$I$941,O495/($D495^0.70558407859294)*'Hintergrund Berechnung'!$I$942),IF($C495&lt;13,(O495/($D495^0.70558407859294)*'Hintergrund Berechnung'!$I$941)*0.5,IF($C495&lt;16,(O495/($D495^0.70558407859294)*'Hintergrund Berechnung'!$I$941)*0.67,O495/($D495^0.70558407859294)*'Hintergrund Berechnung'!$I$942)))</f>
        <v>#DIV/0!</v>
      </c>
      <c r="AG495" s="16" t="str">
        <f t="shared" si="69"/>
        <v/>
      </c>
      <c r="AH495" s="16" t="e">
        <f t="shared" si="70"/>
        <v>#DIV/0!</v>
      </c>
      <c r="AI495" s="34" t="e">
        <f>ROUND(IF(C495&lt;16,$Q495/($D495^0.450818786555515)*'Hintergrund Berechnung'!$N$941,$Q495/($D495^0.450818786555515)*'Hintergrund Berechnung'!$N$942),0)</f>
        <v>#DIV/0!</v>
      </c>
      <c r="AJ495" s="34">
        <f>ROUND(IF(C495&lt;16,$R495*'Hintergrund Berechnung'!$O$941,$R495*'Hintergrund Berechnung'!$O$942),0)</f>
        <v>0</v>
      </c>
      <c r="AK495" s="34">
        <f>ROUND(IF(C495&lt;16,IF(S495&gt;0,(25-$S495)*'Hintergrund Berechnung'!$J$941,0),IF(S495&gt;0,(25-$S495)*'Hintergrund Berechnung'!$J$942,0)),0)</f>
        <v>0</v>
      </c>
      <c r="AL495" s="18" t="e">
        <f t="shared" si="71"/>
        <v>#DIV/0!</v>
      </c>
    </row>
    <row r="496" spans="21:38" x14ac:dyDescent="0.5">
      <c r="U496" s="16">
        <f t="shared" si="63"/>
        <v>0</v>
      </c>
      <c r="V496" s="16" t="e">
        <f>IF($A$3=FALSE,IF($C496&lt;16,E496/($D496^0.70558407859294)*'Hintergrund Berechnung'!$I$941,E496/($D496^0.70558407859294)*'Hintergrund Berechnung'!$I$942),IF($C496&lt;13,(E496/($D496^0.70558407859294)*'Hintergrund Berechnung'!$I$941)*0.5,IF($C496&lt;16,(E496/($D496^0.70558407859294)*'Hintergrund Berechnung'!$I$941)*0.67,E496/($D496^0.70558407859294)*'Hintergrund Berechnung'!$I$942)))</f>
        <v>#DIV/0!</v>
      </c>
      <c r="W496" s="16" t="str">
        <f t="shared" si="64"/>
        <v/>
      </c>
      <c r="X496" s="16" t="e">
        <f>IF($A$3=FALSE,IF($C496&lt;16,G496/($D496^0.70558407859294)*'Hintergrund Berechnung'!$I$941,G496/($D496^0.70558407859294)*'Hintergrund Berechnung'!$I$942),IF($C496&lt;13,(G496/($D496^0.70558407859294)*'Hintergrund Berechnung'!$I$941)*0.5,IF($C496&lt;16,(G496/($D496^0.70558407859294)*'Hintergrund Berechnung'!$I$941)*0.67,G496/($D496^0.70558407859294)*'Hintergrund Berechnung'!$I$942)))</f>
        <v>#DIV/0!</v>
      </c>
      <c r="Y496" s="16" t="str">
        <f t="shared" si="65"/>
        <v/>
      </c>
      <c r="Z496" s="16" t="e">
        <f>IF($A$3=FALSE,IF($C496&lt;16,I496/($D496^0.70558407859294)*'Hintergrund Berechnung'!$I$941,I496/($D496^0.70558407859294)*'Hintergrund Berechnung'!$I$942),IF($C496&lt;13,(I496/($D496^0.70558407859294)*'Hintergrund Berechnung'!$I$941)*0.5,IF($C496&lt;16,(I496/($D496^0.70558407859294)*'Hintergrund Berechnung'!$I$941)*0.67,I496/($D496^0.70558407859294)*'Hintergrund Berechnung'!$I$942)))</f>
        <v>#DIV/0!</v>
      </c>
      <c r="AA496" s="16" t="str">
        <f t="shared" si="66"/>
        <v/>
      </c>
      <c r="AB496" s="16" t="e">
        <f>IF($A$3=FALSE,IF($C496&lt;16,K496/($D496^0.70558407859294)*'Hintergrund Berechnung'!$I$941,K496/($D496^0.70558407859294)*'Hintergrund Berechnung'!$I$942),IF($C496&lt;13,(K496/($D496^0.70558407859294)*'Hintergrund Berechnung'!$I$941)*0.5,IF($C496&lt;16,(K496/($D496^0.70558407859294)*'Hintergrund Berechnung'!$I$941)*0.67,K496/($D496^0.70558407859294)*'Hintergrund Berechnung'!$I$942)))</f>
        <v>#DIV/0!</v>
      </c>
      <c r="AC496" s="16" t="str">
        <f t="shared" si="67"/>
        <v/>
      </c>
      <c r="AD496" s="16" t="e">
        <f>IF($A$3=FALSE,IF($C496&lt;16,M496/($D496^0.70558407859294)*'Hintergrund Berechnung'!$I$941,M496/($D496^0.70558407859294)*'Hintergrund Berechnung'!$I$942),IF($C496&lt;13,(M496/($D496^0.70558407859294)*'Hintergrund Berechnung'!$I$941)*0.5,IF($C496&lt;16,(M496/($D496^0.70558407859294)*'Hintergrund Berechnung'!$I$941)*0.67,M496/($D496^0.70558407859294)*'Hintergrund Berechnung'!$I$942)))</f>
        <v>#DIV/0!</v>
      </c>
      <c r="AE496" s="16" t="str">
        <f t="shared" si="68"/>
        <v/>
      </c>
      <c r="AF496" s="16" t="e">
        <f>IF($A$3=FALSE,IF($C496&lt;16,O496/($D496^0.70558407859294)*'Hintergrund Berechnung'!$I$941,O496/($D496^0.70558407859294)*'Hintergrund Berechnung'!$I$942),IF($C496&lt;13,(O496/($D496^0.70558407859294)*'Hintergrund Berechnung'!$I$941)*0.5,IF($C496&lt;16,(O496/($D496^0.70558407859294)*'Hintergrund Berechnung'!$I$941)*0.67,O496/($D496^0.70558407859294)*'Hintergrund Berechnung'!$I$942)))</f>
        <v>#DIV/0!</v>
      </c>
      <c r="AG496" s="16" t="str">
        <f t="shared" si="69"/>
        <v/>
      </c>
      <c r="AH496" s="16" t="e">
        <f t="shared" si="70"/>
        <v>#DIV/0!</v>
      </c>
      <c r="AI496" s="34" t="e">
        <f>ROUND(IF(C496&lt;16,$Q496/($D496^0.450818786555515)*'Hintergrund Berechnung'!$N$941,$Q496/($D496^0.450818786555515)*'Hintergrund Berechnung'!$N$942),0)</f>
        <v>#DIV/0!</v>
      </c>
      <c r="AJ496" s="34">
        <f>ROUND(IF(C496&lt;16,$R496*'Hintergrund Berechnung'!$O$941,$R496*'Hintergrund Berechnung'!$O$942),0)</f>
        <v>0</v>
      </c>
      <c r="AK496" s="34">
        <f>ROUND(IF(C496&lt;16,IF(S496&gt;0,(25-$S496)*'Hintergrund Berechnung'!$J$941,0),IF(S496&gt;0,(25-$S496)*'Hintergrund Berechnung'!$J$942,0)),0)</f>
        <v>0</v>
      </c>
      <c r="AL496" s="18" t="e">
        <f t="shared" si="71"/>
        <v>#DIV/0!</v>
      </c>
    </row>
    <row r="497" spans="21:38" x14ac:dyDescent="0.5">
      <c r="U497" s="16">
        <f t="shared" si="63"/>
        <v>0</v>
      </c>
      <c r="V497" s="16" t="e">
        <f>IF($A$3=FALSE,IF($C497&lt;16,E497/($D497^0.70558407859294)*'Hintergrund Berechnung'!$I$941,E497/($D497^0.70558407859294)*'Hintergrund Berechnung'!$I$942),IF($C497&lt;13,(E497/($D497^0.70558407859294)*'Hintergrund Berechnung'!$I$941)*0.5,IF($C497&lt;16,(E497/($D497^0.70558407859294)*'Hintergrund Berechnung'!$I$941)*0.67,E497/($D497^0.70558407859294)*'Hintergrund Berechnung'!$I$942)))</f>
        <v>#DIV/0!</v>
      </c>
      <c r="W497" s="16" t="str">
        <f t="shared" si="64"/>
        <v/>
      </c>
      <c r="X497" s="16" t="e">
        <f>IF($A$3=FALSE,IF($C497&lt;16,G497/($D497^0.70558407859294)*'Hintergrund Berechnung'!$I$941,G497/($D497^0.70558407859294)*'Hintergrund Berechnung'!$I$942),IF($C497&lt;13,(G497/($D497^0.70558407859294)*'Hintergrund Berechnung'!$I$941)*0.5,IF($C497&lt;16,(G497/($D497^0.70558407859294)*'Hintergrund Berechnung'!$I$941)*0.67,G497/($D497^0.70558407859294)*'Hintergrund Berechnung'!$I$942)))</f>
        <v>#DIV/0!</v>
      </c>
      <c r="Y497" s="16" t="str">
        <f t="shared" si="65"/>
        <v/>
      </c>
      <c r="Z497" s="16" t="e">
        <f>IF($A$3=FALSE,IF($C497&lt;16,I497/($D497^0.70558407859294)*'Hintergrund Berechnung'!$I$941,I497/($D497^0.70558407859294)*'Hintergrund Berechnung'!$I$942),IF($C497&lt;13,(I497/($D497^0.70558407859294)*'Hintergrund Berechnung'!$I$941)*0.5,IF($C497&lt;16,(I497/($D497^0.70558407859294)*'Hintergrund Berechnung'!$I$941)*0.67,I497/($D497^0.70558407859294)*'Hintergrund Berechnung'!$I$942)))</f>
        <v>#DIV/0!</v>
      </c>
      <c r="AA497" s="16" t="str">
        <f t="shared" si="66"/>
        <v/>
      </c>
      <c r="AB497" s="16" t="e">
        <f>IF($A$3=FALSE,IF($C497&lt;16,K497/($D497^0.70558407859294)*'Hintergrund Berechnung'!$I$941,K497/($D497^0.70558407859294)*'Hintergrund Berechnung'!$I$942),IF($C497&lt;13,(K497/($D497^0.70558407859294)*'Hintergrund Berechnung'!$I$941)*0.5,IF($C497&lt;16,(K497/($D497^0.70558407859294)*'Hintergrund Berechnung'!$I$941)*0.67,K497/($D497^0.70558407859294)*'Hintergrund Berechnung'!$I$942)))</f>
        <v>#DIV/0!</v>
      </c>
      <c r="AC497" s="16" t="str">
        <f t="shared" si="67"/>
        <v/>
      </c>
      <c r="AD497" s="16" t="e">
        <f>IF($A$3=FALSE,IF($C497&lt;16,M497/($D497^0.70558407859294)*'Hintergrund Berechnung'!$I$941,M497/($D497^0.70558407859294)*'Hintergrund Berechnung'!$I$942),IF($C497&lt;13,(M497/($D497^0.70558407859294)*'Hintergrund Berechnung'!$I$941)*0.5,IF($C497&lt;16,(M497/($D497^0.70558407859294)*'Hintergrund Berechnung'!$I$941)*0.67,M497/($D497^0.70558407859294)*'Hintergrund Berechnung'!$I$942)))</f>
        <v>#DIV/0!</v>
      </c>
      <c r="AE497" s="16" t="str">
        <f t="shared" si="68"/>
        <v/>
      </c>
      <c r="AF497" s="16" t="e">
        <f>IF($A$3=FALSE,IF($C497&lt;16,O497/($D497^0.70558407859294)*'Hintergrund Berechnung'!$I$941,O497/($D497^0.70558407859294)*'Hintergrund Berechnung'!$I$942),IF($C497&lt;13,(O497/($D497^0.70558407859294)*'Hintergrund Berechnung'!$I$941)*0.5,IF($C497&lt;16,(O497/($D497^0.70558407859294)*'Hintergrund Berechnung'!$I$941)*0.67,O497/($D497^0.70558407859294)*'Hintergrund Berechnung'!$I$942)))</f>
        <v>#DIV/0!</v>
      </c>
      <c r="AG497" s="16" t="str">
        <f t="shared" si="69"/>
        <v/>
      </c>
      <c r="AH497" s="16" t="e">
        <f t="shared" si="70"/>
        <v>#DIV/0!</v>
      </c>
      <c r="AI497" s="34" t="e">
        <f>ROUND(IF(C497&lt;16,$Q497/($D497^0.450818786555515)*'Hintergrund Berechnung'!$N$941,$Q497/($D497^0.450818786555515)*'Hintergrund Berechnung'!$N$942),0)</f>
        <v>#DIV/0!</v>
      </c>
      <c r="AJ497" s="34">
        <f>ROUND(IF(C497&lt;16,$R497*'Hintergrund Berechnung'!$O$941,$R497*'Hintergrund Berechnung'!$O$942),0)</f>
        <v>0</v>
      </c>
      <c r="AK497" s="34">
        <f>ROUND(IF(C497&lt;16,IF(S497&gt;0,(25-$S497)*'Hintergrund Berechnung'!$J$941,0),IF(S497&gt;0,(25-$S497)*'Hintergrund Berechnung'!$J$942,0)),0)</f>
        <v>0</v>
      </c>
      <c r="AL497" s="18" t="e">
        <f t="shared" si="71"/>
        <v>#DIV/0!</v>
      </c>
    </row>
    <row r="498" spans="21:38" x14ac:dyDescent="0.5">
      <c r="U498" s="16">
        <f t="shared" si="63"/>
        <v>0</v>
      </c>
      <c r="V498" s="16" t="e">
        <f>IF($A$3=FALSE,IF($C498&lt;16,E498/($D498^0.70558407859294)*'Hintergrund Berechnung'!$I$941,E498/($D498^0.70558407859294)*'Hintergrund Berechnung'!$I$942),IF($C498&lt;13,(E498/($D498^0.70558407859294)*'Hintergrund Berechnung'!$I$941)*0.5,IF($C498&lt;16,(E498/($D498^0.70558407859294)*'Hintergrund Berechnung'!$I$941)*0.67,E498/($D498^0.70558407859294)*'Hintergrund Berechnung'!$I$942)))</f>
        <v>#DIV/0!</v>
      </c>
      <c r="W498" s="16" t="str">
        <f t="shared" si="64"/>
        <v/>
      </c>
      <c r="X498" s="16" t="e">
        <f>IF($A$3=FALSE,IF($C498&lt;16,G498/($D498^0.70558407859294)*'Hintergrund Berechnung'!$I$941,G498/($D498^0.70558407859294)*'Hintergrund Berechnung'!$I$942),IF($C498&lt;13,(G498/($D498^0.70558407859294)*'Hintergrund Berechnung'!$I$941)*0.5,IF($C498&lt;16,(G498/($D498^0.70558407859294)*'Hintergrund Berechnung'!$I$941)*0.67,G498/($D498^0.70558407859294)*'Hintergrund Berechnung'!$I$942)))</f>
        <v>#DIV/0!</v>
      </c>
      <c r="Y498" s="16" t="str">
        <f t="shared" si="65"/>
        <v/>
      </c>
      <c r="Z498" s="16" t="e">
        <f>IF($A$3=FALSE,IF($C498&lt;16,I498/($D498^0.70558407859294)*'Hintergrund Berechnung'!$I$941,I498/($D498^0.70558407859294)*'Hintergrund Berechnung'!$I$942),IF($C498&lt;13,(I498/($D498^0.70558407859294)*'Hintergrund Berechnung'!$I$941)*0.5,IF($C498&lt;16,(I498/($D498^0.70558407859294)*'Hintergrund Berechnung'!$I$941)*0.67,I498/($D498^0.70558407859294)*'Hintergrund Berechnung'!$I$942)))</f>
        <v>#DIV/0!</v>
      </c>
      <c r="AA498" s="16" t="str">
        <f t="shared" si="66"/>
        <v/>
      </c>
      <c r="AB498" s="16" t="e">
        <f>IF($A$3=FALSE,IF($C498&lt;16,K498/($D498^0.70558407859294)*'Hintergrund Berechnung'!$I$941,K498/($D498^0.70558407859294)*'Hintergrund Berechnung'!$I$942),IF($C498&lt;13,(K498/($D498^0.70558407859294)*'Hintergrund Berechnung'!$I$941)*0.5,IF($C498&lt;16,(K498/($D498^0.70558407859294)*'Hintergrund Berechnung'!$I$941)*0.67,K498/($D498^0.70558407859294)*'Hintergrund Berechnung'!$I$942)))</f>
        <v>#DIV/0!</v>
      </c>
      <c r="AC498" s="16" t="str">
        <f t="shared" si="67"/>
        <v/>
      </c>
      <c r="AD498" s="16" t="e">
        <f>IF($A$3=FALSE,IF($C498&lt;16,M498/($D498^0.70558407859294)*'Hintergrund Berechnung'!$I$941,M498/($D498^0.70558407859294)*'Hintergrund Berechnung'!$I$942),IF($C498&lt;13,(M498/($D498^0.70558407859294)*'Hintergrund Berechnung'!$I$941)*0.5,IF($C498&lt;16,(M498/($D498^0.70558407859294)*'Hintergrund Berechnung'!$I$941)*0.67,M498/($D498^0.70558407859294)*'Hintergrund Berechnung'!$I$942)))</f>
        <v>#DIV/0!</v>
      </c>
      <c r="AE498" s="16" t="str">
        <f t="shared" si="68"/>
        <v/>
      </c>
      <c r="AF498" s="16" t="e">
        <f>IF($A$3=FALSE,IF($C498&lt;16,O498/($D498^0.70558407859294)*'Hintergrund Berechnung'!$I$941,O498/($D498^0.70558407859294)*'Hintergrund Berechnung'!$I$942),IF($C498&lt;13,(O498/($D498^0.70558407859294)*'Hintergrund Berechnung'!$I$941)*0.5,IF($C498&lt;16,(O498/($D498^0.70558407859294)*'Hintergrund Berechnung'!$I$941)*0.67,O498/($D498^0.70558407859294)*'Hintergrund Berechnung'!$I$942)))</f>
        <v>#DIV/0!</v>
      </c>
      <c r="AG498" s="16" t="str">
        <f t="shared" si="69"/>
        <v/>
      </c>
      <c r="AH498" s="16" t="e">
        <f t="shared" si="70"/>
        <v>#DIV/0!</v>
      </c>
      <c r="AI498" s="34" t="e">
        <f>ROUND(IF(C498&lt;16,$Q498/($D498^0.450818786555515)*'Hintergrund Berechnung'!$N$941,$Q498/($D498^0.450818786555515)*'Hintergrund Berechnung'!$N$942),0)</f>
        <v>#DIV/0!</v>
      </c>
      <c r="AJ498" s="34">
        <f>ROUND(IF(C498&lt;16,$R498*'Hintergrund Berechnung'!$O$941,$R498*'Hintergrund Berechnung'!$O$942),0)</f>
        <v>0</v>
      </c>
      <c r="AK498" s="34">
        <f>ROUND(IF(C498&lt;16,IF(S498&gt;0,(25-$S498)*'Hintergrund Berechnung'!$J$941,0),IF(S498&gt;0,(25-$S498)*'Hintergrund Berechnung'!$J$942,0)),0)</f>
        <v>0</v>
      </c>
      <c r="AL498" s="18" t="e">
        <f t="shared" si="71"/>
        <v>#DIV/0!</v>
      </c>
    </row>
    <row r="499" spans="21:38" x14ac:dyDescent="0.5">
      <c r="U499" s="16">
        <f t="shared" si="63"/>
        <v>0</v>
      </c>
      <c r="V499" s="16" t="e">
        <f>IF($A$3=FALSE,IF($C499&lt;16,E499/($D499^0.70558407859294)*'Hintergrund Berechnung'!$I$941,E499/($D499^0.70558407859294)*'Hintergrund Berechnung'!$I$942),IF($C499&lt;13,(E499/($D499^0.70558407859294)*'Hintergrund Berechnung'!$I$941)*0.5,IF($C499&lt;16,(E499/($D499^0.70558407859294)*'Hintergrund Berechnung'!$I$941)*0.67,E499/($D499^0.70558407859294)*'Hintergrund Berechnung'!$I$942)))</f>
        <v>#DIV/0!</v>
      </c>
      <c r="W499" s="16" t="str">
        <f t="shared" si="64"/>
        <v/>
      </c>
      <c r="X499" s="16" t="e">
        <f>IF($A$3=FALSE,IF($C499&lt;16,G499/($D499^0.70558407859294)*'Hintergrund Berechnung'!$I$941,G499/($D499^0.70558407859294)*'Hintergrund Berechnung'!$I$942),IF($C499&lt;13,(G499/($D499^0.70558407859294)*'Hintergrund Berechnung'!$I$941)*0.5,IF($C499&lt;16,(G499/($D499^0.70558407859294)*'Hintergrund Berechnung'!$I$941)*0.67,G499/($D499^0.70558407859294)*'Hintergrund Berechnung'!$I$942)))</f>
        <v>#DIV/0!</v>
      </c>
      <c r="Y499" s="16" t="str">
        <f t="shared" si="65"/>
        <v/>
      </c>
      <c r="Z499" s="16" t="e">
        <f>IF($A$3=FALSE,IF($C499&lt;16,I499/($D499^0.70558407859294)*'Hintergrund Berechnung'!$I$941,I499/($D499^0.70558407859294)*'Hintergrund Berechnung'!$I$942),IF($C499&lt;13,(I499/($D499^0.70558407859294)*'Hintergrund Berechnung'!$I$941)*0.5,IF($C499&lt;16,(I499/($D499^0.70558407859294)*'Hintergrund Berechnung'!$I$941)*0.67,I499/($D499^0.70558407859294)*'Hintergrund Berechnung'!$I$942)))</f>
        <v>#DIV/0!</v>
      </c>
      <c r="AA499" s="16" t="str">
        <f t="shared" si="66"/>
        <v/>
      </c>
      <c r="AB499" s="16" t="e">
        <f>IF($A$3=FALSE,IF($C499&lt;16,K499/($D499^0.70558407859294)*'Hintergrund Berechnung'!$I$941,K499/($D499^0.70558407859294)*'Hintergrund Berechnung'!$I$942),IF($C499&lt;13,(K499/($D499^0.70558407859294)*'Hintergrund Berechnung'!$I$941)*0.5,IF($C499&lt;16,(K499/($D499^0.70558407859294)*'Hintergrund Berechnung'!$I$941)*0.67,K499/($D499^0.70558407859294)*'Hintergrund Berechnung'!$I$942)))</f>
        <v>#DIV/0!</v>
      </c>
      <c r="AC499" s="16" t="str">
        <f t="shared" si="67"/>
        <v/>
      </c>
      <c r="AD499" s="16" t="e">
        <f>IF($A$3=FALSE,IF($C499&lt;16,M499/($D499^0.70558407859294)*'Hintergrund Berechnung'!$I$941,M499/($D499^0.70558407859294)*'Hintergrund Berechnung'!$I$942),IF($C499&lt;13,(M499/($D499^0.70558407859294)*'Hintergrund Berechnung'!$I$941)*0.5,IF($C499&lt;16,(M499/($D499^0.70558407859294)*'Hintergrund Berechnung'!$I$941)*0.67,M499/($D499^0.70558407859294)*'Hintergrund Berechnung'!$I$942)))</f>
        <v>#DIV/0!</v>
      </c>
      <c r="AE499" s="16" t="str">
        <f t="shared" si="68"/>
        <v/>
      </c>
      <c r="AF499" s="16" t="e">
        <f>IF($A$3=FALSE,IF($C499&lt;16,O499/($D499^0.70558407859294)*'Hintergrund Berechnung'!$I$941,O499/($D499^0.70558407859294)*'Hintergrund Berechnung'!$I$942),IF($C499&lt;13,(O499/($D499^0.70558407859294)*'Hintergrund Berechnung'!$I$941)*0.5,IF($C499&lt;16,(O499/($D499^0.70558407859294)*'Hintergrund Berechnung'!$I$941)*0.67,O499/($D499^0.70558407859294)*'Hintergrund Berechnung'!$I$942)))</f>
        <v>#DIV/0!</v>
      </c>
      <c r="AG499" s="16" t="str">
        <f t="shared" si="69"/>
        <v/>
      </c>
      <c r="AH499" s="16" t="e">
        <f t="shared" si="70"/>
        <v>#DIV/0!</v>
      </c>
      <c r="AI499" s="34" t="e">
        <f>ROUND(IF(C499&lt;16,$Q499/($D499^0.450818786555515)*'Hintergrund Berechnung'!$N$941,$Q499/($D499^0.450818786555515)*'Hintergrund Berechnung'!$N$942),0)</f>
        <v>#DIV/0!</v>
      </c>
      <c r="AJ499" s="34">
        <f>ROUND(IF(C499&lt;16,$R499*'Hintergrund Berechnung'!$O$941,$R499*'Hintergrund Berechnung'!$O$942),0)</f>
        <v>0</v>
      </c>
      <c r="AK499" s="34">
        <f>ROUND(IF(C499&lt;16,IF(S499&gt;0,(25-$S499)*'Hintergrund Berechnung'!$J$941,0),IF(S499&gt;0,(25-$S499)*'Hintergrund Berechnung'!$J$942,0)),0)</f>
        <v>0</v>
      </c>
      <c r="AL499" s="18" t="e">
        <f t="shared" si="71"/>
        <v>#DIV/0!</v>
      </c>
    </row>
    <row r="500" spans="21:38" x14ac:dyDescent="0.5">
      <c r="U500" s="16">
        <f t="shared" si="63"/>
        <v>0</v>
      </c>
      <c r="V500" s="16" t="e">
        <f>IF($A$3=FALSE,IF($C500&lt;16,E500/($D500^0.70558407859294)*'Hintergrund Berechnung'!$I$941,E500/($D500^0.70558407859294)*'Hintergrund Berechnung'!$I$942),IF($C500&lt;13,(E500/($D500^0.70558407859294)*'Hintergrund Berechnung'!$I$941)*0.5,IF($C500&lt;16,(E500/($D500^0.70558407859294)*'Hintergrund Berechnung'!$I$941)*0.67,E500/($D500^0.70558407859294)*'Hintergrund Berechnung'!$I$942)))</f>
        <v>#DIV/0!</v>
      </c>
      <c r="W500" s="16" t="str">
        <f t="shared" si="64"/>
        <v/>
      </c>
      <c r="X500" s="16" t="e">
        <f>IF($A$3=FALSE,IF($C500&lt;16,G500/($D500^0.70558407859294)*'Hintergrund Berechnung'!$I$941,G500/($D500^0.70558407859294)*'Hintergrund Berechnung'!$I$942),IF($C500&lt;13,(G500/($D500^0.70558407859294)*'Hintergrund Berechnung'!$I$941)*0.5,IF($C500&lt;16,(G500/($D500^0.70558407859294)*'Hintergrund Berechnung'!$I$941)*0.67,G500/($D500^0.70558407859294)*'Hintergrund Berechnung'!$I$942)))</f>
        <v>#DIV/0!</v>
      </c>
      <c r="Y500" s="16" t="str">
        <f t="shared" si="65"/>
        <v/>
      </c>
      <c r="Z500" s="16" t="e">
        <f>IF($A$3=FALSE,IF($C500&lt;16,I500/($D500^0.70558407859294)*'Hintergrund Berechnung'!$I$941,I500/($D500^0.70558407859294)*'Hintergrund Berechnung'!$I$942),IF($C500&lt;13,(I500/($D500^0.70558407859294)*'Hintergrund Berechnung'!$I$941)*0.5,IF($C500&lt;16,(I500/($D500^0.70558407859294)*'Hintergrund Berechnung'!$I$941)*0.67,I500/($D500^0.70558407859294)*'Hintergrund Berechnung'!$I$942)))</f>
        <v>#DIV/0!</v>
      </c>
      <c r="AA500" s="16" t="str">
        <f t="shared" si="66"/>
        <v/>
      </c>
      <c r="AB500" s="16" t="e">
        <f>IF($A$3=FALSE,IF($C500&lt;16,K500/($D500^0.70558407859294)*'Hintergrund Berechnung'!$I$941,K500/($D500^0.70558407859294)*'Hintergrund Berechnung'!$I$942),IF($C500&lt;13,(K500/($D500^0.70558407859294)*'Hintergrund Berechnung'!$I$941)*0.5,IF($C500&lt;16,(K500/($D500^0.70558407859294)*'Hintergrund Berechnung'!$I$941)*0.67,K500/($D500^0.70558407859294)*'Hintergrund Berechnung'!$I$942)))</f>
        <v>#DIV/0!</v>
      </c>
      <c r="AC500" s="16" t="str">
        <f t="shared" si="67"/>
        <v/>
      </c>
      <c r="AD500" s="16" t="e">
        <f>IF($A$3=FALSE,IF($C500&lt;16,M500/($D500^0.70558407859294)*'Hintergrund Berechnung'!$I$941,M500/($D500^0.70558407859294)*'Hintergrund Berechnung'!$I$942),IF($C500&lt;13,(M500/($D500^0.70558407859294)*'Hintergrund Berechnung'!$I$941)*0.5,IF($C500&lt;16,(M500/($D500^0.70558407859294)*'Hintergrund Berechnung'!$I$941)*0.67,M500/($D500^0.70558407859294)*'Hintergrund Berechnung'!$I$942)))</f>
        <v>#DIV/0!</v>
      </c>
      <c r="AE500" s="16" t="str">
        <f t="shared" si="68"/>
        <v/>
      </c>
      <c r="AF500" s="16" t="e">
        <f>IF($A$3=FALSE,IF($C500&lt;16,O500/($D500^0.70558407859294)*'Hintergrund Berechnung'!$I$941,O500/($D500^0.70558407859294)*'Hintergrund Berechnung'!$I$942),IF($C500&lt;13,(O500/($D500^0.70558407859294)*'Hintergrund Berechnung'!$I$941)*0.5,IF($C500&lt;16,(O500/($D500^0.70558407859294)*'Hintergrund Berechnung'!$I$941)*0.67,O500/($D500^0.70558407859294)*'Hintergrund Berechnung'!$I$942)))</f>
        <v>#DIV/0!</v>
      </c>
      <c r="AG500" s="16" t="str">
        <f t="shared" si="69"/>
        <v/>
      </c>
      <c r="AH500" s="16" t="e">
        <f t="shared" si="70"/>
        <v>#DIV/0!</v>
      </c>
      <c r="AI500" s="34" t="e">
        <f>ROUND(IF(C500&lt;16,$Q500/($D500^0.450818786555515)*'Hintergrund Berechnung'!$N$941,$Q500/($D500^0.450818786555515)*'Hintergrund Berechnung'!$N$942),0)</f>
        <v>#DIV/0!</v>
      </c>
      <c r="AJ500" s="34">
        <f>ROUND(IF(C500&lt;16,$R500*'Hintergrund Berechnung'!$O$941,$R500*'Hintergrund Berechnung'!$O$942),0)</f>
        <v>0</v>
      </c>
      <c r="AK500" s="34">
        <f>ROUND(IF(C500&lt;16,IF(S500&gt;0,(25-$S500)*'Hintergrund Berechnung'!$J$941,0),IF(S500&gt;0,(25-$S500)*'Hintergrund Berechnung'!$J$942,0)),0)</f>
        <v>0</v>
      </c>
      <c r="AL500" s="18" t="e">
        <f t="shared" si="71"/>
        <v>#DIV/0!</v>
      </c>
    </row>
    <row r="501" spans="21:38" x14ac:dyDescent="0.5">
      <c r="U501" s="16">
        <f t="shared" si="63"/>
        <v>0</v>
      </c>
      <c r="V501" s="16" t="e">
        <f>IF($A$3=FALSE,IF($C501&lt;16,E501/($D501^0.70558407859294)*'Hintergrund Berechnung'!$I$941,E501/($D501^0.70558407859294)*'Hintergrund Berechnung'!$I$942),IF($C501&lt;13,(E501/($D501^0.70558407859294)*'Hintergrund Berechnung'!$I$941)*0.5,IF($C501&lt;16,(E501/($D501^0.70558407859294)*'Hintergrund Berechnung'!$I$941)*0.67,E501/($D501^0.70558407859294)*'Hintergrund Berechnung'!$I$942)))</f>
        <v>#DIV/0!</v>
      </c>
      <c r="W501" s="16" t="str">
        <f t="shared" si="64"/>
        <v/>
      </c>
      <c r="X501" s="16" t="e">
        <f>IF($A$3=FALSE,IF($C501&lt;16,G501/($D501^0.70558407859294)*'Hintergrund Berechnung'!$I$941,G501/($D501^0.70558407859294)*'Hintergrund Berechnung'!$I$942),IF($C501&lt;13,(G501/($D501^0.70558407859294)*'Hintergrund Berechnung'!$I$941)*0.5,IF($C501&lt;16,(G501/($D501^0.70558407859294)*'Hintergrund Berechnung'!$I$941)*0.67,G501/($D501^0.70558407859294)*'Hintergrund Berechnung'!$I$942)))</f>
        <v>#DIV/0!</v>
      </c>
      <c r="Y501" s="16" t="str">
        <f t="shared" si="65"/>
        <v/>
      </c>
      <c r="Z501" s="16" t="e">
        <f>IF($A$3=FALSE,IF($C501&lt;16,I501/($D501^0.70558407859294)*'Hintergrund Berechnung'!$I$941,I501/($D501^0.70558407859294)*'Hintergrund Berechnung'!$I$942),IF($C501&lt;13,(I501/($D501^0.70558407859294)*'Hintergrund Berechnung'!$I$941)*0.5,IF($C501&lt;16,(I501/($D501^0.70558407859294)*'Hintergrund Berechnung'!$I$941)*0.67,I501/($D501^0.70558407859294)*'Hintergrund Berechnung'!$I$942)))</f>
        <v>#DIV/0!</v>
      </c>
      <c r="AA501" s="16" t="str">
        <f t="shared" si="66"/>
        <v/>
      </c>
      <c r="AB501" s="16" t="e">
        <f>IF($A$3=FALSE,IF($C501&lt;16,K501/($D501^0.70558407859294)*'Hintergrund Berechnung'!$I$941,K501/($D501^0.70558407859294)*'Hintergrund Berechnung'!$I$942),IF($C501&lt;13,(K501/($D501^0.70558407859294)*'Hintergrund Berechnung'!$I$941)*0.5,IF($C501&lt;16,(K501/($D501^0.70558407859294)*'Hintergrund Berechnung'!$I$941)*0.67,K501/($D501^0.70558407859294)*'Hintergrund Berechnung'!$I$942)))</f>
        <v>#DIV/0!</v>
      </c>
      <c r="AC501" s="16" t="str">
        <f t="shared" si="67"/>
        <v/>
      </c>
      <c r="AD501" s="16" t="e">
        <f>IF($A$3=FALSE,IF($C501&lt;16,M501/($D501^0.70558407859294)*'Hintergrund Berechnung'!$I$941,M501/($D501^0.70558407859294)*'Hintergrund Berechnung'!$I$942),IF($C501&lt;13,(M501/($D501^0.70558407859294)*'Hintergrund Berechnung'!$I$941)*0.5,IF($C501&lt;16,(M501/($D501^0.70558407859294)*'Hintergrund Berechnung'!$I$941)*0.67,M501/($D501^0.70558407859294)*'Hintergrund Berechnung'!$I$942)))</f>
        <v>#DIV/0!</v>
      </c>
      <c r="AE501" s="16" t="str">
        <f t="shared" si="68"/>
        <v/>
      </c>
      <c r="AF501" s="16" t="e">
        <f>IF($A$3=FALSE,IF($C501&lt;16,O501/($D501^0.70558407859294)*'Hintergrund Berechnung'!$I$941,O501/($D501^0.70558407859294)*'Hintergrund Berechnung'!$I$942),IF($C501&lt;13,(O501/($D501^0.70558407859294)*'Hintergrund Berechnung'!$I$941)*0.5,IF($C501&lt;16,(O501/($D501^0.70558407859294)*'Hintergrund Berechnung'!$I$941)*0.67,O501/($D501^0.70558407859294)*'Hintergrund Berechnung'!$I$942)))</f>
        <v>#DIV/0!</v>
      </c>
      <c r="AG501" s="16" t="str">
        <f t="shared" si="69"/>
        <v/>
      </c>
      <c r="AH501" s="16" t="e">
        <f t="shared" si="70"/>
        <v>#DIV/0!</v>
      </c>
      <c r="AI501" s="34" t="e">
        <f>ROUND(IF(C501&lt;16,$Q501/($D501^0.450818786555515)*'Hintergrund Berechnung'!$N$941,$Q501/($D501^0.450818786555515)*'Hintergrund Berechnung'!$N$942),0)</f>
        <v>#DIV/0!</v>
      </c>
      <c r="AJ501" s="34">
        <f>ROUND(IF(C501&lt;16,$R501*'Hintergrund Berechnung'!$O$941,$R501*'Hintergrund Berechnung'!$O$942),0)</f>
        <v>0</v>
      </c>
      <c r="AK501" s="34">
        <f>ROUND(IF(C501&lt;16,IF(S501&gt;0,(25-$S501)*'Hintergrund Berechnung'!$J$941,0),IF(S501&gt;0,(25-$S501)*'Hintergrund Berechnung'!$J$942,0)),0)</f>
        <v>0</v>
      </c>
      <c r="AL501" s="18" t="e">
        <f t="shared" si="71"/>
        <v>#DIV/0!</v>
      </c>
    </row>
    <row r="502" spans="21:38" x14ac:dyDescent="0.5">
      <c r="U502" s="16">
        <f t="shared" si="63"/>
        <v>0</v>
      </c>
      <c r="V502" s="16" t="e">
        <f>IF($A$3=FALSE,IF($C502&lt;16,E502/($D502^0.70558407859294)*'Hintergrund Berechnung'!$I$941,E502/($D502^0.70558407859294)*'Hintergrund Berechnung'!$I$942),IF($C502&lt;13,(E502/($D502^0.70558407859294)*'Hintergrund Berechnung'!$I$941)*0.5,IF($C502&lt;16,(E502/($D502^0.70558407859294)*'Hintergrund Berechnung'!$I$941)*0.67,E502/($D502^0.70558407859294)*'Hintergrund Berechnung'!$I$942)))</f>
        <v>#DIV/0!</v>
      </c>
      <c r="W502" s="16" t="str">
        <f t="shared" si="64"/>
        <v/>
      </c>
      <c r="X502" s="16" t="e">
        <f>IF($A$3=FALSE,IF($C502&lt;16,G502/($D502^0.70558407859294)*'Hintergrund Berechnung'!$I$941,G502/($D502^0.70558407859294)*'Hintergrund Berechnung'!$I$942),IF($C502&lt;13,(G502/($D502^0.70558407859294)*'Hintergrund Berechnung'!$I$941)*0.5,IF($C502&lt;16,(G502/($D502^0.70558407859294)*'Hintergrund Berechnung'!$I$941)*0.67,G502/($D502^0.70558407859294)*'Hintergrund Berechnung'!$I$942)))</f>
        <v>#DIV/0!</v>
      </c>
      <c r="Y502" s="16" t="str">
        <f t="shared" si="65"/>
        <v/>
      </c>
      <c r="Z502" s="16" t="e">
        <f>IF($A$3=FALSE,IF($C502&lt;16,I502/($D502^0.70558407859294)*'Hintergrund Berechnung'!$I$941,I502/($D502^0.70558407859294)*'Hintergrund Berechnung'!$I$942),IF($C502&lt;13,(I502/($D502^0.70558407859294)*'Hintergrund Berechnung'!$I$941)*0.5,IF($C502&lt;16,(I502/($D502^0.70558407859294)*'Hintergrund Berechnung'!$I$941)*0.67,I502/($D502^0.70558407859294)*'Hintergrund Berechnung'!$I$942)))</f>
        <v>#DIV/0!</v>
      </c>
      <c r="AA502" s="16" t="str">
        <f t="shared" si="66"/>
        <v/>
      </c>
      <c r="AB502" s="16" t="e">
        <f>IF($A$3=FALSE,IF($C502&lt;16,K502/($D502^0.70558407859294)*'Hintergrund Berechnung'!$I$941,K502/($D502^0.70558407859294)*'Hintergrund Berechnung'!$I$942),IF($C502&lt;13,(K502/($D502^0.70558407859294)*'Hintergrund Berechnung'!$I$941)*0.5,IF($C502&lt;16,(K502/($D502^0.70558407859294)*'Hintergrund Berechnung'!$I$941)*0.67,K502/($D502^0.70558407859294)*'Hintergrund Berechnung'!$I$942)))</f>
        <v>#DIV/0!</v>
      </c>
      <c r="AC502" s="16" t="str">
        <f t="shared" si="67"/>
        <v/>
      </c>
      <c r="AD502" s="16" t="e">
        <f>IF($A$3=FALSE,IF($C502&lt;16,M502/($D502^0.70558407859294)*'Hintergrund Berechnung'!$I$941,M502/($D502^0.70558407859294)*'Hintergrund Berechnung'!$I$942),IF($C502&lt;13,(M502/($D502^0.70558407859294)*'Hintergrund Berechnung'!$I$941)*0.5,IF($C502&lt;16,(M502/($D502^0.70558407859294)*'Hintergrund Berechnung'!$I$941)*0.67,M502/($D502^0.70558407859294)*'Hintergrund Berechnung'!$I$942)))</f>
        <v>#DIV/0!</v>
      </c>
      <c r="AE502" s="16" t="str">
        <f t="shared" si="68"/>
        <v/>
      </c>
      <c r="AF502" s="16" t="e">
        <f>IF($A$3=FALSE,IF($C502&lt;16,O502/($D502^0.70558407859294)*'Hintergrund Berechnung'!$I$941,O502/($D502^0.70558407859294)*'Hintergrund Berechnung'!$I$942),IF($C502&lt;13,(O502/($D502^0.70558407859294)*'Hintergrund Berechnung'!$I$941)*0.5,IF($C502&lt;16,(O502/($D502^0.70558407859294)*'Hintergrund Berechnung'!$I$941)*0.67,O502/($D502^0.70558407859294)*'Hintergrund Berechnung'!$I$942)))</f>
        <v>#DIV/0!</v>
      </c>
      <c r="AG502" s="16" t="str">
        <f t="shared" si="69"/>
        <v/>
      </c>
      <c r="AH502" s="16" t="e">
        <f t="shared" si="70"/>
        <v>#DIV/0!</v>
      </c>
      <c r="AI502" s="34" t="e">
        <f>ROUND(IF(C502&lt;16,$Q502/($D502^0.450818786555515)*'Hintergrund Berechnung'!$N$941,$Q502/($D502^0.450818786555515)*'Hintergrund Berechnung'!$N$942),0)</f>
        <v>#DIV/0!</v>
      </c>
      <c r="AJ502" s="34">
        <f>ROUND(IF(C502&lt;16,$R502*'Hintergrund Berechnung'!$O$941,$R502*'Hintergrund Berechnung'!$O$942),0)</f>
        <v>0</v>
      </c>
      <c r="AK502" s="34">
        <f>ROUND(IF(C502&lt;16,IF(S502&gt;0,(25-$S502)*'Hintergrund Berechnung'!$J$941,0),IF(S502&gt;0,(25-$S502)*'Hintergrund Berechnung'!$J$942,0)),0)</f>
        <v>0</v>
      </c>
      <c r="AL502" s="18" t="e">
        <f t="shared" si="71"/>
        <v>#DIV/0!</v>
      </c>
    </row>
    <row r="503" spans="21:38" x14ac:dyDescent="0.5">
      <c r="U503" s="16">
        <f t="shared" si="63"/>
        <v>0</v>
      </c>
      <c r="V503" s="16" t="e">
        <f>IF($A$3=FALSE,IF($C503&lt;16,E503/($D503^0.70558407859294)*'Hintergrund Berechnung'!$I$941,E503/($D503^0.70558407859294)*'Hintergrund Berechnung'!$I$942),IF($C503&lt;13,(E503/($D503^0.70558407859294)*'Hintergrund Berechnung'!$I$941)*0.5,IF($C503&lt;16,(E503/($D503^0.70558407859294)*'Hintergrund Berechnung'!$I$941)*0.67,E503/($D503^0.70558407859294)*'Hintergrund Berechnung'!$I$942)))</f>
        <v>#DIV/0!</v>
      </c>
      <c r="W503" s="16" t="str">
        <f t="shared" si="64"/>
        <v/>
      </c>
      <c r="X503" s="16" t="e">
        <f>IF($A$3=FALSE,IF($C503&lt;16,G503/($D503^0.70558407859294)*'Hintergrund Berechnung'!$I$941,G503/($D503^0.70558407859294)*'Hintergrund Berechnung'!$I$942),IF($C503&lt;13,(G503/($D503^0.70558407859294)*'Hintergrund Berechnung'!$I$941)*0.5,IF($C503&lt;16,(G503/($D503^0.70558407859294)*'Hintergrund Berechnung'!$I$941)*0.67,G503/($D503^0.70558407859294)*'Hintergrund Berechnung'!$I$942)))</f>
        <v>#DIV/0!</v>
      </c>
      <c r="Y503" s="16" t="str">
        <f t="shared" si="65"/>
        <v/>
      </c>
      <c r="Z503" s="16" t="e">
        <f>IF($A$3=FALSE,IF($C503&lt;16,I503/($D503^0.70558407859294)*'Hintergrund Berechnung'!$I$941,I503/($D503^0.70558407859294)*'Hintergrund Berechnung'!$I$942),IF($C503&lt;13,(I503/($D503^0.70558407859294)*'Hintergrund Berechnung'!$I$941)*0.5,IF($C503&lt;16,(I503/($D503^0.70558407859294)*'Hintergrund Berechnung'!$I$941)*0.67,I503/($D503^0.70558407859294)*'Hintergrund Berechnung'!$I$942)))</f>
        <v>#DIV/0!</v>
      </c>
      <c r="AA503" s="16" t="str">
        <f t="shared" si="66"/>
        <v/>
      </c>
      <c r="AB503" s="16" t="e">
        <f>IF($A$3=FALSE,IF($C503&lt;16,K503/($D503^0.70558407859294)*'Hintergrund Berechnung'!$I$941,K503/($D503^0.70558407859294)*'Hintergrund Berechnung'!$I$942),IF($C503&lt;13,(K503/($D503^0.70558407859294)*'Hintergrund Berechnung'!$I$941)*0.5,IF($C503&lt;16,(K503/($D503^0.70558407859294)*'Hintergrund Berechnung'!$I$941)*0.67,K503/($D503^0.70558407859294)*'Hintergrund Berechnung'!$I$942)))</f>
        <v>#DIV/0!</v>
      </c>
      <c r="AC503" s="16" t="str">
        <f t="shared" si="67"/>
        <v/>
      </c>
      <c r="AD503" s="16" t="e">
        <f>IF($A$3=FALSE,IF($C503&lt;16,M503/($D503^0.70558407859294)*'Hintergrund Berechnung'!$I$941,M503/($D503^0.70558407859294)*'Hintergrund Berechnung'!$I$942),IF($C503&lt;13,(M503/($D503^0.70558407859294)*'Hintergrund Berechnung'!$I$941)*0.5,IF($C503&lt;16,(M503/($D503^0.70558407859294)*'Hintergrund Berechnung'!$I$941)*0.67,M503/($D503^0.70558407859294)*'Hintergrund Berechnung'!$I$942)))</f>
        <v>#DIV/0!</v>
      </c>
      <c r="AE503" s="16" t="str">
        <f t="shared" si="68"/>
        <v/>
      </c>
      <c r="AF503" s="16" t="e">
        <f>IF($A$3=FALSE,IF($C503&lt;16,O503/($D503^0.70558407859294)*'Hintergrund Berechnung'!$I$941,O503/($D503^0.70558407859294)*'Hintergrund Berechnung'!$I$942),IF($C503&lt;13,(O503/($D503^0.70558407859294)*'Hintergrund Berechnung'!$I$941)*0.5,IF($C503&lt;16,(O503/($D503^0.70558407859294)*'Hintergrund Berechnung'!$I$941)*0.67,O503/($D503^0.70558407859294)*'Hintergrund Berechnung'!$I$942)))</f>
        <v>#DIV/0!</v>
      </c>
      <c r="AG503" s="16" t="str">
        <f t="shared" si="69"/>
        <v/>
      </c>
      <c r="AH503" s="16" t="e">
        <f t="shared" si="70"/>
        <v>#DIV/0!</v>
      </c>
      <c r="AI503" s="34" t="e">
        <f>ROUND(IF(C503&lt;16,$Q503/($D503^0.450818786555515)*'Hintergrund Berechnung'!$N$941,$Q503/($D503^0.450818786555515)*'Hintergrund Berechnung'!$N$942),0)</f>
        <v>#DIV/0!</v>
      </c>
      <c r="AJ503" s="34">
        <f>ROUND(IF(C503&lt;16,$R503*'Hintergrund Berechnung'!$O$941,$R503*'Hintergrund Berechnung'!$O$942),0)</f>
        <v>0</v>
      </c>
      <c r="AK503" s="34">
        <f>ROUND(IF(C503&lt;16,IF(S503&gt;0,(25-$S503)*'Hintergrund Berechnung'!$J$941,0),IF(S503&gt;0,(25-$S503)*'Hintergrund Berechnung'!$J$942,0)),0)</f>
        <v>0</v>
      </c>
      <c r="AL503" s="18" t="e">
        <f t="shared" si="71"/>
        <v>#DIV/0!</v>
      </c>
    </row>
    <row r="504" spans="21:38" x14ac:dyDescent="0.5">
      <c r="U504" s="16">
        <f t="shared" si="63"/>
        <v>0</v>
      </c>
      <c r="V504" s="16" t="e">
        <f>IF($A$3=FALSE,IF($C504&lt;16,E504/($D504^0.70558407859294)*'Hintergrund Berechnung'!$I$941,E504/($D504^0.70558407859294)*'Hintergrund Berechnung'!$I$942),IF($C504&lt;13,(E504/($D504^0.70558407859294)*'Hintergrund Berechnung'!$I$941)*0.5,IF($C504&lt;16,(E504/($D504^0.70558407859294)*'Hintergrund Berechnung'!$I$941)*0.67,E504/($D504^0.70558407859294)*'Hintergrund Berechnung'!$I$942)))</f>
        <v>#DIV/0!</v>
      </c>
      <c r="W504" s="16" t="str">
        <f t="shared" si="64"/>
        <v/>
      </c>
      <c r="X504" s="16" t="e">
        <f>IF($A$3=FALSE,IF($C504&lt;16,G504/($D504^0.70558407859294)*'Hintergrund Berechnung'!$I$941,G504/($D504^0.70558407859294)*'Hintergrund Berechnung'!$I$942),IF($C504&lt;13,(G504/($D504^0.70558407859294)*'Hintergrund Berechnung'!$I$941)*0.5,IF($C504&lt;16,(G504/($D504^0.70558407859294)*'Hintergrund Berechnung'!$I$941)*0.67,G504/($D504^0.70558407859294)*'Hintergrund Berechnung'!$I$942)))</f>
        <v>#DIV/0!</v>
      </c>
      <c r="Y504" s="16" t="str">
        <f t="shared" si="65"/>
        <v/>
      </c>
      <c r="Z504" s="16" t="e">
        <f>IF($A$3=FALSE,IF($C504&lt;16,I504/($D504^0.70558407859294)*'Hintergrund Berechnung'!$I$941,I504/($D504^0.70558407859294)*'Hintergrund Berechnung'!$I$942),IF($C504&lt;13,(I504/($D504^0.70558407859294)*'Hintergrund Berechnung'!$I$941)*0.5,IF($C504&lt;16,(I504/($D504^0.70558407859294)*'Hintergrund Berechnung'!$I$941)*0.67,I504/($D504^0.70558407859294)*'Hintergrund Berechnung'!$I$942)))</f>
        <v>#DIV/0!</v>
      </c>
      <c r="AA504" s="16" t="str">
        <f t="shared" si="66"/>
        <v/>
      </c>
      <c r="AB504" s="16" t="e">
        <f>IF($A$3=FALSE,IF($C504&lt;16,K504/($D504^0.70558407859294)*'Hintergrund Berechnung'!$I$941,K504/($D504^0.70558407859294)*'Hintergrund Berechnung'!$I$942),IF($C504&lt;13,(K504/($D504^0.70558407859294)*'Hintergrund Berechnung'!$I$941)*0.5,IF($C504&lt;16,(K504/($D504^0.70558407859294)*'Hintergrund Berechnung'!$I$941)*0.67,K504/($D504^0.70558407859294)*'Hintergrund Berechnung'!$I$942)))</f>
        <v>#DIV/0!</v>
      </c>
      <c r="AC504" s="16" t="str">
        <f t="shared" si="67"/>
        <v/>
      </c>
      <c r="AD504" s="16" t="e">
        <f>IF($A$3=FALSE,IF($C504&lt;16,M504/($D504^0.70558407859294)*'Hintergrund Berechnung'!$I$941,M504/($D504^0.70558407859294)*'Hintergrund Berechnung'!$I$942),IF($C504&lt;13,(M504/($D504^0.70558407859294)*'Hintergrund Berechnung'!$I$941)*0.5,IF($C504&lt;16,(M504/($D504^0.70558407859294)*'Hintergrund Berechnung'!$I$941)*0.67,M504/($D504^0.70558407859294)*'Hintergrund Berechnung'!$I$942)))</f>
        <v>#DIV/0!</v>
      </c>
      <c r="AE504" s="16" t="str">
        <f t="shared" si="68"/>
        <v/>
      </c>
      <c r="AF504" s="16" t="e">
        <f>IF($A$3=FALSE,IF($C504&lt;16,O504/($D504^0.70558407859294)*'Hintergrund Berechnung'!$I$941,O504/($D504^0.70558407859294)*'Hintergrund Berechnung'!$I$942),IF($C504&lt;13,(O504/($D504^0.70558407859294)*'Hintergrund Berechnung'!$I$941)*0.5,IF($C504&lt;16,(O504/($D504^0.70558407859294)*'Hintergrund Berechnung'!$I$941)*0.67,O504/($D504^0.70558407859294)*'Hintergrund Berechnung'!$I$942)))</f>
        <v>#DIV/0!</v>
      </c>
      <c r="AG504" s="16" t="str">
        <f t="shared" si="69"/>
        <v/>
      </c>
      <c r="AH504" s="16" t="e">
        <f t="shared" si="70"/>
        <v>#DIV/0!</v>
      </c>
      <c r="AI504" s="34" t="e">
        <f>ROUND(IF(C504&lt;16,$Q504/($D504^0.450818786555515)*'Hintergrund Berechnung'!$N$941,$Q504/($D504^0.450818786555515)*'Hintergrund Berechnung'!$N$942),0)</f>
        <v>#DIV/0!</v>
      </c>
      <c r="AJ504" s="34">
        <f>ROUND(IF(C504&lt;16,$R504*'Hintergrund Berechnung'!$O$941,$R504*'Hintergrund Berechnung'!$O$942),0)</f>
        <v>0</v>
      </c>
      <c r="AK504" s="34">
        <f>ROUND(IF(C504&lt;16,IF(S504&gt;0,(25-$S504)*'Hintergrund Berechnung'!$J$941,0),IF(S504&gt;0,(25-$S504)*'Hintergrund Berechnung'!$J$942,0)),0)</f>
        <v>0</v>
      </c>
      <c r="AL504" s="18" t="e">
        <f t="shared" si="71"/>
        <v>#DIV/0!</v>
      </c>
    </row>
    <row r="505" spans="21:38" x14ac:dyDescent="0.5">
      <c r="U505" s="16">
        <f t="shared" si="63"/>
        <v>0</v>
      </c>
      <c r="V505" s="16" t="e">
        <f>IF($A$3=FALSE,IF($C505&lt;16,E505/($D505^0.70558407859294)*'Hintergrund Berechnung'!$I$941,E505/($D505^0.70558407859294)*'Hintergrund Berechnung'!$I$942),IF($C505&lt;13,(E505/($D505^0.70558407859294)*'Hintergrund Berechnung'!$I$941)*0.5,IF($C505&lt;16,(E505/($D505^0.70558407859294)*'Hintergrund Berechnung'!$I$941)*0.67,E505/($D505^0.70558407859294)*'Hintergrund Berechnung'!$I$942)))</f>
        <v>#DIV/0!</v>
      </c>
      <c r="W505" s="16" t="str">
        <f t="shared" si="64"/>
        <v/>
      </c>
      <c r="X505" s="16" t="e">
        <f>IF($A$3=FALSE,IF($C505&lt;16,G505/($D505^0.70558407859294)*'Hintergrund Berechnung'!$I$941,G505/($D505^0.70558407859294)*'Hintergrund Berechnung'!$I$942),IF($C505&lt;13,(G505/($D505^0.70558407859294)*'Hintergrund Berechnung'!$I$941)*0.5,IF($C505&lt;16,(G505/($D505^0.70558407859294)*'Hintergrund Berechnung'!$I$941)*0.67,G505/($D505^0.70558407859294)*'Hintergrund Berechnung'!$I$942)))</f>
        <v>#DIV/0!</v>
      </c>
      <c r="Y505" s="16" t="str">
        <f t="shared" si="65"/>
        <v/>
      </c>
      <c r="Z505" s="16" t="e">
        <f>IF($A$3=FALSE,IF($C505&lt;16,I505/($D505^0.70558407859294)*'Hintergrund Berechnung'!$I$941,I505/($D505^0.70558407859294)*'Hintergrund Berechnung'!$I$942),IF($C505&lt;13,(I505/($D505^0.70558407859294)*'Hintergrund Berechnung'!$I$941)*0.5,IF($C505&lt;16,(I505/($D505^0.70558407859294)*'Hintergrund Berechnung'!$I$941)*0.67,I505/($D505^0.70558407859294)*'Hintergrund Berechnung'!$I$942)))</f>
        <v>#DIV/0!</v>
      </c>
      <c r="AA505" s="16" t="str">
        <f t="shared" si="66"/>
        <v/>
      </c>
      <c r="AB505" s="16" t="e">
        <f>IF($A$3=FALSE,IF($C505&lt;16,K505/($D505^0.70558407859294)*'Hintergrund Berechnung'!$I$941,K505/($D505^0.70558407859294)*'Hintergrund Berechnung'!$I$942),IF($C505&lt;13,(K505/($D505^0.70558407859294)*'Hintergrund Berechnung'!$I$941)*0.5,IF($C505&lt;16,(K505/($D505^0.70558407859294)*'Hintergrund Berechnung'!$I$941)*0.67,K505/($D505^0.70558407859294)*'Hintergrund Berechnung'!$I$942)))</f>
        <v>#DIV/0!</v>
      </c>
      <c r="AC505" s="16" t="str">
        <f t="shared" si="67"/>
        <v/>
      </c>
      <c r="AD505" s="16" t="e">
        <f>IF($A$3=FALSE,IF($C505&lt;16,M505/($D505^0.70558407859294)*'Hintergrund Berechnung'!$I$941,M505/($D505^0.70558407859294)*'Hintergrund Berechnung'!$I$942),IF($C505&lt;13,(M505/($D505^0.70558407859294)*'Hintergrund Berechnung'!$I$941)*0.5,IF($C505&lt;16,(M505/($D505^0.70558407859294)*'Hintergrund Berechnung'!$I$941)*0.67,M505/($D505^0.70558407859294)*'Hintergrund Berechnung'!$I$942)))</f>
        <v>#DIV/0!</v>
      </c>
      <c r="AE505" s="16" t="str">
        <f t="shared" si="68"/>
        <v/>
      </c>
      <c r="AF505" s="16" t="e">
        <f>IF($A$3=FALSE,IF($C505&lt;16,O505/($D505^0.70558407859294)*'Hintergrund Berechnung'!$I$941,O505/($D505^0.70558407859294)*'Hintergrund Berechnung'!$I$942),IF($C505&lt;13,(O505/($D505^0.70558407859294)*'Hintergrund Berechnung'!$I$941)*0.5,IF($C505&lt;16,(O505/($D505^0.70558407859294)*'Hintergrund Berechnung'!$I$941)*0.67,O505/($D505^0.70558407859294)*'Hintergrund Berechnung'!$I$942)))</f>
        <v>#DIV/0!</v>
      </c>
      <c r="AG505" s="16" t="str">
        <f t="shared" si="69"/>
        <v/>
      </c>
      <c r="AH505" s="16" t="e">
        <f t="shared" si="70"/>
        <v>#DIV/0!</v>
      </c>
      <c r="AI505" s="34" t="e">
        <f>ROUND(IF(C505&lt;16,$Q505/($D505^0.450818786555515)*'Hintergrund Berechnung'!$N$941,$Q505/($D505^0.450818786555515)*'Hintergrund Berechnung'!$N$942),0)</f>
        <v>#DIV/0!</v>
      </c>
      <c r="AJ505" s="34">
        <f>ROUND(IF(C505&lt;16,$R505*'Hintergrund Berechnung'!$O$941,$R505*'Hintergrund Berechnung'!$O$942),0)</f>
        <v>0</v>
      </c>
      <c r="AK505" s="34">
        <f>ROUND(IF(C505&lt;16,IF(S505&gt;0,(25-$S505)*'Hintergrund Berechnung'!$J$941,0),IF(S505&gt;0,(25-$S505)*'Hintergrund Berechnung'!$J$942,0)),0)</f>
        <v>0</v>
      </c>
      <c r="AL505" s="18" t="e">
        <f t="shared" si="71"/>
        <v>#DIV/0!</v>
      </c>
    </row>
    <row r="506" spans="21:38" x14ac:dyDescent="0.5">
      <c r="U506" s="16">
        <f t="shared" si="63"/>
        <v>0</v>
      </c>
      <c r="V506" s="16" t="e">
        <f>IF($A$3=FALSE,IF($C506&lt;16,E506/($D506^0.70558407859294)*'Hintergrund Berechnung'!$I$941,E506/($D506^0.70558407859294)*'Hintergrund Berechnung'!$I$942),IF($C506&lt;13,(E506/($D506^0.70558407859294)*'Hintergrund Berechnung'!$I$941)*0.5,IF($C506&lt;16,(E506/($D506^0.70558407859294)*'Hintergrund Berechnung'!$I$941)*0.67,E506/($D506^0.70558407859294)*'Hintergrund Berechnung'!$I$942)))</f>
        <v>#DIV/0!</v>
      </c>
      <c r="W506" s="16" t="str">
        <f t="shared" si="64"/>
        <v/>
      </c>
      <c r="X506" s="16" t="e">
        <f>IF($A$3=FALSE,IF($C506&lt;16,G506/($D506^0.70558407859294)*'Hintergrund Berechnung'!$I$941,G506/($D506^0.70558407859294)*'Hintergrund Berechnung'!$I$942),IF($C506&lt;13,(G506/($D506^0.70558407859294)*'Hintergrund Berechnung'!$I$941)*0.5,IF($C506&lt;16,(G506/($D506^0.70558407859294)*'Hintergrund Berechnung'!$I$941)*0.67,G506/($D506^0.70558407859294)*'Hintergrund Berechnung'!$I$942)))</f>
        <v>#DIV/0!</v>
      </c>
      <c r="Y506" s="16" t="str">
        <f t="shared" si="65"/>
        <v/>
      </c>
      <c r="Z506" s="16" t="e">
        <f>IF($A$3=FALSE,IF($C506&lt;16,I506/($D506^0.70558407859294)*'Hintergrund Berechnung'!$I$941,I506/($D506^0.70558407859294)*'Hintergrund Berechnung'!$I$942),IF($C506&lt;13,(I506/($D506^0.70558407859294)*'Hintergrund Berechnung'!$I$941)*0.5,IF($C506&lt;16,(I506/($D506^0.70558407859294)*'Hintergrund Berechnung'!$I$941)*0.67,I506/($D506^0.70558407859294)*'Hintergrund Berechnung'!$I$942)))</f>
        <v>#DIV/0!</v>
      </c>
      <c r="AA506" s="16" t="str">
        <f t="shared" si="66"/>
        <v/>
      </c>
      <c r="AB506" s="16" t="e">
        <f>IF($A$3=FALSE,IF($C506&lt;16,K506/($D506^0.70558407859294)*'Hintergrund Berechnung'!$I$941,K506/($D506^0.70558407859294)*'Hintergrund Berechnung'!$I$942),IF($C506&lt;13,(K506/($D506^0.70558407859294)*'Hintergrund Berechnung'!$I$941)*0.5,IF($C506&lt;16,(K506/($D506^0.70558407859294)*'Hintergrund Berechnung'!$I$941)*0.67,K506/($D506^0.70558407859294)*'Hintergrund Berechnung'!$I$942)))</f>
        <v>#DIV/0!</v>
      </c>
      <c r="AC506" s="16" t="str">
        <f t="shared" si="67"/>
        <v/>
      </c>
      <c r="AD506" s="16" t="e">
        <f>IF($A$3=FALSE,IF($C506&lt;16,M506/($D506^0.70558407859294)*'Hintergrund Berechnung'!$I$941,M506/($D506^0.70558407859294)*'Hintergrund Berechnung'!$I$942),IF($C506&lt;13,(M506/($D506^0.70558407859294)*'Hintergrund Berechnung'!$I$941)*0.5,IF($C506&lt;16,(M506/($D506^0.70558407859294)*'Hintergrund Berechnung'!$I$941)*0.67,M506/($D506^0.70558407859294)*'Hintergrund Berechnung'!$I$942)))</f>
        <v>#DIV/0!</v>
      </c>
      <c r="AE506" s="16" t="str">
        <f t="shared" si="68"/>
        <v/>
      </c>
      <c r="AF506" s="16" t="e">
        <f>IF($A$3=FALSE,IF($C506&lt;16,O506/($D506^0.70558407859294)*'Hintergrund Berechnung'!$I$941,O506/($D506^0.70558407859294)*'Hintergrund Berechnung'!$I$942),IF($C506&lt;13,(O506/($D506^0.70558407859294)*'Hintergrund Berechnung'!$I$941)*0.5,IF($C506&lt;16,(O506/($D506^0.70558407859294)*'Hintergrund Berechnung'!$I$941)*0.67,O506/($D506^0.70558407859294)*'Hintergrund Berechnung'!$I$942)))</f>
        <v>#DIV/0!</v>
      </c>
      <c r="AG506" s="16" t="str">
        <f t="shared" si="69"/>
        <v/>
      </c>
      <c r="AH506" s="16" t="e">
        <f t="shared" si="70"/>
        <v>#DIV/0!</v>
      </c>
      <c r="AI506" s="34" t="e">
        <f>ROUND(IF(C506&lt;16,$Q506/($D506^0.450818786555515)*'Hintergrund Berechnung'!$N$941,$Q506/($D506^0.450818786555515)*'Hintergrund Berechnung'!$N$942),0)</f>
        <v>#DIV/0!</v>
      </c>
      <c r="AJ506" s="34">
        <f>ROUND(IF(C506&lt;16,$R506*'Hintergrund Berechnung'!$O$941,$R506*'Hintergrund Berechnung'!$O$942),0)</f>
        <v>0</v>
      </c>
      <c r="AK506" s="34">
        <f>ROUND(IF(C506&lt;16,IF(S506&gt;0,(25-$S506)*'Hintergrund Berechnung'!$J$941,0),IF(S506&gt;0,(25-$S506)*'Hintergrund Berechnung'!$J$942,0)),0)</f>
        <v>0</v>
      </c>
      <c r="AL506" s="18" t="e">
        <f t="shared" si="71"/>
        <v>#DIV/0!</v>
      </c>
    </row>
    <row r="507" spans="21:38" x14ac:dyDescent="0.5">
      <c r="U507" s="16">
        <f t="shared" si="63"/>
        <v>0</v>
      </c>
      <c r="V507" s="16" t="e">
        <f>IF($A$3=FALSE,IF($C507&lt;16,E507/($D507^0.70558407859294)*'Hintergrund Berechnung'!$I$941,E507/($D507^0.70558407859294)*'Hintergrund Berechnung'!$I$942),IF($C507&lt;13,(E507/($D507^0.70558407859294)*'Hintergrund Berechnung'!$I$941)*0.5,IF($C507&lt;16,(E507/($D507^0.70558407859294)*'Hintergrund Berechnung'!$I$941)*0.67,E507/($D507^0.70558407859294)*'Hintergrund Berechnung'!$I$942)))</f>
        <v>#DIV/0!</v>
      </c>
      <c r="W507" s="16" t="str">
        <f t="shared" si="64"/>
        <v/>
      </c>
      <c r="X507" s="16" t="e">
        <f>IF($A$3=FALSE,IF($C507&lt;16,G507/($D507^0.70558407859294)*'Hintergrund Berechnung'!$I$941,G507/($D507^0.70558407859294)*'Hintergrund Berechnung'!$I$942),IF($C507&lt;13,(G507/($D507^0.70558407859294)*'Hintergrund Berechnung'!$I$941)*0.5,IF($C507&lt;16,(G507/($D507^0.70558407859294)*'Hintergrund Berechnung'!$I$941)*0.67,G507/($D507^0.70558407859294)*'Hintergrund Berechnung'!$I$942)))</f>
        <v>#DIV/0!</v>
      </c>
      <c r="Y507" s="16" t="str">
        <f t="shared" si="65"/>
        <v/>
      </c>
      <c r="Z507" s="16" t="e">
        <f>IF($A$3=FALSE,IF($C507&lt;16,I507/($D507^0.70558407859294)*'Hintergrund Berechnung'!$I$941,I507/($D507^0.70558407859294)*'Hintergrund Berechnung'!$I$942),IF($C507&lt;13,(I507/($D507^0.70558407859294)*'Hintergrund Berechnung'!$I$941)*0.5,IF($C507&lt;16,(I507/($D507^0.70558407859294)*'Hintergrund Berechnung'!$I$941)*0.67,I507/($D507^0.70558407859294)*'Hintergrund Berechnung'!$I$942)))</f>
        <v>#DIV/0!</v>
      </c>
      <c r="AA507" s="16" t="str">
        <f t="shared" si="66"/>
        <v/>
      </c>
      <c r="AB507" s="16" t="e">
        <f>IF($A$3=FALSE,IF($C507&lt;16,K507/($D507^0.70558407859294)*'Hintergrund Berechnung'!$I$941,K507/($D507^0.70558407859294)*'Hintergrund Berechnung'!$I$942),IF($C507&lt;13,(K507/($D507^0.70558407859294)*'Hintergrund Berechnung'!$I$941)*0.5,IF($C507&lt;16,(K507/($D507^0.70558407859294)*'Hintergrund Berechnung'!$I$941)*0.67,K507/($D507^0.70558407859294)*'Hintergrund Berechnung'!$I$942)))</f>
        <v>#DIV/0!</v>
      </c>
      <c r="AC507" s="16" t="str">
        <f t="shared" si="67"/>
        <v/>
      </c>
      <c r="AD507" s="16" t="e">
        <f>IF($A$3=FALSE,IF($C507&lt;16,M507/($D507^0.70558407859294)*'Hintergrund Berechnung'!$I$941,M507/($D507^0.70558407859294)*'Hintergrund Berechnung'!$I$942),IF($C507&lt;13,(M507/($D507^0.70558407859294)*'Hintergrund Berechnung'!$I$941)*0.5,IF($C507&lt;16,(M507/($D507^0.70558407859294)*'Hintergrund Berechnung'!$I$941)*0.67,M507/($D507^0.70558407859294)*'Hintergrund Berechnung'!$I$942)))</f>
        <v>#DIV/0!</v>
      </c>
      <c r="AE507" s="16" t="str">
        <f t="shared" si="68"/>
        <v/>
      </c>
      <c r="AF507" s="16" t="e">
        <f>IF($A$3=FALSE,IF($C507&lt;16,O507/($D507^0.70558407859294)*'Hintergrund Berechnung'!$I$941,O507/($D507^0.70558407859294)*'Hintergrund Berechnung'!$I$942),IF($C507&lt;13,(O507/($D507^0.70558407859294)*'Hintergrund Berechnung'!$I$941)*0.5,IF($C507&lt;16,(O507/($D507^0.70558407859294)*'Hintergrund Berechnung'!$I$941)*0.67,O507/($D507^0.70558407859294)*'Hintergrund Berechnung'!$I$942)))</f>
        <v>#DIV/0!</v>
      </c>
      <c r="AG507" s="16" t="str">
        <f t="shared" si="69"/>
        <v/>
      </c>
      <c r="AH507" s="16" t="e">
        <f t="shared" si="70"/>
        <v>#DIV/0!</v>
      </c>
      <c r="AI507" s="34" t="e">
        <f>ROUND(IF(C507&lt;16,$Q507/($D507^0.450818786555515)*'Hintergrund Berechnung'!$N$941,$Q507/($D507^0.450818786555515)*'Hintergrund Berechnung'!$N$942),0)</f>
        <v>#DIV/0!</v>
      </c>
      <c r="AJ507" s="34">
        <f>ROUND(IF(C507&lt;16,$R507*'Hintergrund Berechnung'!$O$941,$R507*'Hintergrund Berechnung'!$O$942),0)</f>
        <v>0</v>
      </c>
      <c r="AK507" s="34">
        <f>ROUND(IF(C507&lt;16,IF(S507&gt;0,(25-$S507)*'Hintergrund Berechnung'!$J$941,0),IF(S507&gt;0,(25-$S507)*'Hintergrund Berechnung'!$J$942,0)),0)</f>
        <v>0</v>
      </c>
      <c r="AL507" s="18" t="e">
        <f t="shared" si="71"/>
        <v>#DIV/0!</v>
      </c>
    </row>
    <row r="508" spans="21:38" x14ac:dyDescent="0.5">
      <c r="U508" s="16">
        <f t="shared" si="63"/>
        <v>0</v>
      </c>
      <c r="V508" s="16" t="e">
        <f>IF($A$3=FALSE,IF($C508&lt;16,E508/($D508^0.70558407859294)*'Hintergrund Berechnung'!$I$941,E508/($D508^0.70558407859294)*'Hintergrund Berechnung'!$I$942),IF($C508&lt;13,(E508/($D508^0.70558407859294)*'Hintergrund Berechnung'!$I$941)*0.5,IF($C508&lt;16,(E508/($D508^0.70558407859294)*'Hintergrund Berechnung'!$I$941)*0.67,E508/($D508^0.70558407859294)*'Hintergrund Berechnung'!$I$942)))</f>
        <v>#DIV/0!</v>
      </c>
      <c r="W508" s="16" t="str">
        <f t="shared" si="64"/>
        <v/>
      </c>
      <c r="X508" s="16" t="e">
        <f>IF($A$3=FALSE,IF($C508&lt;16,G508/($D508^0.70558407859294)*'Hintergrund Berechnung'!$I$941,G508/($D508^0.70558407859294)*'Hintergrund Berechnung'!$I$942),IF($C508&lt;13,(G508/($D508^0.70558407859294)*'Hintergrund Berechnung'!$I$941)*0.5,IF($C508&lt;16,(G508/($D508^0.70558407859294)*'Hintergrund Berechnung'!$I$941)*0.67,G508/($D508^0.70558407859294)*'Hintergrund Berechnung'!$I$942)))</f>
        <v>#DIV/0!</v>
      </c>
      <c r="Y508" s="16" t="str">
        <f t="shared" si="65"/>
        <v/>
      </c>
      <c r="Z508" s="16" t="e">
        <f>IF($A$3=FALSE,IF($C508&lt;16,I508/($D508^0.70558407859294)*'Hintergrund Berechnung'!$I$941,I508/($D508^0.70558407859294)*'Hintergrund Berechnung'!$I$942),IF($C508&lt;13,(I508/($D508^0.70558407859294)*'Hintergrund Berechnung'!$I$941)*0.5,IF($C508&lt;16,(I508/($D508^0.70558407859294)*'Hintergrund Berechnung'!$I$941)*0.67,I508/($D508^0.70558407859294)*'Hintergrund Berechnung'!$I$942)))</f>
        <v>#DIV/0!</v>
      </c>
      <c r="AA508" s="16" t="str">
        <f t="shared" si="66"/>
        <v/>
      </c>
      <c r="AB508" s="16" t="e">
        <f>IF($A$3=FALSE,IF($C508&lt;16,K508/($D508^0.70558407859294)*'Hintergrund Berechnung'!$I$941,K508/($D508^0.70558407859294)*'Hintergrund Berechnung'!$I$942),IF($C508&lt;13,(K508/($D508^0.70558407859294)*'Hintergrund Berechnung'!$I$941)*0.5,IF($C508&lt;16,(K508/($D508^0.70558407859294)*'Hintergrund Berechnung'!$I$941)*0.67,K508/($D508^0.70558407859294)*'Hintergrund Berechnung'!$I$942)))</f>
        <v>#DIV/0!</v>
      </c>
      <c r="AC508" s="16" t="str">
        <f t="shared" si="67"/>
        <v/>
      </c>
      <c r="AD508" s="16" t="e">
        <f>IF($A$3=FALSE,IF($C508&lt;16,M508/($D508^0.70558407859294)*'Hintergrund Berechnung'!$I$941,M508/($D508^0.70558407859294)*'Hintergrund Berechnung'!$I$942),IF($C508&lt;13,(M508/($D508^0.70558407859294)*'Hintergrund Berechnung'!$I$941)*0.5,IF($C508&lt;16,(M508/($D508^0.70558407859294)*'Hintergrund Berechnung'!$I$941)*0.67,M508/($D508^0.70558407859294)*'Hintergrund Berechnung'!$I$942)))</f>
        <v>#DIV/0!</v>
      </c>
      <c r="AE508" s="16" t="str">
        <f t="shared" si="68"/>
        <v/>
      </c>
      <c r="AF508" s="16" t="e">
        <f>IF($A$3=FALSE,IF($C508&lt;16,O508/($D508^0.70558407859294)*'Hintergrund Berechnung'!$I$941,O508/($D508^0.70558407859294)*'Hintergrund Berechnung'!$I$942),IF($C508&lt;13,(O508/($D508^0.70558407859294)*'Hintergrund Berechnung'!$I$941)*0.5,IF($C508&lt;16,(O508/($D508^0.70558407859294)*'Hintergrund Berechnung'!$I$941)*0.67,O508/($D508^0.70558407859294)*'Hintergrund Berechnung'!$I$942)))</f>
        <v>#DIV/0!</v>
      </c>
      <c r="AG508" s="16" t="str">
        <f t="shared" si="69"/>
        <v/>
      </c>
      <c r="AH508" s="16" t="e">
        <f t="shared" si="70"/>
        <v>#DIV/0!</v>
      </c>
      <c r="AI508" s="34" t="e">
        <f>ROUND(IF(C508&lt;16,$Q508/($D508^0.450818786555515)*'Hintergrund Berechnung'!$N$941,$Q508/($D508^0.450818786555515)*'Hintergrund Berechnung'!$N$942),0)</f>
        <v>#DIV/0!</v>
      </c>
      <c r="AJ508" s="34">
        <f>ROUND(IF(C508&lt;16,$R508*'Hintergrund Berechnung'!$O$941,$R508*'Hintergrund Berechnung'!$O$942),0)</f>
        <v>0</v>
      </c>
      <c r="AK508" s="34">
        <f>ROUND(IF(C508&lt;16,IF(S508&gt;0,(25-$S508)*'Hintergrund Berechnung'!$J$941,0),IF(S508&gt;0,(25-$S508)*'Hintergrund Berechnung'!$J$942,0)),0)</f>
        <v>0</v>
      </c>
      <c r="AL508" s="18" t="e">
        <f t="shared" si="71"/>
        <v>#DIV/0!</v>
      </c>
    </row>
    <row r="509" spans="21:38" x14ac:dyDescent="0.5">
      <c r="U509" s="16">
        <f t="shared" si="63"/>
        <v>0</v>
      </c>
      <c r="V509" s="16" t="e">
        <f>IF($A$3=FALSE,IF($C509&lt;16,E509/($D509^0.70558407859294)*'Hintergrund Berechnung'!$I$941,E509/($D509^0.70558407859294)*'Hintergrund Berechnung'!$I$942),IF($C509&lt;13,(E509/($D509^0.70558407859294)*'Hintergrund Berechnung'!$I$941)*0.5,IF($C509&lt;16,(E509/($D509^0.70558407859294)*'Hintergrund Berechnung'!$I$941)*0.67,E509/($D509^0.70558407859294)*'Hintergrund Berechnung'!$I$942)))</f>
        <v>#DIV/0!</v>
      </c>
      <c r="W509" s="16" t="str">
        <f t="shared" si="64"/>
        <v/>
      </c>
      <c r="X509" s="16" t="e">
        <f>IF($A$3=FALSE,IF($C509&lt;16,G509/($D509^0.70558407859294)*'Hintergrund Berechnung'!$I$941,G509/($D509^0.70558407859294)*'Hintergrund Berechnung'!$I$942),IF($C509&lt;13,(G509/($D509^0.70558407859294)*'Hintergrund Berechnung'!$I$941)*0.5,IF($C509&lt;16,(G509/($D509^0.70558407859294)*'Hintergrund Berechnung'!$I$941)*0.67,G509/($D509^0.70558407859294)*'Hintergrund Berechnung'!$I$942)))</f>
        <v>#DIV/0!</v>
      </c>
      <c r="Y509" s="16" t="str">
        <f t="shared" si="65"/>
        <v/>
      </c>
      <c r="Z509" s="16" t="e">
        <f>IF($A$3=FALSE,IF($C509&lt;16,I509/($D509^0.70558407859294)*'Hintergrund Berechnung'!$I$941,I509/($D509^0.70558407859294)*'Hintergrund Berechnung'!$I$942),IF($C509&lt;13,(I509/($D509^0.70558407859294)*'Hintergrund Berechnung'!$I$941)*0.5,IF($C509&lt;16,(I509/($D509^0.70558407859294)*'Hintergrund Berechnung'!$I$941)*0.67,I509/($D509^0.70558407859294)*'Hintergrund Berechnung'!$I$942)))</f>
        <v>#DIV/0!</v>
      </c>
      <c r="AA509" s="16" t="str">
        <f t="shared" si="66"/>
        <v/>
      </c>
      <c r="AB509" s="16" t="e">
        <f>IF($A$3=FALSE,IF($C509&lt;16,K509/($D509^0.70558407859294)*'Hintergrund Berechnung'!$I$941,K509/($D509^0.70558407859294)*'Hintergrund Berechnung'!$I$942),IF($C509&lt;13,(K509/($D509^0.70558407859294)*'Hintergrund Berechnung'!$I$941)*0.5,IF($C509&lt;16,(K509/($D509^0.70558407859294)*'Hintergrund Berechnung'!$I$941)*0.67,K509/($D509^0.70558407859294)*'Hintergrund Berechnung'!$I$942)))</f>
        <v>#DIV/0!</v>
      </c>
      <c r="AC509" s="16" t="str">
        <f t="shared" si="67"/>
        <v/>
      </c>
      <c r="AD509" s="16" t="e">
        <f>IF($A$3=FALSE,IF($C509&lt;16,M509/($D509^0.70558407859294)*'Hintergrund Berechnung'!$I$941,M509/($D509^0.70558407859294)*'Hintergrund Berechnung'!$I$942),IF($C509&lt;13,(M509/($D509^0.70558407859294)*'Hintergrund Berechnung'!$I$941)*0.5,IF($C509&lt;16,(M509/($D509^0.70558407859294)*'Hintergrund Berechnung'!$I$941)*0.67,M509/($D509^0.70558407859294)*'Hintergrund Berechnung'!$I$942)))</f>
        <v>#DIV/0!</v>
      </c>
      <c r="AE509" s="16" t="str">
        <f t="shared" si="68"/>
        <v/>
      </c>
      <c r="AF509" s="16" t="e">
        <f>IF($A$3=FALSE,IF($C509&lt;16,O509/($D509^0.70558407859294)*'Hintergrund Berechnung'!$I$941,O509/($D509^0.70558407859294)*'Hintergrund Berechnung'!$I$942),IF($C509&lt;13,(O509/($D509^0.70558407859294)*'Hintergrund Berechnung'!$I$941)*0.5,IF($C509&lt;16,(O509/($D509^0.70558407859294)*'Hintergrund Berechnung'!$I$941)*0.67,O509/($D509^0.70558407859294)*'Hintergrund Berechnung'!$I$942)))</f>
        <v>#DIV/0!</v>
      </c>
      <c r="AG509" s="16" t="str">
        <f t="shared" si="69"/>
        <v/>
      </c>
      <c r="AH509" s="16" t="e">
        <f t="shared" si="70"/>
        <v>#DIV/0!</v>
      </c>
      <c r="AI509" s="34" t="e">
        <f>ROUND(IF(C509&lt;16,$Q509/($D509^0.450818786555515)*'Hintergrund Berechnung'!$N$941,$Q509/($D509^0.450818786555515)*'Hintergrund Berechnung'!$N$942),0)</f>
        <v>#DIV/0!</v>
      </c>
      <c r="AJ509" s="34">
        <f>ROUND(IF(C509&lt;16,$R509*'Hintergrund Berechnung'!$O$941,$R509*'Hintergrund Berechnung'!$O$942),0)</f>
        <v>0</v>
      </c>
      <c r="AK509" s="34">
        <f>ROUND(IF(C509&lt;16,IF(S509&gt;0,(25-$S509)*'Hintergrund Berechnung'!$J$941,0),IF(S509&gt;0,(25-$S509)*'Hintergrund Berechnung'!$J$942,0)),0)</f>
        <v>0</v>
      </c>
      <c r="AL509" s="18" t="e">
        <f t="shared" si="71"/>
        <v>#DIV/0!</v>
      </c>
    </row>
    <row r="510" spans="21:38" x14ac:dyDescent="0.5">
      <c r="U510" s="16">
        <f t="shared" si="63"/>
        <v>0</v>
      </c>
      <c r="V510" s="16" t="e">
        <f>IF($A$3=FALSE,IF($C510&lt;16,E510/($D510^0.70558407859294)*'Hintergrund Berechnung'!$I$941,E510/($D510^0.70558407859294)*'Hintergrund Berechnung'!$I$942),IF($C510&lt;13,(E510/($D510^0.70558407859294)*'Hintergrund Berechnung'!$I$941)*0.5,IF($C510&lt;16,(E510/($D510^0.70558407859294)*'Hintergrund Berechnung'!$I$941)*0.67,E510/($D510^0.70558407859294)*'Hintergrund Berechnung'!$I$942)))</f>
        <v>#DIV/0!</v>
      </c>
      <c r="W510" s="16" t="str">
        <f t="shared" si="64"/>
        <v/>
      </c>
      <c r="X510" s="16" t="e">
        <f>IF($A$3=FALSE,IF($C510&lt;16,G510/($D510^0.70558407859294)*'Hintergrund Berechnung'!$I$941,G510/($D510^0.70558407859294)*'Hintergrund Berechnung'!$I$942),IF($C510&lt;13,(G510/($D510^0.70558407859294)*'Hintergrund Berechnung'!$I$941)*0.5,IF($C510&lt;16,(G510/($D510^0.70558407859294)*'Hintergrund Berechnung'!$I$941)*0.67,G510/($D510^0.70558407859294)*'Hintergrund Berechnung'!$I$942)))</f>
        <v>#DIV/0!</v>
      </c>
      <c r="Y510" s="16" t="str">
        <f t="shared" si="65"/>
        <v/>
      </c>
      <c r="Z510" s="16" t="e">
        <f>IF($A$3=FALSE,IF($C510&lt;16,I510/($D510^0.70558407859294)*'Hintergrund Berechnung'!$I$941,I510/($D510^0.70558407859294)*'Hintergrund Berechnung'!$I$942),IF($C510&lt;13,(I510/($D510^0.70558407859294)*'Hintergrund Berechnung'!$I$941)*0.5,IF($C510&lt;16,(I510/($D510^0.70558407859294)*'Hintergrund Berechnung'!$I$941)*0.67,I510/($D510^0.70558407859294)*'Hintergrund Berechnung'!$I$942)))</f>
        <v>#DIV/0!</v>
      </c>
      <c r="AA510" s="16" t="str">
        <f t="shared" si="66"/>
        <v/>
      </c>
      <c r="AB510" s="16" t="e">
        <f>IF($A$3=FALSE,IF($C510&lt;16,K510/($D510^0.70558407859294)*'Hintergrund Berechnung'!$I$941,K510/($D510^0.70558407859294)*'Hintergrund Berechnung'!$I$942),IF($C510&lt;13,(K510/($D510^0.70558407859294)*'Hintergrund Berechnung'!$I$941)*0.5,IF($C510&lt;16,(K510/($D510^0.70558407859294)*'Hintergrund Berechnung'!$I$941)*0.67,K510/($D510^0.70558407859294)*'Hintergrund Berechnung'!$I$942)))</f>
        <v>#DIV/0!</v>
      </c>
      <c r="AC510" s="16" t="str">
        <f t="shared" si="67"/>
        <v/>
      </c>
      <c r="AD510" s="16" t="e">
        <f>IF($A$3=FALSE,IF($C510&lt;16,M510/($D510^0.70558407859294)*'Hintergrund Berechnung'!$I$941,M510/($D510^0.70558407859294)*'Hintergrund Berechnung'!$I$942),IF($C510&lt;13,(M510/($D510^0.70558407859294)*'Hintergrund Berechnung'!$I$941)*0.5,IF($C510&lt;16,(M510/($D510^0.70558407859294)*'Hintergrund Berechnung'!$I$941)*0.67,M510/($D510^0.70558407859294)*'Hintergrund Berechnung'!$I$942)))</f>
        <v>#DIV/0!</v>
      </c>
      <c r="AE510" s="16" t="str">
        <f t="shared" si="68"/>
        <v/>
      </c>
      <c r="AF510" s="16" t="e">
        <f>IF($A$3=FALSE,IF($C510&lt;16,O510/($D510^0.70558407859294)*'Hintergrund Berechnung'!$I$941,O510/($D510^0.70558407859294)*'Hintergrund Berechnung'!$I$942),IF($C510&lt;13,(O510/($D510^0.70558407859294)*'Hintergrund Berechnung'!$I$941)*0.5,IF($C510&lt;16,(O510/($D510^0.70558407859294)*'Hintergrund Berechnung'!$I$941)*0.67,O510/($D510^0.70558407859294)*'Hintergrund Berechnung'!$I$942)))</f>
        <v>#DIV/0!</v>
      </c>
      <c r="AG510" s="16" t="str">
        <f t="shared" si="69"/>
        <v/>
      </c>
      <c r="AH510" s="16" t="e">
        <f t="shared" si="70"/>
        <v>#DIV/0!</v>
      </c>
      <c r="AI510" s="34" t="e">
        <f>ROUND(IF(C510&lt;16,$Q510/($D510^0.450818786555515)*'Hintergrund Berechnung'!$N$941,$Q510/($D510^0.450818786555515)*'Hintergrund Berechnung'!$N$942),0)</f>
        <v>#DIV/0!</v>
      </c>
      <c r="AJ510" s="34">
        <f>ROUND(IF(C510&lt;16,$R510*'Hintergrund Berechnung'!$O$941,$R510*'Hintergrund Berechnung'!$O$942),0)</f>
        <v>0</v>
      </c>
      <c r="AK510" s="34">
        <f>ROUND(IF(C510&lt;16,IF(S510&gt;0,(25-$S510)*'Hintergrund Berechnung'!$J$941,0),IF(S510&gt;0,(25-$S510)*'Hintergrund Berechnung'!$J$942,0)),0)</f>
        <v>0</v>
      </c>
      <c r="AL510" s="18" t="e">
        <f t="shared" si="71"/>
        <v>#DIV/0!</v>
      </c>
    </row>
    <row r="511" spans="21:38" x14ac:dyDescent="0.5">
      <c r="U511" s="16">
        <f t="shared" si="63"/>
        <v>0</v>
      </c>
      <c r="V511" s="16" t="e">
        <f>IF($A$3=FALSE,IF($C511&lt;16,E511/($D511^0.70558407859294)*'Hintergrund Berechnung'!$I$941,E511/($D511^0.70558407859294)*'Hintergrund Berechnung'!$I$942),IF($C511&lt;13,(E511/($D511^0.70558407859294)*'Hintergrund Berechnung'!$I$941)*0.5,IF($C511&lt;16,(E511/($D511^0.70558407859294)*'Hintergrund Berechnung'!$I$941)*0.67,E511/($D511^0.70558407859294)*'Hintergrund Berechnung'!$I$942)))</f>
        <v>#DIV/0!</v>
      </c>
      <c r="W511" s="16" t="str">
        <f t="shared" si="64"/>
        <v/>
      </c>
      <c r="X511" s="16" t="e">
        <f>IF($A$3=FALSE,IF($C511&lt;16,G511/($D511^0.70558407859294)*'Hintergrund Berechnung'!$I$941,G511/($D511^0.70558407859294)*'Hintergrund Berechnung'!$I$942),IF($C511&lt;13,(G511/($D511^0.70558407859294)*'Hintergrund Berechnung'!$I$941)*0.5,IF($C511&lt;16,(G511/($D511^0.70558407859294)*'Hintergrund Berechnung'!$I$941)*0.67,G511/($D511^0.70558407859294)*'Hintergrund Berechnung'!$I$942)))</f>
        <v>#DIV/0!</v>
      </c>
      <c r="Y511" s="16" t="str">
        <f t="shared" si="65"/>
        <v/>
      </c>
      <c r="Z511" s="16" t="e">
        <f>IF($A$3=FALSE,IF($C511&lt;16,I511/($D511^0.70558407859294)*'Hintergrund Berechnung'!$I$941,I511/($D511^0.70558407859294)*'Hintergrund Berechnung'!$I$942),IF($C511&lt;13,(I511/($D511^0.70558407859294)*'Hintergrund Berechnung'!$I$941)*0.5,IF($C511&lt;16,(I511/($D511^0.70558407859294)*'Hintergrund Berechnung'!$I$941)*0.67,I511/($D511^0.70558407859294)*'Hintergrund Berechnung'!$I$942)))</f>
        <v>#DIV/0!</v>
      </c>
      <c r="AA511" s="16" t="str">
        <f t="shared" si="66"/>
        <v/>
      </c>
      <c r="AB511" s="16" t="e">
        <f>IF($A$3=FALSE,IF($C511&lt;16,K511/($D511^0.70558407859294)*'Hintergrund Berechnung'!$I$941,K511/($D511^0.70558407859294)*'Hintergrund Berechnung'!$I$942),IF($C511&lt;13,(K511/($D511^0.70558407859294)*'Hintergrund Berechnung'!$I$941)*0.5,IF($C511&lt;16,(K511/($D511^0.70558407859294)*'Hintergrund Berechnung'!$I$941)*0.67,K511/($D511^0.70558407859294)*'Hintergrund Berechnung'!$I$942)))</f>
        <v>#DIV/0!</v>
      </c>
      <c r="AC511" s="16" t="str">
        <f t="shared" si="67"/>
        <v/>
      </c>
      <c r="AD511" s="16" t="e">
        <f>IF($A$3=FALSE,IF($C511&lt;16,M511/($D511^0.70558407859294)*'Hintergrund Berechnung'!$I$941,M511/($D511^0.70558407859294)*'Hintergrund Berechnung'!$I$942),IF($C511&lt;13,(M511/($D511^0.70558407859294)*'Hintergrund Berechnung'!$I$941)*0.5,IF($C511&lt;16,(M511/($D511^0.70558407859294)*'Hintergrund Berechnung'!$I$941)*0.67,M511/($D511^0.70558407859294)*'Hintergrund Berechnung'!$I$942)))</f>
        <v>#DIV/0!</v>
      </c>
      <c r="AE511" s="16" t="str">
        <f t="shared" si="68"/>
        <v/>
      </c>
      <c r="AF511" s="16" t="e">
        <f>IF($A$3=FALSE,IF($C511&lt;16,O511/($D511^0.70558407859294)*'Hintergrund Berechnung'!$I$941,O511/($D511^0.70558407859294)*'Hintergrund Berechnung'!$I$942),IF($C511&lt;13,(O511/($D511^0.70558407859294)*'Hintergrund Berechnung'!$I$941)*0.5,IF($C511&lt;16,(O511/($D511^0.70558407859294)*'Hintergrund Berechnung'!$I$941)*0.67,O511/($D511^0.70558407859294)*'Hintergrund Berechnung'!$I$942)))</f>
        <v>#DIV/0!</v>
      </c>
      <c r="AG511" s="16" t="str">
        <f t="shared" si="69"/>
        <v/>
      </c>
      <c r="AH511" s="16" t="e">
        <f t="shared" si="70"/>
        <v>#DIV/0!</v>
      </c>
      <c r="AI511" s="34" t="e">
        <f>ROUND(IF(C511&lt;16,$Q511/($D511^0.450818786555515)*'Hintergrund Berechnung'!$N$941,$Q511/($D511^0.450818786555515)*'Hintergrund Berechnung'!$N$942),0)</f>
        <v>#DIV/0!</v>
      </c>
      <c r="AJ511" s="34">
        <f>ROUND(IF(C511&lt;16,$R511*'Hintergrund Berechnung'!$O$941,$R511*'Hintergrund Berechnung'!$O$942),0)</f>
        <v>0</v>
      </c>
      <c r="AK511" s="34">
        <f>ROUND(IF(C511&lt;16,IF(S511&gt;0,(25-$S511)*'Hintergrund Berechnung'!$J$941,0),IF(S511&gt;0,(25-$S511)*'Hintergrund Berechnung'!$J$942,0)),0)</f>
        <v>0</v>
      </c>
      <c r="AL511" s="18" t="e">
        <f t="shared" si="71"/>
        <v>#DIV/0!</v>
      </c>
    </row>
    <row r="512" spans="21:38" x14ac:dyDescent="0.5">
      <c r="U512" s="16">
        <f t="shared" si="63"/>
        <v>0</v>
      </c>
      <c r="V512" s="16" t="e">
        <f>IF($A$3=FALSE,IF($C512&lt;16,E512/($D512^0.70558407859294)*'Hintergrund Berechnung'!$I$941,E512/($D512^0.70558407859294)*'Hintergrund Berechnung'!$I$942),IF($C512&lt;13,(E512/($D512^0.70558407859294)*'Hintergrund Berechnung'!$I$941)*0.5,IF($C512&lt;16,(E512/($D512^0.70558407859294)*'Hintergrund Berechnung'!$I$941)*0.67,E512/($D512^0.70558407859294)*'Hintergrund Berechnung'!$I$942)))</f>
        <v>#DIV/0!</v>
      </c>
      <c r="W512" s="16" t="str">
        <f t="shared" si="64"/>
        <v/>
      </c>
      <c r="X512" s="16" t="e">
        <f>IF($A$3=FALSE,IF($C512&lt;16,G512/($D512^0.70558407859294)*'Hintergrund Berechnung'!$I$941,G512/($D512^0.70558407859294)*'Hintergrund Berechnung'!$I$942),IF($C512&lt;13,(G512/($D512^0.70558407859294)*'Hintergrund Berechnung'!$I$941)*0.5,IF($C512&lt;16,(G512/($D512^0.70558407859294)*'Hintergrund Berechnung'!$I$941)*0.67,G512/($D512^0.70558407859294)*'Hintergrund Berechnung'!$I$942)))</f>
        <v>#DIV/0!</v>
      </c>
      <c r="Y512" s="16" t="str">
        <f t="shared" si="65"/>
        <v/>
      </c>
      <c r="Z512" s="16" t="e">
        <f>IF($A$3=FALSE,IF($C512&lt;16,I512/($D512^0.70558407859294)*'Hintergrund Berechnung'!$I$941,I512/($D512^0.70558407859294)*'Hintergrund Berechnung'!$I$942),IF($C512&lt;13,(I512/($D512^0.70558407859294)*'Hintergrund Berechnung'!$I$941)*0.5,IF($C512&lt;16,(I512/($D512^0.70558407859294)*'Hintergrund Berechnung'!$I$941)*0.67,I512/($D512^0.70558407859294)*'Hintergrund Berechnung'!$I$942)))</f>
        <v>#DIV/0!</v>
      </c>
      <c r="AA512" s="16" t="str">
        <f t="shared" si="66"/>
        <v/>
      </c>
      <c r="AB512" s="16" t="e">
        <f>IF($A$3=FALSE,IF($C512&lt;16,K512/($D512^0.70558407859294)*'Hintergrund Berechnung'!$I$941,K512/($D512^0.70558407859294)*'Hintergrund Berechnung'!$I$942),IF($C512&lt;13,(K512/($D512^0.70558407859294)*'Hintergrund Berechnung'!$I$941)*0.5,IF($C512&lt;16,(K512/($D512^0.70558407859294)*'Hintergrund Berechnung'!$I$941)*0.67,K512/($D512^0.70558407859294)*'Hintergrund Berechnung'!$I$942)))</f>
        <v>#DIV/0!</v>
      </c>
      <c r="AC512" s="16" t="str">
        <f t="shared" si="67"/>
        <v/>
      </c>
      <c r="AD512" s="16" t="e">
        <f>IF($A$3=FALSE,IF($C512&lt;16,M512/($D512^0.70558407859294)*'Hintergrund Berechnung'!$I$941,M512/($D512^0.70558407859294)*'Hintergrund Berechnung'!$I$942),IF($C512&lt;13,(M512/($D512^0.70558407859294)*'Hintergrund Berechnung'!$I$941)*0.5,IF($C512&lt;16,(M512/($D512^0.70558407859294)*'Hintergrund Berechnung'!$I$941)*0.67,M512/($D512^0.70558407859294)*'Hintergrund Berechnung'!$I$942)))</f>
        <v>#DIV/0!</v>
      </c>
      <c r="AE512" s="16" t="str">
        <f t="shared" si="68"/>
        <v/>
      </c>
      <c r="AF512" s="16" t="e">
        <f>IF($A$3=FALSE,IF($C512&lt;16,O512/($D512^0.70558407859294)*'Hintergrund Berechnung'!$I$941,O512/($D512^0.70558407859294)*'Hintergrund Berechnung'!$I$942),IF($C512&lt;13,(O512/($D512^0.70558407859294)*'Hintergrund Berechnung'!$I$941)*0.5,IF($C512&lt;16,(O512/($D512^0.70558407859294)*'Hintergrund Berechnung'!$I$941)*0.67,O512/($D512^0.70558407859294)*'Hintergrund Berechnung'!$I$942)))</f>
        <v>#DIV/0!</v>
      </c>
      <c r="AG512" s="16" t="str">
        <f t="shared" si="69"/>
        <v/>
      </c>
      <c r="AH512" s="16" t="e">
        <f t="shared" si="70"/>
        <v>#DIV/0!</v>
      </c>
      <c r="AI512" s="34" t="e">
        <f>ROUND(IF(C512&lt;16,$Q512/($D512^0.450818786555515)*'Hintergrund Berechnung'!$N$941,$Q512/($D512^0.450818786555515)*'Hintergrund Berechnung'!$N$942),0)</f>
        <v>#DIV/0!</v>
      </c>
      <c r="AJ512" s="34">
        <f>ROUND(IF(C512&lt;16,$R512*'Hintergrund Berechnung'!$O$941,$R512*'Hintergrund Berechnung'!$O$942),0)</f>
        <v>0</v>
      </c>
      <c r="AK512" s="34">
        <f>ROUND(IF(C512&lt;16,IF(S512&gt;0,(25-$S512)*'Hintergrund Berechnung'!$J$941,0),IF(S512&gt;0,(25-$S512)*'Hintergrund Berechnung'!$J$942,0)),0)</f>
        <v>0</v>
      </c>
      <c r="AL512" s="18" t="e">
        <f t="shared" si="71"/>
        <v>#DIV/0!</v>
      </c>
    </row>
    <row r="513" spans="21:38" x14ac:dyDescent="0.5">
      <c r="U513" s="16">
        <f t="shared" si="63"/>
        <v>0</v>
      </c>
      <c r="V513" s="16" t="e">
        <f>IF($A$3=FALSE,IF($C513&lt;16,E513/($D513^0.70558407859294)*'Hintergrund Berechnung'!$I$941,E513/($D513^0.70558407859294)*'Hintergrund Berechnung'!$I$942),IF($C513&lt;13,(E513/($D513^0.70558407859294)*'Hintergrund Berechnung'!$I$941)*0.5,IF($C513&lt;16,(E513/($D513^0.70558407859294)*'Hintergrund Berechnung'!$I$941)*0.67,E513/($D513^0.70558407859294)*'Hintergrund Berechnung'!$I$942)))</f>
        <v>#DIV/0!</v>
      </c>
      <c r="W513" s="16" t="str">
        <f t="shared" si="64"/>
        <v/>
      </c>
      <c r="X513" s="16" t="e">
        <f>IF($A$3=FALSE,IF($C513&lt;16,G513/($D513^0.70558407859294)*'Hintergrund Berechnung'!$I$941,G513/($D513^0.70558407859294)*'Hintergrund Berechnung'!$I$942),IF($C513&lt;13,(G513/($D513^0.70558407859294)*'Hintergrund Berechnung'!$I$941)*0.5,IF($C513&lt;16,(G513/($D513^0.70558407859294)*'Hintergrund Berechnung'!$I$941)*0.67,G513/($D513^0.70558407859294)*'Hintergrund Berechnung'!$I$942)))</f>
        <v>#DIV/0!</v>
      </c>
      <c r="Y513" s="16" t="str">
        <f t="shared" si="65"/>
        <v/>
      </c>
      <c r="Z513" s="16" t="e">
        <f>IF($A$3=FALSE,IF($C513&lt;16,I513/($D513^0.70558407859294)*'Hintergrund Berechnung'!$I$941,I513/($D513^0.70558407859294)*'Hintergrund Berechnung'!$I$942),IF($C513&lt;13,(I513/($D513^0.70558407859294)*'Hintergrund Berechnung'!$I$941)*0.5,IF($C513&lt;16,(I513/($D513^0.70558407859294)*'Hintergrund Berechnung'!$I$941)*0.67,I513/($D513^0.70558407859294)*'Hintergrund Berechnung'!$I$942)))</f>
        <v>#DIV/0!</v>
      </c>
      <c r="AA513" s="16" t="str">
        <f t="shared" si="66"/>
        <v/>
      </c>
      <c r="AB513" s="16" t="e">
        <f>IF($A$3=FALSE,IF($C513&lt;16,K513/($D513^0.70558407859294)*'Hintergrund Berechnung'!$I$941,K513/($D513^0.70558407859294)*'Hintergrund Berechnung'!$I$942),IF($C513&lt;13,(K513/($D513^0.70558407859294)*'Hintergrund Berechnung'!$I$941)*0.5,IF($C513&lt;16,(K513/($D513^0.70558407859294)*'Hintergrund Berechnung'!$I$941)*0.67,K513/($D513^0.70558407859294)*'Hintergrund Berechnung'!$I$942)))</f>
        <v>#DIV/0!</v>
      </c>
      <c r="AC513" s="16" t="str">
        <f t="shared" si="67"/>
        <v/>
      </c>
      <c r="AD513" s="16" t="e">
        <f>IF($A$3=FALSE,IF($C513&lt;16,M513/($D513^0.70558407859294)*'Hintergrund Berechnung'!$I$941,M513/($D513^0.70558407859294)*'Hintergrund Berechnung'!$I$942),IF($C513&lt;13,(M513/($D513^0.70558407859294)*'Hintergrund Berechnung'!$I$941)*0.5,IF($C513&lt;16,(M513/($D513^0.70558407859294)*'Hintergrund Berechnung'!$I$941)*0.67,M513/($D513^0.70558407859294)*'Hintergrund Berechnung'!$I$942)))</f>
        <v>#DIV/0!</v>
      </c>
      <c r="AE513" s="16" t="str">
        <f t="shared" si="68"/>
        <v/>
      </c>
      <c r="AF513" s="16" t="e">
        <f>IF($A$3=FALSE,IF($C513&lt;16,O513/($D513^0.70558407859294)*'Hintergrund Berechnung'!$I$941,O513/($D513^0.70558407859294)*'Hintergrund Berechnung'!$I$942),IF($C513&lt;13,(O513/($D513^0.70558407859294)*'Hintergrund Berechnung'!$I$941)*0.5,IF($C513&lt;16,(O513/($D513^0.70558407859294)*'Hintergrund Berechnung'!$I$941)*0.67,O513/($D513^0.70558407859294)*'Hintergrund Berechnung'!$I$942)))</f>
        <v>#DIV/0!</v>
      </c>
      <c r="AG513" s="16" t="str">
        <f t="shared" si="69"/>
        <v/>
      </c>
      <c r="AH513" s="16" t="e">
        <f t="shared" si="70"/>
        <v>#DIV/0!</v>
      </c>
      <c r="AI513" s="34" t="e">
        <f>ROUND(IF(C513&lt;16,$Q513/($D513^0.450818786555515)*'Hintergrund Berechnung'!$N$941,$Q513/($D513^0.450818786555515)*'Hintergrund Berechnung'!$N$942),0)</f>
        <v>#DIV/0!</v>
      </c>
      <c r="AJ513" s="34">
        <f>ROUND(IF(C513&lt;16,$R513*'Hintergrund Berechnung'!$O$941,$R513*'Hintergrund Berechnung'!$O$942),0)</f>
        <v>0</v>
      </c>
      <c r="AK513" s="34">
        <f>ROUND(IF(C513&lt;16,IF(S513&gt;0,(25-$S513)*'Hintergrund Berechnung'!$J$941,0),IF(S513&gt;0,(25-$S513)*'Hintergrund Berechnung'!$J$942,0)),0)</f>
        <v>0</v>
      </c>
      <c r="AL513" s="18" t="e">
        <f t="shared" si="71"/>
        <v>#DIV/0!</v>
      </c>
    </row>
    <row r="514" spans="21:38" x14ac:dyDescent="0.5">
      <c r="U514" s="16">
        <f t="shared" si="63"/>
        <v>0</v>
      </c>
      <c r="V514" s="16" t="e">
        <f>IF($A$3=FALSE,IF($C514&lt;16,E514/($D514^0.70558407859294)*'Hintergrund Berechnung'!$I$941,E514/($D514^0.70558407859294)*'Hintergrund Berechnung'!$I$942),IF($C514&lt;13,(E514/($D514^0.70558407859294)*'Hintergrund Berechnung'!$I$941)*0.5,IF($C514&lt;16,(E514/($D514^0.70558407859294)*'Hintergrund Berechnung'!$I$941)*0.67,E514/($D514^0.70558407859294)*'Hintergrund Berechnung'!$I$942)))</f>
        <v>#DIV/0!</v>
      </c>
      <c r="W514" s="16" t="str">
        <f t="shared" si="64"/>
        <v/>
      </c>
      <c r="X514" s="16" t="e">
        <f>IF($A$3=FALSE,IF($C514&lt;16,G514/($D514^0.70558407859294)*'Hintergrund Berechnung'!$I$941,G514/($D514^0.70558407859294)*'Hintergrund Berechnung'!$I$942),IF($C514&lt;13,(G514/($D514^0.70558407859294)*'Hintergrund Berechnung'!$I$941)*0.5,IF($C514&lt;16,(G514/($D514^0.70558407859294)*'Hintergrund Berechnung'!$I$941)*0.67,G514/($D514^0.70558407859294)*'Hintergrund Berechnung'!$I$942)))</f>
        <v>#DIV/0!</v>
      </c>
      <c r="Y514" s="16" t="str">
        <f t="shared" si="65"/>
        <v/>
      </c>
      <c r="Z514" s="16" t="e">
        <f>IF($A$3=FALSE,IF($C514&lt;16,I514/($D514^0.70558407859294)*'Hintergrund Berechnung'!$I$941,I514/($D514^0.70558407859294)*'Hintergrund Berechnung'!$I$942),IF($C514&lt;13,(I514/($D514^0.70558407859294)*'Hintergrund Berechnung'!$I$941)*0.5,IF($C514&lt;16,(I514/($D514^0.70558407859294)*'Hintergrund Berechnung'!$I$941)*0.67,I514/($D514^0.70558407859294)*'Hintergrund Berechnung'!$I$942)))</f>
        <v>#DIV/0!</v>
      </c>
      <c r="AA514" s="16" t="str">
        <f t="shared" si="66"/>
        <v/>
      </c>
      <c r="AB514" s="16" t="e">
        <f>IF($A$3=FALSE,IF($C514&lt;16,K514/($D514^0.70558407859294)*'Hintergrund Berechnung'!$I$941,K514/($D514^0.70558407859294)*'Hintergrund Berechnung'!$I$942),IF($C514&lt;13,(K514/($D514^0.70558407859294)*'Hintergrund Berechnung'!$I$941)*0.5,IF($C514&lt;16,(K514/($D514^0.70558407859294)*'Hintergrund Berechnung'!$I$941)*0.67,K514/($D514^0.70558407859294)*'Hintergrund Berechnung'!$I$942)))</f>
        <v>#DIV/0!</v>
      </c>
      <c r="AC514" s="16" t="str">
        <f t="shared" si="67"/>
        <v/>
      </c>
      <c r="AD514" s="16" t="e">
        <f>IF($A$3=FALSE,IF($C514&lt;16,M514/($D514^0.70558407859294)*'Hintergrund Berechnung'!$I$941,M514/($D514^0.70558407859294)*'Hintergrund Berechnung'!$I$942),IF($C514&lt;13,(M514/($D514^0.70558407859294)*'Hintergrund Berechnung'!$I$941)*0.5,IF($C514&lt;16,(M514/($D514^0.70558407859294)*'Hintergrund Berechnung'!$I$941)*0.67,M514/($D514^0.70558407859294)*'Hintergrund Berechnung'!$I$942)))</f>
        <v>#DIV/0!</v>
      </c>
      <c r="AE514" s="16" t="str">
        <f t="shared" si="68"/>
        <v/>
      </c>
      <c r="AF514" s="16" t="e">
        <f>IF($A$3=FALSE,IF($C514&lt;16,O514/($D514^0.70558407859294)*'Hintergrund Berechnung'!$I$941,O514/($D514^0.70558407859294)*'Hintergrund Berechnung'!$I$942),IF($C514&lt;13,(O514/($D514^0.70558407859294)*'Hintergrund Berechnung'!$I$941)*0.5,IF($C514&lt;16,(O514/($D514^0.70558407859294)*'Hintergrund Berechnung'!$I$941)*0.67,O514/($D514^0.70558407859294)*'Hintergrund Berechnung'!$I$942)))</f>
        <v>#DIV/0!</v>
      </c>
      <c r="AG514" s="16" t="str">
        <f t="shared" si="69"/>
        <v/>
      </c>
      <c r="AH514" s="16" t="e">
        <f t="shared" si="70"/>
        <v>#DIV/0!</v>
      </c>
      <c r="AI514" s="34" t="e">
        <f>ROUND(IF(C514&lt;16,$Q514/($D514^0.450818786555515)*'Hintergrund Berechnung'!$N$941,$Q514/($D514^0.450818786555515)*'Hintergrund Berechnung'!$N$942),0)</f>
        <v>#DIV/0!</v>
      </c>
      <c r="AJ514" s="34">
        <f>ROUND(IF(C514&lt;16,$R514*'Hintergrund Berechnung'!$O$941,$R514*'Hintergrund Berechnung'!$O$942),0)</f>
        <v>0</v>
      </c>
      <c r="AK514" s="34">
        <f>ROUND(IF(C514&lt;16,IF(S514&gt;0,(25-$S514)*'Hintergrund Berechnung'!$J$941,0),IF(S514&gt;0,(25-$S514)*'Hintergrund Berechnung'!$J$942,0)),0)</f>
        <v>0</v>
      </c>
      <c r="AL514" s="18" t="e">
        <f t="shared" si="71"/>
        <v>#DIV/0!</v>
      </c>
    </row>
    <row r="515" spans="21:38" x14ac:dyDescent="0.5">
      <c r="U515" s="16">
        <f t="shared" si="63"/>
        <v>0</v>
      </c>
      <c r="V515" s="16" t="e">
        <f>IF($A$3=FALSE,IF($C515&lt;16,E515/($D515^0.70558407859294)*'Hintergrund Berechnung'!$I$941,E515/($D515^0.70558407859294)*'Hintergrund Berechnung'!$I$942),IF($C515&lt;13,(E515/($D515^0.70558407859294)*'Hintergrund Berechnung'!$I$941)*0.5,IF($C515&lt;16,(E515/($D515^0.70558407859294)*'Hintergrund Berechnung'!$I$941)*0.67,E515/($D515^0.70558407859294)*'Hintergrund Berechnung'!$I$942)))</f>
        <v>#DIV/0!</v>
      </c>
      <c r="W515" s="16" t="str">
        <f t="shared" si="64"/>
        <v/>
      </c>
      <c r="X515" s="16" t="e">
        <f>IF($A$3=FALSE,IF($C515&lt;16,G515/($D515^0.70558407859294)*'Hintergrund Berechnung'!$I$941,G515/($D515^0.70558407859294)*'Hintergrund Berechnung'!$I$942),IF($C515&lt;13,(G515/($D515^0.70558407859294)*'Hintergrund Berechnung'!$I$941)*0.5,IF($C515&lt;16,(G515/($D515^0.70558407859294)*'Hintergrund Berechnung'!$I$941)*0.67,G515/($D515^0.70558407859294)*'Hintergrund Berechnung'!$I$942)))</f>
        <v>#DIV/0!</v>
      </c>
      <c r="Y515" s="16" t="str">
        <f t="shared" si="65"/>
        <v/>
      </c>
      <c r="Z515" s="16" t="e">
        <f>IF($A$3=FALSE,IF($C515&lt;16,I515/($D515^0.70558407859294)*'Hintergrund Berechnung'!$I$941,I515/($D515^0.70558407859294)*'Hintergrund Berechnung'!$I$942),IF($C515&lt;13,(I515/($D515^0.70558407859294)*'Hintergrund Berechnung'!$I$941)*0.5,IF($C515&lt;16,(I515/($D515^0.70558407859294)*'Hintergrund Berechnung'!$I$941)*0.67,I515/($D515^0.70558407859294)*'Hintergrund Berechnung'!$I$942)))</f>
        <v>#DIV/0!</v>
      </c>
      <c r="AA515" s="16" t="str">
        <f t="shared" si="66"/>
        <v/>
      </c>
      <c r="AB515" s="16" t="e">
        <f>IF($A$3=FALSE,IF($C515&lt;16,K515/($D515^0.70558407859294)*'Hintergrund Berechnung'!$I$941,K515/($D515^0.70558407859294)*'Hintergrund Berechnung'!$I$942),IF($C515&lt;13,(K515/($D515^0.70558407859294)*'Hintergrund Berechnung'!$I$941)*0.5,IF($C515&lt;16,(K515/($D515^0.70558407859294)*'Hintergrund Berechnung'!$I$941)*0.67,K515/($D515^0.70558407859294)*'Hintergrund Berechnung'!$I$942)))</f>
        <v>#DIV/0!</v>
      </c>
      <c r="AC515" s="16" t="str">
        <f t="shared" si="67"/>
        <v/>
      </c>
      <c r="AD515" s="16" t="e">
        <f>IF($A$3=FALSE,IF($C515&lt;16,M515/($D515^0.70558407859294)*'Hintergrund Berechnung'!$I$941,M515/($D515^0.70558407859294)*'Hintergrund Berechnung'!$I$942),IF($C515&lt;13,(M515/($D515^0.70558407859294)*'Hintergrund Berechnung'!$I$941)*0.5,IF($C515&lt;16,(M515/($D515^0.70558407859294)*'Hintergrund Berechnung'!$I$941)*0.67,M515/($D515^0.70558407859294)*'Hintergrund Berechnung'!$I$942)))</f>
        <v>#DIV/0!</v>
      </c>
      <c r="AE515" s="16" t="str">
        <f t="shared" si="68"/>
        <v/>
      </c>
      <c r="AF515" s="16" t="e">
        <f>IF($A$3=FALSE,IF($C515&lt;16,O515/($D515^0.70558407859294)*'Hintergrund Berechnung'!$I$941,O515/($D515^0.70558407859294)*'Hintergrund Berechnung'!$I$942),IF($C515&lt;13,(O515/($D515^0.70558407859294)*'Hintergrund Berechnung'!$I$941)*0.5,IF($C515&lt;16,(O515/($D515^0.70558407859294)*'Hintergrund Berechnung'!$I$941)*0.67,O515/($D515^0.70558407859294)*'Hintergrund Berechnung'!$I$942)))</f>
        <v>#DIV/0!</v>
      </c>
      <c r="AG515" s="16" t="str">
        <f t="shared" si="69"/>
        <v/>
      </c>
      <c r="AH515" s="16" t="e">
        <f t="shared" si="70"/>
        <v>#DIV/0!</v>
      </c>
      <c r="AI515" s="34" t="e">
        <f>ROUND(IF(C515&lt;16,$Q515/($D515^0.450818786555515)*'Hintergrund Berechnung'!$N$941,$Q515/($D515^0.450818786555515)*'Hintergrund Berechnung'!$N$942),0)</f>
        <v>#DIV/0!</v>
      </c>
      <c r="AJ515" s="34">
        <f>ROUND(IF(C515&lt;16,$R515*'Hintergrund Berechnung'!$O$941,$R515*'Hintergrund Berechnung'!$O$942),0)</f>
        <v>0</v>
      </c>
      <c r="AK515" s="34">
        <f>ROUND(IF(C515&lt;16,IF(S515&gt;0,(25-$S515)*'Hintergrund Berechnung'!$J$941,0),IF(S515&gt;0,(25-$S515)*'Hintergrund Berechnung'!$J$942,0)),0)</f>
        <v>0</v>
      </c>
      <c r="AL515" s="18" t="e">
        <f t="shared" si="71"/>
        <v>#DIV/0!</v>
      </c>
    </row>
    <row r="516" spans="21:38" x14ac:dyDescent="0.5">
      <c r="U516" s="16">
        <f t="shared" si="63"/>
        <v>0</v>
      </c>
      <c r="V516" s="16" t="e">
        <f>IF($A$3=FALSE,IF($C516&lt;16,E516/($D516^0.70558407859294)*'Hintergrund Berechnung'!$I$941,E516/($D516^0.70558407859294)*'Hintergrund Berechnung'!$I$942),IF($C516&lt;13,(E516/($D516^0.70558407859294)*'Hintergrund Berechnung'!$I$941)*0.5,IF($C516&lt;16,(E516/($D516^0.70558407859294)*'Hintergrund Berechnung'!$I$941)*0.67,E516/($D516^0.70558407859294)*'Hintergrund Berechnung'!$I$942)))</f>
        <v>#DIV/0!</v>
      </c>
      <c r="W516" s="16" t="str">
        <f t="shared" si="64"/>
        <v/>
      </c>
      <c r="X516" s="16" t="e">
        <f>IF($A$3=FALSE,IF($C516&lt;16,G516/($D516^0.70558407859294)*'Hintergrund Berechnung'!$I$941,G516/($D516^0.70558407859294)*'Hintergrund Berechnung'!$I$942),IF($C516&lt;13,(G516/($D516^0.70558407859294)*'Hintergrund Berechnung'!$I$941)*0.5,IF($C516&lt;16,(G516/($D516^0.70558407859294)*'Hintergrund Berechnung'!$I$941)*0.67,G516/($D516^0.70558407859294)*'Hintergrund Berechnung'!$I$942)))</f>
        <v>#DIV/0!</v>
      </c>
      <c r="Y516" s="16" t="str">
        <f t="shared" si="65"/>
        <v/>
      </c>
      <c r="Z516" s="16" t="e">
        <f>IF($A$3=FALSE,IF($C516&lt;16,I516/($D516^0.70558407859294)*'Hintergrund Berechnung'!$I$941,I516/($D516^0.70558407859294)*'Hintergrund Berechnung'!$I$942),IF($C516&lt;13,(I516/($D516^0.70558407859294)*'Hintergrund Berechnung'!$I$941)*0.5,IF($C516&lt;16,(I516/($D516^0.70558407859294)*'Hintergrund Berechnung'!$I$941)*0.67,I516/($D516^0.70558407859294)*'Hintergrund Berechnung'!$I$942)))</f>
        <v>#DIV/0!</v>
      </c>
      <c r="AA516" s="16" t="str">
        <f t="shared" si="66"/>
        <v/>
      </c>
      <c r="AB516" s="16" t="e">
        <f>IF($A$3=FALSE,IF($C516&lt;16,K516/($D516^0.70558407859294)*'Hintergrund Berechnung'!$I$941,K516/($D516^0.70558407859294)*'Hintergrund Berechnung'!$I$942),IF($C516&lt;13,(K516/($D516^0.70558407859294)*'Hintergrund Berechnung'!$I$941)*0.5,IF($C516&lt;16,(K516/($D516^0.70558407859294)*'Hintergrund Berechnung'!$I$941)*0.67,K516/($D516^0.70558407859294)*'Hintergrund Berechnung'!$I$942)))</f>
        <v>#DIV/0!</v>
      </c>
      <c r="AC516" s="16" t="str">
        <f t="shared" si="67"/>
        <v/>
      </c>
      <c r="AD516" s="16" t="e">
        <f>IF($A$3=FALSE,IF($C516&lt;16,M516/($D516^0.70558407859294)*'Hintergrund Berechnung'!$I$941,M516/($D516^0.70558407859294)*'Hintergrund Berechnung'!$I$942),IF($C516&lt;13,(M516/($D516^0.70558407859294)*'Hintergrund Berechnung'!$I$941)*0.5,IF($C516&lt;16,(M516/($D516^0.70558407859294)*'Hintergrund Berechnung'!$I$941)*0.67,M516/($D516^0.70558407859294)*'Hintergrund Berechnung'!$I$942)))</f>
        <v>#DIV/0!</v>
      </c>
      <c r="AE516" s="16" t="str">
        <f t="shared" si="68"/>
        <v/>
      </c>
      <c r="AF516" s="16" t="e">
        <f>IF($A$3=FALSE,IF($C516&lt;16,O516/($D516^0.70558407859294)*'Hintergrund Berechnung'!$I$941,O516/($D516^0.70558407859294)*'Hintergrund Berechnung'!$I$942),IF($C516&lt;13,(O516/($D516^0.70558407859294)*'Hintergrund Berechnung'!$I$941)*0.5,IF($C516&lt;16,(O516/($D516^0.70558407859294)*'Hintergrund Berechnung'!$I$941)*0.67,O516/($D516^0.70558407859294)*'Hintergrund Berechnung'!$I$942)))</f>
        <v>#DIV/0!</v>
      </c>
      <c r="AG516" s="16" t="str">
        <f t="shared" si="69"/>
        <v/>
      </c>
      <c r="AH516" s="16" t="e">
        <f t="shared" si="70"/>
        <v>#DIV/0!</v>
      </c>
      <c r="AI516" s="34" t="e">
        <f>ROUND(IF(C516&lt;16,$Q516/($D516^0.450818786555515)*'Hintergrund Berechnung'!$N$941,$Q516/($D516^0.450818786555515)*'Hintergrund Berechnung'!$N$942),0)</f>
        <v>#DIV/0!</v>
      </c>
      <c r="AJ516" s="34">
        <f>ROUND(IF(C516&lt;16,$R516*'Hintergrund Berechnung'!$O$941,$R516*'Hintergrund Berechnung'!$O$942),0)</f>
        <v>0</v>
      </c>
      <c r="AK516" s="34">
        <f>ROUND(IF(C516&lt;16,IF(S516&gt;0,(25-$S516)*'Hintergrund Berechnung'!$J$941,0),IF(S516&gt;0,(25-$S516)*'Hintergrund Berechnung'!$J$942,0)),0)</f>
        <v>0</v>
      </c>
      <c r="AL516" s="18" t="e">
        <f t="shared" si="71"/>
        <v>#DIV/0!</v>
      </c>
    </row>
    <row r="517" spans="21:38" x14ac:dyDescent="0.5">
      <c r="U517" s="16">
        <f t="shared" si="63"/>
        <v>0</v>
      </c>
      <c r="V517" s="16" t="e">
        <f>IF($A$3=FALSE,IF($C517&lt;16,E517/($D517^0.70558407859294)*'Hintergrund Berechnung'!$I$941,E517/($D517^0.70558407859294)*'Hintergrund Berechnung'!$I$942),IF($C517&lt;13,(E517/($D517^0.70558407859294)*'Hintergrund Berechnung'!$I$941)*0.5,IF($C517&lt;16,(E517/($D517^0.70558407859294)*'Hintergrund Berechnung'!$I$941)*0.67,E517/($D517^0.70558407859294)*'Hintergrund Berechnung'!$I$942)))</f>
        <v>#DIV/0!</v>
      </c>
      <c r="W517" s="16" t="str">
        <f t="shared" si="64"/>
        <v/>
      </c>
      <c r="X517" s="16" t="e">
        <f>IF($A$3=FALSE,IF($C517&lt;16,G517/($D517^0.70558407859294)*'Hintergrund Berechnung'!$I$941,G517/($D517^0.70558407859294)*'Hintergrund Berechnung'!$I$942),IF($C517&lt;13,(G517/($D517^0.70558407859294)*'Hintergrund Berechnung'!$I$941)*0.5,IF($C517&lt;16,(G517/($D517^0.70558407859294)*'Hintergrund Berechnung'!$I$941)*0.67,G517/($D517^0.70558407859294)*'Hintergrund Berechnung'!$I$942)))</f>
        <v>#DIV/0!</v>
      </c>
      <c r="Y517" s="16" t="str">
        <f t="shared" si="65"/>
        <v/>
      </c>
      <c r="Z517" s="16" t="e">
        <f>IF($A$3=FALSE,IF($C517&lt;16,I517/($D517^0.70558407859294)*'Hintergrund Berechnung'!$I$941,I517/($D517^0.70558407859294)*'Hintergrund Berechnung'!$I$942),IF($C517&lt;13,(I517/($D517^0.70558407859294)*'Hintergrund Berechnung'!$I$941)*0.5,IF($C517&lt;16,(I517/($D517^0.70558407859294)*'Hintergrund Berechnung'!$I$941)*0.67,I517/($D517^0.70558407859294)*'Hintergrund Berechnung'!$I$942)))</f>
        <v>#DIV/0!</v>
      </c>
      <c r="AA517" s="16" t="str">
        <f t="shared" si="66"/>
        <v/>
      </c>
      <c r="AB517" s="16" t="e">
        <f>IF($A$3=FALSE,IF($C517&lt;16,K517/($D517^0.70558407859294)*'Hintergrund Berechnung'!$I$941,K517/($D517^0.70558407859294)*'Hintergrund Berechnung'!$I$942),IF($C517&lt;13,(K517/($D517^0.70558407859294)*'Hintergrund Berechnung'!$I$941)*0.5,IF($C517&lt;16,(K517/($D517^0.70558407859294)*'Hintergrund Berechnung'!$I$941)*0.67,K517/($D517^0.70558407859294)*'Hintergrund Berechnung'!$I$942)))</f>
        <v>#DIV/0!</v>
      </c>
      <c r="AC517" s="16" t="str">
        <f t="shared" si="67"/>
        <v/>
      </c>
      <c r="AD517" s="16" t="e">
        <f>IF($A$3=FALSE,IF($C517&lt;16,M517/($D517^0.70558407859294)*'Hintergrund Berechnung'!$I$941,M517/($D517^0.70558407859294)*'Hintergrund Berechnung'!$I$942),IF($C517&lt;13,(M517/($D517^0.70558407859294)*'Hintergrund Berechnung'!$I$941)*0.5,IF($C517&lt;16,(M517/($D517^0.70558407859294)*'Hintergrund Berechnung'!$I$941)*0.67,M517/($D517^0.70558407859294)*'Hintergrund Berechnung'!$I$942)))</f>
        <v>#DIV/0!</v>
      </c>
      <c r="AE517" s="16" t="str">
        <f t="shared" si="68"/>
        <v/>
      </c>
      <c r="AF517" s="16" t="e">
        <f>IF($A$3=FALSE,IF($C517&lt;16,O517/($D517^0.70558407859294)*'Hintergrund Berechnung'!$I$941,O517/($D517^0.70558407859294)*'Hintergrund Berechnung'!$I$942),IF($C517&lt;13,(O517/($D517^0.70558407859294)*'Hintergrund Berechnung'!$I$941)*0.5,IF($C517&lt;16,(O517/($D517^0.70558407859294)*'Hintergrund Berechnung'!$I$941)*0.67,O517/($D517^0.70558407859294)*'Hintergrund Berechnung'!$I$942)))</f>
        <v>#DIV/0!</v>
      </c>
      <c r="AG517" s="16" t="str">
        <f t="shared" si="69"/>
        <v/>
      </c>
      <c r="AH517" s="16" t="e">
        <f t="shared" si="70"/>
        <v>#DIV/0!</v>
      </c>
      <c r="AI517" s="34" t="e">
        <f>ROUND(IF(C517&lt;16,$Q517/($D517^0.450818786555515)*'Hintergrund Berechnung'!$N$941,$Q517/($D517^0.450818786555515)*'Hintergrund Berechnung'!$N$942),0)</f>
        <v>#DIV/0!</v>
      </c>
      <c r="AJ517" s="34">
        <f>ROUND(IF(C517&lt;16,$R517*'Hintergrund Berechnung'!$O$941,$R517*'Hintergrund Berechnung'!$O$942),0)</f>
        <v>0</v>
      </c>
      <c r="AK517" s="34">
        <f>ROUND(IF(C517&lt;16,IF(S517&gt;0,(25-$S517)*'Hintergrund Berechnung'!$J$941,0),IF(S517&gt;0,(25-$S517)*'Hintergrund Berechnung'!$J$942,0)),0)</f>
        <v>0</v>
      </c>
      <c r="AL517" s="18" t="e">
        <f t="shared" si="71"/>
        <v>#DIV/0!</v>
      </c>
    </row>
    <row r="518" spans="21:38" x14ac:dyDescent="0.5">
      <c r="U518" s="16">
        <f t="shared" si="63"/>
        <v>0</v>
      </c>
      <c r="V518" s="16" t="e">
        <f>IF($A$3=FALSE,IF($C518&lt;16,E518/($D518^0.70558407859294)*'Hintergrund Berechnung'!$I$941,E518/($D518^0.70558407859294)*'Hintergrund Berechnung'!$I$942),IF($C518&lt;13,(E518/($D518^0.70558407859294)*'Hintergrund Berechnung'!$I$941)*0.5,IF($C518&lt;16,(E518/($D518^0.70558407859294)*'Hintergrund Berechnung'!$I$941)*0.67,E518/($D518^0.70558407859294)*'Hintergrund Berechnung'!$I$942)))</f>
        <v>#DIV/0!</v>
      </c>
      <c r="W518" s="16" t="str">
        <f t="shared" si="64"/>
        <v/>
      </c>
      <c r="X518" s="16" t="e">
        <f>IF($A$3=FALSE,IF($C518&lt;16,G518/($D518^0.70558407859294)*'Hintergrund Berechnung'!$I$941,G518/($D518^0.70558407859294)*'Hintergrund Berechnung'!$I$942),IF($C518&lt;13,(G518/($D518^0.70558407859294)*'Hintergrund Berechnung'!$I$941)*0.5,IF($C518&lt;16,(G518/($D518^0.70558407859294)*'Hintergrund Berechnung'!$I$941)*0.67,G518/($D518^0.70558407859294)*'Hintergrund Berechnung'!$I$942)))</f>
        <v>#DIV/0!</v>
      </c>
      <c r="Y518" s="16" t="str">
        <f t="shared" si="65"/>
        <v/>
      </c>
      <c r="Z518" s="16" t="e">
        <f>IF($A$3=FALSE,IF($C518&lt;16,I518/($D518^0.70558407859294)*'Hintergrund Berechnung'!$I$941,I518/($D518^0.70558407859294)*'Hintergrund Berechnung'!$I$942),IF($C518&lt;13,(I518/($D518^0.70558407859294)*'Hintergrund Berechnung'!$I$941)*0.5,IF($C518&lt;16,(I518/($D518^0.70558407859294)*'Hintergrund Berechnung'!$I$941)*0.67,I518/($D518^0.70558407859294)*'Hintergrund Berechnung'!$I$942)))</f>
        <v>#DIV/0!</v>
      </c>
      <c r="AA518" s="16" t="str">
        <f t="shared" si="66"/>
        <v/>
      </c>
      <c r="AB518" s="16" t="e">
        <f>IF($A$3=FALSE,IF($C518&lt;16,K518/($D518^0.70558407859294)*'Hintergrund Berechnung'!$I$941,K518/($D518^0.70558407859294)*'Hintergrund Berechnung'!$I$942),IF($C518&lt;13,(K518/($D518^0.70558407859294)*'Hintergrund Berechnung'!$I$941)*0.5,IF($C518&lt;16,(K518/($D518^0.70558407859294)*'Hintergrund Berechnung'!$I$941)*0.67,K518/($D518^0.70558407859294)*'Hintergrund Berechnung'!$I$942)))</f>
        <v>#DIV/0!</v>
      </c>
      <c r="AC518" s="16" t="str">
        <f t="shared" si="67"/>
        <v/>
      </c>
      <c r="AD518" s="16" t="e">
        <f>IF($A$3=FALSE,IF($C518&lt;16,M518/($D518^0.70558407859294)*'Hintergrund Berechnung'!$I$941,M518/($D518^0.70558407859294)*'Hintergrund Berechnung'!$I$942),IF($C518&lt;13,(M518/($D518^0.70558407859294)*'Hintergrund Berechnung'!$I$941)*0.5,IF($C518&lt;16,(M518/($D518^0.70558407859294)*'Hintergrund Berechnung'!$I$941)*0.67,M518/($D518^0.70558407859294)*'Hintergrund Berechnung'!$I$942)))</f>
        <v>#DIV/0!</v>
      </c>
      <c r="AE518" s="16" t="str">
        <f t="shared" si="68"/>
        <v/>
      </c>
      <c r="AF518" s="16" t="e">
        <f>IF($A$3=FALSE,IF($C518&lt;16,O518/($D518^0.70558407859294)*'Hintergrund Berechnung'!$I$941,O518/($D518^0.70558407859294)*'Hintergrund Berechnung'!$I$942),IF($C518&lt;13,(O518/($D518^0.70558407859294)*'Hintergrund Berechnung'!$I$941)*0.5,IF($C518&lt;16,(O518/($D518^0.70558407859294)*'Hintergrund Berechnung'!$I$941)*0.67,O518/($D518^0.70558407859294)*'Hintergrund Berechnung'!$I$942)))</f>
        <v>#DIV/0!</v>
      </c>
      <c r="AG518" s="16" t="str">
        <f t="shared" si="69"/>
        <v/>
      </c>
      <c r="AH518" s="16" t="e">
        <f t="shared" si="70"/>
        <v>#DIV/0!</v>
      </c>
      <c r="AI518" s="34" t="e">
        <f>ROUND(IF(C518&lt;16,$Q518/($D518^0.450818786555515)*'Hintergrund Berechnung'!$N$941,$Q518/($D518^0.450818786555515)*'Hintergrund Berechnung'!$N$942),0)</f>
        <v>#DIV/0!</v>
      </c>
      <c r="AJ518" s="34">
        <f>ROUND(IF(C518&lt;16,$R518*'Hintergrund Berechnung'!$O$941,$R518*'Hintergrund Berechnung'!$O$942),0)</f>
        <v>0</v>
      </c>
      <c r="AK518" s="34">
        <f>ROUND(IF(C518&lt;16,IF(S518&gt;0,(25-$S518)*'Hintergrund Berechnung'!$J$941,0),IF(S518&gt;0,(25-$S518)*'Hintergrund Berechnung'!$J$942,0)),0)</f>
        <v>0</v>
      </c>
      <c r="AL518" s="18" t="e">
        <f t="shared" si="71"/>
        <v>#DIV/0!</v>
      </c>
    </row>
    <row r="519" spans="21:38" x14ac:dyDescent="0.5">
      <c r="U519" s="16">
        <f t="shared" ref="U519:U582" si="72">MAX(E519,G519,I519)+MAX(K519,M519,O519)</f>
        <v>0</v>
      </c>
      <c r="V519" s="16" t="e">
        <f>IF($A$3=FALSE,IF($C519&lt;16,E519/($D519^0.70558407859294)*'Hintergrund Berechnung'!$I$941,E519/($D519^0.70558407859294)*'Hintergrund Berechnung'!$I$942),IF($C519&lt;13,(E519/($D519^0.70558407859294)*'Hintergrund Berechnung'!$I$941)*0.5,IF($C519&lt;16,(E519/($D519^0.70558407859294)*'Hintergrund Berechnung'!$I$941)*0.67,E519/($D519^0.70558407859294)*'Hintergrund Berechnung'!$I$942)))</f>
        <v>#DIV/0!</v>
      </c>
      <c r="W519" s="16" t="str">
        <f t="shared" ref="W519:W582" si="73">IF(AND($A$3=TRUE,$C519&lt;13),F519,IF(AND($A$3=TRUE,$C519&lt;16),F519*0.67,""))</f>
        <v/>
      </c>
      <c r="X519" s="16" t="e">
        <f>IF($A$3=FALSE,IF($C519&lt;16,G519/($D519^0.70558407859294)*'Hintergrund Berechnung'!$I$941,G519/($D519^0.70558407859294)*'Hintergrund Berechnung'!$I$942),IF($C519&lt;13,(G519/($D519^0.70558407859294)*'Hintergrund Berechnung'!$I$941)*0.5,IF($C519&lt;16,(G519/($D519^0.70558407859294)*'Hintergrund Berechnung'!$I$941)*0.67,G519/($D519^0.70558407859294)*'Hintergrund Berechnung'!$I$942)))</f>
        <v>#DIV/0!</v>
      </c>
      <c r="Y519" s="16" t="str">
        <f t="shared" ref="Y519:Y582" si="74">IF(AND($A$3=TRUE,$C519&lt;13),H519,IF(AND($A$3=TRUE,$C519&lt;16),H519*0.67,""))</f>
        <v/>
      </c>
      <c r="Z519" s="16" t="e">
        <f>IF($A$3=FALSE,IF($C519&lt;16,I519/($D519^0.70558407859294)*'Hintergrund Berechnung'!$I$941,I519/($D519^0.70558407859294)*'Hintergrund Berechnung'!$I$942),IF($C519&lt;13,(I519/($D519^0.70558407859294)*'Hintergrund Berechnung'!$I$941)*0.5,IF($C519&lt;16,(I519/($D519^0.70558407859294)*'Hintergrund Berechnung'!$I$941)*0.67,I519/($D519^0.70558407859294)*'Hintergrund Berechnung'!$I$942)))</f>
        <v>#DIV/0!</v>
      </c>
      <c r="AA519" s="16" t="str">
        <f t="shared" ref="AA519:AA582" si="75">IF(AND($A$3=TRUE,$C519&lt;13),J519,IF(AND($A$3=TRUE,$C519&lt;16),J519*0.67,""))</f>
        <v/>
      </c>
      <c r="AB519" s="16" t="e">
        <f>IF($A$3=FALSE,IF($C519&lt;16,K519/($D519^0.70558407859294)*'Hintergrund Berechnung'!$I$941,K519/($D519^0.70558407859294)*'Hintergrund Berechnung'!$I$942),IF($C519&lt;13,(K519/($D519^0.70558407859294)*'Hintergrund Berechnung'!$I$941)*0.5,IF($C519&lt;16,(K519/($D519^0.70558407859294)*'Hintergrund Berechnung'!$I$941)*0.67,K519/($D519^0.70558407859294)*'Hintergrund Berechnung'!$I$942)))</f>
        <v>#DIV/0!</v>
      </c>
      <c r="AC519" s="16" t="str">
        <f t="shared" ref="AC519:AC582" si="76">IF(AND($A$3=TRUE,$C519&lt;13),L519,IF(AND($A$3=TRUE,$C519&lt;16),L519*0.67,""))</f>
        <v/>
      </c>
      <c r="AD519" s="16" t="e">
        <f>IF($A$3=FALSE,IF($C519&lt;16,M519/($D519^0.70558407859294)*'Hintergrund Berechnung'!$I$941,M519/($D519^0.70558407859294)*'Hintergrund Berechnung'!$I$942),IF($C519&lt;13,(M519/($D519^0.70558407859294)*'Hintergrund Berechnung'!$I$941)*0.5,IF($C519&lt;16,(M519/($D519^0.70558407859294)*'Hintergrund Berechnung'!$I$941)*0.67,M519/($D519^0.70558407859294)*'Hintergrund Berechnung'!$I$942)))</f>
        <v>#DIV/0!</v>
      </c>
      <c r="AE519" s="16" t="str">
        <f t="shared" ref="AE519:AE582" si="77">IF(AND($A$3=TRUE,$C519&lt;13),N519,IF(AND($A$3=TRUE,$C519&lt;16),N519*0.67,""))</f>
        <v/>
      </c>
      <c r="AF519" s="16" t="e">
        <f>IF($A$3=FALSE,IF($C519&lt;16,O519/($D519^0.70558407859294)*'Hintergrund Berechnung'!$I$941,O519/($D519^0.70558407859294)*'Hintergrund Berechnung'!$I$942),IF($C519&lt;13,(O519/($D519^0.70558407859294)*'Hintergrund Berechnung'!$I$941)*0.5,IF($C519&lt;16,(O519/($D519^0.70558407859294)*'Hintergrund Berechnung'!$I$941)*0.67,O519/($D519^0.70558407859294)*'Hintergrund Berechnung'!$I$942)))</f>
        <v>#DIV/0!</v>
      </c>
      <c r="AG519" s="16" t="str">
        <f t="shared" ref="AG519:AG582" si="78">IF(AND($A$3=TRUE,$C519&lt;13),P519,IF(AND($A$3=TRUE,$C519&lt;16),P519*0.67,""))</f>
        <v/>
      </c>
      <c r="AH519" s="16" t="e">
        <f t="shared" ref="AH519:AH582" si="79">MAX(SUM(V519:W519),SUM(X519:Y519),SUM(Z519:AA519))+MAX(SUM(AB519:AC519),SUM(AD519:AE519),SUM(AF519:AG519))</f>
        <v>#DIV/0!</v>
      </c>
      <c r="AI519" s="34" t="e">
        <f>ROUND(IF(C519&lt;16,$Q519/($D519^0.450818786555515)*'Hintergrund Berechnung'!$N$941,$Q519/($D519^0.450818786555515)*'Hintergrund Berechnung'!$N$942),0)</f>
        <v>#DIV/0!</v>
      </c>
      <c r="AJ519" s="34">
        <f>ROUND(IF(C519&lt;16,$R519*'Hintergrund Berechnung'!$O$941,$R519*'Hintergrund Berechnung'!$O$942),0)</f>
        <v>0</v>
      </c>
      <c r="AK519" s="34">
        <f>ROUND(IF(C519&lt;16,IF(S519&gt;0,(25-$S519)*'Hintergrund Berechnung'!$J$941,0),IF(S519&gt;0,(25-$S519)*'Hintergrund Berechnung'!$J$942,0)),0)</f>
        <v>0</v>
      </c>
      <c r="AL519" s="18" t="e">
        <f t="shared" ref="AL519:AL582" si="80">ROUND(SUM(AH519:AK519),0)</f>
        <v>#DIV/0!</v>
      </c>
    </row>
    <row r="520" spans="21:38" x14ac:dyDescent="0.5">
      <c r="U520" s="16">
        <f t="shared" si="72"/>
        <v>0</v>
      </c>
      <c r="V520" s="16" t="e">
        <f>IF($A$3=FALSE,IF($C520&lt;16,E520/($D520^0.70558407859294)*'Hintergrund Berechnung'!$I$941,E520/($D520^0.70558407859294)*'Hintergrund Berechnung'!$I$942),IF($C520&lt;13,(E520/($D520^0.70558407859294)*'Hintergrund Berechnung'!$I$941)*0.5,IF($C520&lt;16,(E520/($D520^0.70558407859294)*'Hintergrund Berechnung'!$I$941)*0.67,E520/($D520^0.70558407859294)*'Hintergrund Berechnung'!$I$942)))</f>
        <v>#DIV/0!</v>
      </c>
      <c r="W520" s="16" t="str">
        <f t="shared" si="73"/>
        <v/>
      </c>
      <c r="X520" s="16" t="e">
        <f>IF($A$3=FALSE,IF($C520&lt;16,G520/($D520^0.70558407859294)*'Hintergrund Berechnung'!$I$941,G520/($D520^0.70558407859294)*'Hintergrund Berechnung'!$I$942),IF($C520&lt;13,(G520/($D520^0.70558407859294)*'Hintergrund Berechnung'!$I$941)*0.5,IF($C520&lt;16,(G520/($D520^0.70558407859294)*'Hintergrund Berechnung'!$I$941)*0.67,G520/($D520^0.70558407859294)*'Hintergrund Berechnung'!$I$942)))</f>
        <v>#DIV/0!</v>
      </c>
      <c r="Y520" s="16" t="str">
        <f t="shared" si="74"/>
        <v/>
      </c>
      <c r="Z520" s="16" t="e">
        <f>IF($A$3=FALSE,IF($C520&lt;16,I520/($D520^0.70558407859294)*'Hintergrund Berechnung'!$I$941,I520/($D520^0.70558407859294)*'Hintergrund Berechnung'!$I$942),IF($C520&lt;13,(I520/($D520^0.70558407859294)*'Hintergrund Berechnung'!$I$941)*0.5,IF($C520&lt;16,(I520/($D520^0.70558407859294)*'Hintergrund Berechnung'!$I$941)*0.67,I520/($D520^0.70558407859294)*'Hintergrund Berechnung'!$I$942)))</f>
        <v>#DIV/0!</v>
      </c>
      <c r="AA520" s="16" t="str">
        <f t="shared" si="75"/>
        <v/>
      </c>
      <c r="AB520" s="16" t="e">
        <f>IF($A$3=FALSE,IF($C520&lt;16,K520/($D520^0.70558407859294)*'Hintergrund Berechnung'!$I$941,K520/($D520^0.70558407859294)*'Hintergrund Berechnung'!$I$942),IF($C520&lt;13,(K520/($D520^0.70558407859294)*'Hintergrund Berechnung'!$I$941)*0.5,IF($C520&lt;16,(K520/($D520^0.70558407859294)*'Hintergrund Berechnung'!$I$941)*0.67,K520/($D520^0.70558407859294)*'Hintergrund Berechnung'!$I$942)))</f>
        <v>#DIV/0!</v>
      </c>
      <c r="AC520" s="16" t="str">
        <f t="shared" si="76"/>
        <v/>
      </c>
      <c r="AD520" s="16" t="e">
        <f>IF($A$3=FALSE,IF($C520&lt;16,M520/($D520^0.70558407859294)*'Hintergrund Berechnung'!$I$941,M520/($D520^0.70558407859294)*'Hintergrund Berechnung'!$I$942),IF($C520&lt;13,(M520/($D520^0.70558407859294)*'Hintergrund Berechnung'!$I$941)*0.5,IF($C520&lt;16,(M520/($D520^0.70558407859294)*'Hintergrund Berechnung'!$I$941)*0.67,M520/($D520^0.70558407859294)*'Hintergrund Berechnung'!$I$942)))</f>
        <v>#DIV/0!</v>
      </c>
      <c r="AE520" s="16" t="str">
        <f t="shared" si="77"/>
        <v/>
      </c>
      <c r="AF520" s="16" t="e">
        <f>IF($A$3=FALSE,IF($C520&lt;16,O520/($D520^0.70558407859294)*'Hintergrund Berechnung'!$I$941,O520/($D520^0.70558407859294)*'Hintergrund Berechnung'!$I$942),IF($C520&lt;13,(O520/($D520^0.70558407859294)*'Hintergrund Berechnung'!$I$941)*0.5,IF($C520&lt;16,(O520/($D520^0.70558407859294)*'Hintergrund Berechnung'!$I$941)*0.67,O520/($D520^0.70558407859294)*'Hintergrund Berechnung'!$I$942)))</f>
        <v>#DIV/0!</v>
      </c>
      <c r="AG520" s="16" t="str">
        <f t="shared" si="78"/>
        <v/>
      </c>
      <c r="AH520" s="16" t="e">
        <f t="shared" si="79"/>
        <v>#DIV/0!</v>
      </c>
      <c r="AI520" s="34" t="e">
        <f>ROUND(IF(C520&lt;16,$Q520/($D520^0.450818786555515)*'Hintergrund Berechnung'!$N$941,$Q520/($D520^0.450818786555515)*'Hintergrund Berechnung'!$N$942),0)</f>
        <v>#DIV/0!</v>
      </c>
      <c r="AJ520" s="34">
        <f>ROUND(IF(C520&lt;16,$R520*'Hintergrund Berechnung'!$O$941,$R520*'Hintergrund Berechnung'!$O$942),0)</f>
        <v>0</v>
      </c>
      <c r="AK520" s="34">
        <f>ROUND(IF(C520&lt;16,IF(S520&gt;0,(25-$S520)*'Hintergrund Berechnung'!$J$941,0),IF(S520&gt;0,(25-$S520)*'Hintergrund Berechnung'!$J$942,0)),0)</f>
        <v>0</v>
      </c>
      <c r="AL520" s="18" t="e">
        <f t="shared" si="80"/>
        <v>#DIV/0!</v>
      </c>
    </row>
    <row r="521" spans="21:38" x14ac:dyDescent="0.5">
      <c r="U521" s="16">
        <f t="shared" si="72"/>
        <v>0</v>
      </c>
      <c r="V521" s="16" t="e">
        <f>IF($A$3=FALSE,IF($C521&lt;16,E521/($D521^0.70558407859294)*'Hintergrund Berechnung'!$I$941,E521/($D521^0.70558407859294)*'Hintergrund Berechnung'!$I$942),IF($C521&lt;13,(E521/($D521^0.70558407859294)*'Hintergrund Berechnung'!$I$941)*0.5,IF($C521&lt;16,(E521/($D521^0.70558407859294)*'Hintergrund Berechnung'!$I$941)*0.67,E521/($D521^0.70558407859294)*'Hintergrund Berechnung'!$I$942)))</f>
        <v>#DIV/0!</v>
      </c>
      <c r="W521" s="16" t="str">
        <f t="shared" si="73"/>
        <v/>
      </c>
      <c r="X521" s="16" t="e">
        <f>IF($A$3=FALSE,IF($C521&lt;16,G521/($D521^0.70558407859294)*'Hintergrund Berechnung'!$I$941,G521/($D521^0.70558407859294)*'Hintergrund Berechnung'!$I$942),IF($C521&lt;13,(G521/($D521^0.70558407859294)*'Hintergrund Berechnung'!$I$941)*0.5,IF($C521&lt;16,(G521/($D521^0.70558407859294)*'Hintergrund Berechnung'!$I$941)*0.67,G521/($D521^0.70558407859294)*'Hintergrund Berechnung'!$I$942)))</f>
        <v>#DIV/0!</v>
      </c>
      <c r="Y521" s="16" t="str">
        <f t="shared" si="74"/>
        <v/>
      </c>
      <c r="Z521" s="16" t="e">
        <f>IF($A$3=FALSE,IF($C521&lt;16,I521/($D521^0.70558407859294)*'Hintergrund Berechnung'!$I$941,I521/($D521^0.70558407859294)*'Hintergrund Berechnung'!$I$942),IF($C521&lt;13,(I521/($D521^0.70558407859294)*'Hintergrund Berechnung'!$I$941)*0.5,IF($C521&lt;16,(I521/($D521^0.70558407859294)*'Hintergrund Berechnung'!$I$941)*0.67,I521/($D521^0.70558407859294)*'Hintergrund Berechnung'!$I$942)))</f>
        <v>#DIV/0!</v>
      </c>
      <c r="AA521" s="16" t="str">
        <f t="shared" si="75"/>
        <v/>
      </c>
      <c r="AB521" s="16" t="e">
        <f>IF($A$3=FALSE,IF($C521&lt;16,K521/($D521^0.70558407859294)*'Hintergrund Berechnung'!$I$941,K521/($D521^0.70558407859294)*'Hintergrund Berechnung'!$I$942),IF($C521&lt;13,(K521/($D521^0.70558407859294)*'Hintergrund Berechnung'!$I$941)*0.5,IF($C521&lt;16,(K521/($D521^0.70558407859294)*'Hintergrund Berechnung'!$I$941)*0.67,K521/($D521^0.70558407859294)*'Hintergrund Berechnung'!$I$942)))</f>
        <v>#DIV/0!</v>
      </c>
      <c r="AC521" s="16" t="str">
        <f t="shared" si="76"/>
        <v/>
      </c>
      <c r="AD521" s="16" t="e">
        <f>IF($A$3=FALSE,IF($C521&lt;16,M521/($D521^0.70558407859294)*'Hintergrund Berechnung'!$I$941,M521/($D521^0.70558407859294)*'Hintergrund Berechnung'!$I$942),IF($C521&lt;13,(M521/($D521^0.70558407859294)*'Hintergrund Berechnung'!$I$941)*0.5,IF($C521&lt;16,(M521/($D521^0.70558407859294)*'Hintergrund Berechnung'!$I$941)*0.67,M521/($D521^0.70558407859294)*'Hintergrund Berechnung'!$I$942)))</f>
        <v>#DIV/0!</v>
      </c>
      <c r="AE521" s="16" t="str">
        <f t="shared" si="77"/>
        <v/>
      </c>
      <c r="AF521" s="16" t="e">
        <f>IF($A$3=FALSE,IF($C521&lt;16,O521/($D521^0.70558407859294)*'Hintergrund Berechnung'!$I$941,O521/($D521^0.70558407859294)*'Hintergrund Berechnung'!$I$942),IF($C521&lt;13,(O521/($D521^0.70558407859294)*'Hintergrund Berechnung'!$I$941)*0.5,IF($C521&lt;16,(O521/($D521^0.70558407859294)*'Hintergrund Berechnung'!$I$941)*0.67,O521/($D521^0.70558407859294)*'Hintergrund Berechnung'!$I$942)))</f>
        <v>#DIV/0!</v>
      </c>
      <c r="AG521" s="16" t="str">
        <f t="shared" si="78"/>
        <v/>
      </c>
      <c r="AH521" s="16" t="e">
        <f t="shared" si="79"/>
        <v>#DIV/0!</v>
      </c>
      <c r="AI521" s="34" t="e">
        <f>ROUND(IF(C521&lt;16,$Q521/($D521^0.450818786555515)*'Hintergrund Berechnung'!$N$941,$Q521/($D521^0.450818786555515)*'Hintergrund Berechnung'!$N$942),0)</f>
        <v>#DIV/0!</v>
      </c>
      <c r="AJ521" s="34">
        <f>ROUND(IF(C521&lt;16,$R521*'Hintergrund Berechnung'!$O$941,$R521*'Hintergrund Berechnung'!$O$942),0)</f>
        <v>0</v>
      </c>
      <c r="AK521" s="34">
        <f>ROUND(IF(C521&lt;16,IF(S521&gt;0,(25-$S521)*'Hintergrund Berechnung'!$J$941,0),IF(S521&gt;0,(25-$S521)*'Hintergrund Berechnung'!$J$942,0)),0)</f>
        <v>0</v>
      </c>
      <c r="AL521" s="18" t="e">
        <f t="shared" si="80"/>
        <v>#DIV/0!</v>
      </c>
    </row>
    <row r="522" spans="21:38" x14ac:dyDescent="0.5">
      <c r="U522" s="16">
        <f t="shared" si="72"/>
        <v>0</v>
      </c>
      <c r="V522" s="16" t="e">
        <f>IF($A$3=FALSE,IF($C522&lt;16,E522/($D522^0.70558407859294)*'Hintergrund Berechnung'!$I$941,E522/($D522^0.70558407859294)*'Hintergrund Berechnung'!$I$942),IF($C522&lt;13,(E522/($D522^0.70558407859294)*'Hintergrund Berechnung'!$I$941)*0.5,IF($C522&lt;16,(E522/($D522^0.70558407859294)*'Hintergrund Berechnung'!$I$941)*0.67,E522/($D522^0.70558407859294)*'Hintergrund Berechnung'!$I$942)))</f>
        <v>#DIV/0!</v>
      </c>
      <c r="W522" s="16" t="str">
        <f t="shared" si="73"/>
        <v/>
      </c>
      <c r="X522" s="16" t="e">
        <f>IF($A$3=FALSE,IF($C522&lt;16,G522/($D522^0.70558407859294)*'Hintergrund Berechnung'!$I$941,G522/($D522^0.70558407859294)*'Hintergrund Berechnung'!$I$942),IF($C522&lt;13,(G522/($D522^0.70558407859294)*'Hintergrund Berechnung'!$I$941)*0.5,IF($C522&lt;16,(G522/($D522^0.70558407859294)*'Hintergrund Berechnung'!$I$941)*0.67,G522/($D522^0.70558407859294)*'Hintergrund Berechnung'!$I$942)))</f>
        <v>#DIV/0!</v>
      </c>
      <c r="Y522" s="16" t="str">
        <f t="shared" si="74"/>
        <v/>
      </c>
      <c r="Z522" s="16" t="e">
        <f>IF($A$3=FALSE,IF($C522&lt;16,I522/($D522^0.70558407859294)*'Hintergrund Berechnung'!$I$941,I522/($D522^0.70558407859294)*'Hintergrund Berechnung'!$I$942),IF($C522&lt;13,(I522/($D522^0.70558407859294)*'Hintergrund Berechnung'!$I$941)*0.5,IF($C522&lt;16,(I522/($D522^0.70558407859294)*'Hintergrund Berechnung'!$I$941)*0.67,I522/($D522^0.70558407859294)*'Hintergrund Berechnung'!$I$942)))</f>
        <v>#DIV/0!</v>
      </c>
      <c r="AA522" s="16" t="str">
        <f t="shared" si="75"/>
        <v/>
      </c>
      <c r="AB522" s="16" t="e">
        <f>IF($A$3=FALSE,IF($C522&lt;16,K522/($D522^0.70558407859294)*'Hintergrund Berechnung'!$I$941,K522/($D522^0.70558407859294)*'Hintergrund Berechnung'!$I$942),IF($C522&lt;13,(K522/($D522^0.70558407859294)*'Hintergrund Berechnung'!$I$941)*0.5,IF($C522&lt;16,(K522/($D522^0.70558407859294)*'Hintergrund Berechnung'!$I$941)*0.67,K522/($D522^0.70558407859294)*'Hintergrund Berechnung'!$I$942)))</f>
        <v>#DIV/0!</v>
      </c>
      <c r="AC522" s="16" t="str">
        <f t="shared" si="76"/>
        <v/>
      </c>
      <c r="AD522" s="16" t="e">
        <f>IF($A$3=FALSE,IF($C522&lt;16,M522/($D522^0.70558407859294)*'Hintergrund Berechnung'!$I$941,M522/($D522^0.70558407859294)*'Hintergrund Berechnung'!$I$942),IF($C522&lt;13,(M522/($D522^0.70558407859294)*'Hintergrund Berechnung'!$I$941)*0.5,IF($C522&lt;16,(M522/($D522^0.70558407859294)*'Hintergrund Berechnung'!$I$941)*0.67,M522/($D522^0.70558407859294)*'Hintergrund Berechnung'!$I$942)))</f>
        <v>#DIV/0!</v>
      </c>
      <c r="AE522" s="16" t="str">
        <f t="shared" si="77"/>
        <v/>
      </c>
      <c r="AF522" s="16" t="e">
        <f>IF($A$3=FALSE,IF($C522&lt;16,O522/($D522^0.70558407859294)*'Hintergrund Berechnung'!$I$941,O522/($D522^0.70558407859294)*'Hintergrund Berechnung'!$I$942),IF($C522&lt;13,(O522/($D522^0.70558407859294)*'Hintergrund Berechnung'!$I$941)*0.5,IF($C522&lt;16,(O522/($D522^0.70558407859294)*'Hintergrund Berechnung'!$I$941)*0.67,O522/($D522^0.70558407859294)*'Hintergrund Berechnung'!$I$942)))</f>
        <v>#DIV/0!</v>
      </c>
      <c r="AG522" s="16" t="str">
        <f t="shared" si="78"/>
        <v/>
      </c>
      <c r="AH522" s="16" t="e">
        <f t="shared" si="79"/>
        <v>#DIV/0!</v>
      </c>
      <c r="AI522" s="34" t="e">
        <f>ROUND(IF(C522&lt;16,$Q522/($D522^0.450818786555515)*'Hintergrund Berechnung'!$N$941,$Q522/($D522^0.450818786555515)*'Hintergrund Berechnung'!$N$942),0)</f>
        <v>#DIV/0!</v>
      </c>
      <c r="AJ522" s="34">
        <f>ROUND(IF(C522&lt;16,$R522*'Hintergrund Berechnung'!$O$941,$R522*'Hintergrund Berechnung'!$O$942),0)</f>
        <v>0</v>
      </c>
      <c r="AK522" s="34">
        <f>ROUND(IF(C522&lt;16,IF(S522&gt;0,(25-$S522)*'Hintergrund Berechnung'!$J$941,0),IF(S522&gt;0,(25-$S522)*'Hintergrund Berechnung'!$J$942,0)),0)</f>
        <v>0</v>
      </c>
      <c r="AL522" s="18" t="e">
        <f t="shared" si="80"/>
        <v>#DIV/0!</v>
      </c>
    </row>
    <row r="523" spans="21:38" x14ac:dyDescent="0.5">
      <c r="U523" s="16">
        <f t="shared" si="72"/>
        <v>0</v>
      </c>
      <c r="V523" s="16" t="e">
        <f>IF($A$3=FALSE,IF($C523&lt;16,E523/($D523^0.70558407859294)*'Hintergrund Berechnung'!$I$941,E523/($D523^0.70558407859294)*'Hintergrund Berechnung'!$I$942),IF($C523&lt;13,(E523/($D523^0.70558407859294)*'Hintergrund Berechnung'!$I$941)*0.5,IF($C523&lt;16,(E523/($D523^0.70558407859294)*'Hintergrund Berechnung'!$I$941)*0.67,E523/($D523^0.70558407859294)*'Hintergrund Berechnung'!$I$942)))</f>
        <v>#DIV/0!</v>
      </c>
      <c r="W523" s="16" t="str">
        <f t="shared" si="73"/>
        <v/>
      </c>
      <c r="X523" s="16" t="e">
        <f>IF($A$3=FALSE,IF($C523&lt;16,G523/($D523^0.70558407859294)*'Hintergrund Berechnung'!$I$941,G523/($D523^0.70558407859294)*'Hintergrund Berechnung'!$I$942),IF($C523&lt;13,(G523/($D523^0.70558407859294)*'Hintergrund Berechnung'!$I$941)*0.5,IF($C523&lt;16,(G523/($D523^0.70558407859294)*'Hintergrund Berechnung'!$I$941)*0.67,G523/($D523^0.70558407859294)*'Hintergrund Berechnung'!$I$942)))</f>
        <v>#DIV/0!</v>
      </c>
      <c r="Y523" s="16" t="str">
        <f t="shared" si="74"/>
        <v/>
      </c>
      <c r="Z523" s="16" t="e">
        <f>IF($A$3=FALSE,IF($C523&lt;16,I523/($D523^0.70558407859294)*'Hintergrund Berechnung'!$I$941,I523/($D523^0.70558407859294)*'Hintergrund Berechnung'!$I$942),IF($C523&lt;13,(I523/($D523^0.70558407859294)*'Hintergrund Berechnung'!$I$941)*0.5,IF($C523&lt;16,(I523/($D523^0.70558407859294)*'Hintergrund Berechnung'!$I$941)*0.67,I523/($D523^0.70558407859294)*'Hintergrund Berechnung'!$I$942)))</f>
        <v>#DIV/0!</v>
      </c>
      <c r="AA523" s="16" t="str">
        <f t="shared" si="75"/>
        <v/>
      </c>
      <c r="AB523" s="16" t="e">
        <f>IF($A$3=FALSE,IF($C523&lt;16,K523/($D523^0.70558407859294)*'Hintergrund Berechnung'!$I$941,K523/($D523^0.70558407859294)*'Hintergrund Berechnung'!$I$942),IF($C523&lt;13,(K523/($D523^0.70558407859294)*'Hintergrund Berechnung'!$I$941)*0.5,IF($C523&lt;16,(K523/($D523^0.70558407859294)*'Hintergrund Berechnung'!$I$941)*0.67,K523/($D523^0.70558407859294)*'Hintergrund Berechnung'!$I$942)))</f>
        <v>#DIV/0!</v>
      </c>
      <c r="AC523" s="16" t="str">
        <f t="shared" si="76"/>
        <v/>
      </c>
      <c r="AD523" s="16" t="e">
        <f>IF($A$3=FALSE,IF($C523&lt;16,M523/($D523^0.70558407859294)*'Hintergrund Berechnung'!$I$941,M523/($D523^0.70558407859294)*'Hintergrund Berechnung'!$I$942),IF($C523&lt;13,(M523/($D523^0.70558407859294)*'Hintergrund Berechnung'!$I$941)*0.5,IF($C523&lt;16,(M523/($D523^0.70558407859294)*'Hintergrund Berechnung'!$I$941)*0.67,M523/($D523^0.70558407859294)*'Hintergrund Berechnung'!$I$942)))</f>
        <v>#DIV/0!</v>
      </c>
      <c r="AE523" s="16" t="str">
        <f t="shared" si="77"/>
        <v/>
      </c>
      <c r="AF523" s="16" t="e">
        <f>IF($A$3=FALSE,IF($C523&lt;16,O523/($D523^0.70558407859294)*'Hintergrund Berechnung'!$I$941,O523/($D523^0.70558407859294)*'Hintergrund Berechnung'!$I$942),IF($C523&lt;13,(O523/($D523^0.70558407859294)*'Hintergrund Berechnung'!$I$941)*0.5,IF($C523&lt;16,(O523/($D523^0.70558407859294)*'Hintergrund Berechnung'!$I$941)*0.67,O523/($D523^0.70558407859294)*'Hintergrund Berechnung'!$I$942)))</f>
        <v>#DIV/0!</v>
      </c>
      <c r="AG523" s="16" t="str">
        <f t="shared" si="78"/>
        <v/>
      </c>
      <c r="AH523" s="16" t="e">
        <f t="shared" si="79"/>
        <v>#DIV/0!</v>
      </c>
      <c r="AI523" s="34" t="e">
        <f>ROUND(IF(C523&lt;16,$Q523/($D523^0.450818786555515)*'Hintergrund Berechnung'!$N$941,$Q523/($D523^0.450818786555515)*'Hintergrund Berechnung'!$N$942),0)</f>
        <v>#DIV/0!</v>
      </c>
      <c r="AJ523" s="34">
        <f>ROUND(IF(C523&lt;16,$R523*'Hintergrund Berechnung'!$O$941,$R523*'Hintergrund Berechnung'!$O$942),0)</f>
        <v>0</v>
      </c>
      <c r="AK523" s="34">
        <f>ROUND(IF(C523&lt;16,IF(S523&gt;0,(25-$S523)*'Hintergrund Berechnung'!$J$941,0),IF(S523&gt;0,(25-$S523)*'Hintergrund Berechnung'!$J$942,0)),0)</f>
        <v>0</v>
      </c>
      <c r="AL523" s="18" t="e">
        <f t="shared" si="80"/>
        <v>#DIV/0!</v>
      </c>
    </row>
    <row r="524" spans="21:38" x14ac:dyDescent="0.5">
      <c r="U524" s="16">
        <f t="shared" si="72"/>
        <v>0</v>
      </c>
      <c r="V524" s="16" t="e">
        <f>IF($A$3=FALSE,IF($C524&lt;16,E524/($D524^0.70558407859294)*'Hintergrund Berechnung'!$I$941,E524/($D524^0.70558407859294)*'Hintergrund Berechnung'!$I$942),IF($C524&lt;13,(E524/($D524^0.70558407859294)*'Hintergrund Berechnung'!$I$941)*0.5,IF($C524&lt;16,(E524/($D524^0.70558407859294)*'Hintergrund Berechnung'!$I$941)*0.67,E524/($D524^0.70558407859294)*'Hintergrund Berechnung'!$I$942)))</f>
        <v>#DIV/0!</v>
      </c>
      <c r="W524" s="16" t="str">
        <f t="shared" si="73"/>
        <v/>
      </c>
      <c r="X524" s="16" t="e">
        <f>IF($A$3=FALSE,IF($C524&lt;16,G524/($D524^0.70558407859294)*'Hintergrund Berechnung'!$I$941,G524/($D524^0.70558407859294)*'Hintergrund Berechnung'!$I$942),IF($C524&lt;13,(G524/($D524^0.70558407859294)*'Hintergrund Berechnung'!$I$941)*0.5,IF($C524&lt;16,(G524/($D524^0.70558407859294)*'Hintergrund Berechnung'!$I$941)*0.67,G524/($D524^0.70558407859294)*'Hintergrund Berechnung'!$I$942)))</f>
        <v>#DIV/0!</v>
      </c>
      <c r="Y524" s="16" t="str">
        <f t="shared" si="74"/>
        <v/>
      </c>
      <c r="Z524" s="16" t="e">
        <f>IF($A$3=FALSE,IF($C524&lt;16,I524/($D524^0.70558407859294)*'Hintergrund Berechnung'!$I$941,I524/($D524^0.70558407859294)*'Hintergrund Berechnung'!$I$942),IF($C524&lt;13,(I524/($D524^0.70558407859294)*'Hintergrund Berechnung'!$I$941)*0.5,IF($C524&lt;16,(I524/($D524^0.70558407859294)*'Hintergrund Berechnung'!$I$941)*0.67,I524/($D524^0.70558407859294)*'Hintergrund Berechnung'!$I$942)))</f>
        <v>#DIV/0!</v>
      </c>
      <c r="AA524" s="16" t="str">
        <f t="shared" si="75"/>
        <v/>
      </c>
      <c r="AB524" s="16" t="e">
        <f>IF($A$3=FALSE,IF($C524&lt;16,K524/($D524^0.70558407859294)*'Hintergrund Berechnung'!$I$941,K524/($D524^0.70558407859294)*'Hintergrund Berechnung'!$I$942),IF($C524&lt;13,(K524/($D524^0.70558407859294)*'Hintergrund Berechnung'!$I$941)*0.5,IF($C524&lt;16,(K524/($D524^0.70558407859294)*'Hintergrund Berechnung'!$I$941)*0.67,K524/($D524^0.70558407859294)*'Hintergrund Berechnung'!$I$942)))</f>
        <v>#DIV/0!</v>
      </c>
      <c r="AC524" s="16" t="str">
        <f t="shared" si="76"/>
        <v/>
      </c>
      <c r="AD524" s="16" t="e">
        <f>IF($A$3=FALSE,IF($C524&lt;16,M524/($D524^0.70558407859294)*'Hintergrund Berechnung'!$I$941,M524/($D524^0.70558407859294)*'Hintergrund Berechnung'!$I$942),IF($C524&lt;13,(M524/($D524^0.70558407859294)*'Hintergrund Berechnung'!$I$941)*0.5,IF($C524&lt;16,(M524/($D524^0.70558407859294)*'Hintergrund Berechnung'!$I$941)*0.67,M524/($D524^0.70558407859294)*'Hintergrund Berechnung'!$I$942)))</f>
        <v>#DIV/0!</v>
      </c>
      <c r="AE524" s="16" t="str">
        <f t="shared" si="77"/>
        <v/>
      </c>
      <c r="AF524" s="16" t="e">
        <f>IF($A$3=FALSE,IF($C524&lt;16,O524/($D524^0.70558407859294)*'Hintergrund Berechnung'!$I$941,O524/($D524^0.70558407859294)*'Hintergrund Berechnung'!$I$942),IF($C524&lt;13,(O524/($D524^0.70558407859294)*'Hintergrund Berechnung'!$I$941)*0.5,IF($C524&lt;16,(O524/($D524^0.70558407859294)*'Hintergrund Berechnung'!$I$941)*0.67,O524/($D524^0.70558407859294)*'Hintergrund Berechnung'!$I$942)))</f>
        <v>#DIV/0!</v>
      </c>
      <c r="AG524" s="16" t="str">
        <f t="shared" si="78"/>
        <v/>
      </c>
      <c r="AH524" s="16" t="e">
        <f t="shared" si="79"/>
        <v>#DIV/0!</v>
      </c>
      <c r="AI524" s="34" t="e">
        <f>ROUND(IF(C524&lt;16,$Q524/($D524^0.450818786555515)*'Hintergrund Berechnung'!$N$941,$Q524/($D524^0.450818786555515)*'Hintergrund Berechnung'!$N$942),0)</f>
        <v>#DIV/0!</v>
      </c>
      <c r="AJ524" s="34">
        <f>ROUND(IF(C524&lt;16,$R524*'Hintergrund Berechnung'!$O$941,$R524*'Hintergrund Berechnung'!$O$942),0)</f>
        <v>0</v>
      </c>
      <c r="AK524" s="34">
        <f>ROUND(IF(C524&lt;16,IF(S524&gt;0,(25-$S524)*'Hintergrund Berechnung'!$J$941,0),IF(S524&gt;0,(25-$S524)*'Hintergrund Berechnung'!$J$942,0)),0)</f>
        <v>0</v>
      </c>
      <c r="AL524" s="18" t="e">
        <f t="shared" si="80"/>
        <v>#DIV/0!</v>
      </c>
    </row>
    <row r="525" spans="21:38" x14ac:dyDescent="0.5">
      <c r="U525" s="16">
        <f t="shared" si="72"/>
        <v>0</v>
      </c>
      <c r="V525" s="16" t="e">
        <f>IF($A$3=FALSE,IF($C525&lt;16,E525/($D525^0.70558407859294)*'Hintergrund Berechnung'!$I$941,E525/($D525^0.70558407859294)*'Hintergrund Berechnung'!$I$942),IF($C525&lt;13,(E525/($D525^0.70558407859294)*'Hintergrund Berechnung'!$I$941)*0.5,IF($C525&lt;16,(E525/($D525^0.70558407859294)*'Hintergrund Berechnung'!$I$941)*0.67,E525/($D525^0.70558407859294)*'Hintergrund Berechnung'!$I$942)))</f>
        <v>#DIV/0!</v>
      </c>
      <c r="W525" s="16" t="str">
        <f t="shared" si="73"/>
        <v/>
      </c>
      <c r="X525" s="16" t="e">
        <f>IF($A$3=FALSE,IF($C525&lt;16,G525/($D525^0.70558407859294)*'Hintergrund Berechnung'!$I$941,G525/($D525^0.70558407859294)*'Hintergrund Berechnung'!$I$942),IF($C525&lt;13,(G525/($D525^0.70558407859294)*'Hintergrund Berechnung'!$I$941)*0.5,IF($C525&lt;16,(G525/($D525^0.70558407859294)*'Hintergrund Berechnung'!$I$941)*0.67,G525/($D525^0.70558407859294)*'Hintergrund Berechnung'!$I$942)))</f>
        <v>#DIV/0!</v>
      </c>
      <c r="Y525" s="16" t="str">
        <f t="shared" si="74"/>
        <v/>
      </c>
      <c r="Z525" s="16" t="e">
        <f>IF($A$3=FALSE,IF($C525&lt;16,I525/($D525^0.70558407859294)*'Hintergrund Berechnung'!$I$941,I525/($D525^0.70558407859294)*'Hintergrund Berechnung'!$I$942),IF($C525&lt;13,(I525/($D525^0.70558407859294)*'Hintergrund Berechnung'!$I$941)*0.5,IF($C525&lt;16,(I525/($D525^0.70558407859294)*'Hintergrund Berechnung'!$I$941)*0.67,I525/($D525^0.70558407859294)*'Hintergrund Berechnung'!$I$942)))</f>
        <v>#DIV/0!</v>
      </c>
      <c r="AA525" s="16" t="str">
        <f t="shared" si="75"/>
        <v/>
      </c>
      <c r="AB525" s="16" t="e">
        <f>IF($A$3=FALSE,IF($C525&lt;16,K525/($D525^0.70558407859294)*'Hintergrund Berechnung'!$I$941,K525/($D525^0.70558407859294)*'Hintergrund Berechnung'!$I$942),IF($C525&lt;13,(K525/($D525^0.70558407859294)*'Hintergrund Berechnung'!$I$941)*0.5,IF($C525&lt;16,(K525/($D525^0.70558407859294)*'Hintergrund Berechnung'!$I$941)*0.67,K525/($D525^0.70558407859294)*'Hintergrund Berechnung'!$I$942)))</f>
        <v>#DIV/0!</v>
      </c>
      <c r="AC525" s="16" t="str">
        <f t="shared" si="76"/>
        <v/>
      </c>
      <c r="AD525" s="16" t="e">
        <f>IF($A$3=FALSE,IF($C525&lt;16,M525/($D525^0.70558407859294)*'Hintergrund Berechnung'!$I$941,M525/($D525^0.70558407859294)*'Hintergrund Berechnung'!$I$942),IF($C525&lt;13,(M525/($D525^0.70558407859294)*'Hintergrund Berechnung'!$I$941)*0.5,IF($C525&lt;16,(M525/($D525^0.70558407859294)*'Hintergrund Berechnung'!$I$941)*0.67,M525/($D525^0.70558407859294)*'Hintergrund Berechnung'!$I$942)))</f>
        <v>#DIV/0!</v>
      </c>
      <c r="AE525" s="16" t="str">
        <f t="shared" si="77"/>
        <v/>
      </c>
      <c r="AF525" s="16" t="e">
        <f>IF($A$3=FALSE,IF($C525&lt;16,O525/($D525^0.70558407859294)*'Hintergrund Berechnung'!$I$941,O525/($D525^0.70558407859294)*'Hintergrund Berechnung'!$I$942),IF($C525&lt;13,(O525/($D525^0.70558407859294)*'Hintergrund Berechnung'!$I$941)*0.5,IF($C525&lt;16,(O525/($D525^0.70558407859294)*'Hintergrund Berechnung'!$I$941)*0.67,O525/($D525^0.70558407859294)*'Hintergrund Berechnung'!$I$942)))</f>
        <v>#DIV/0!</v>
      </c>
      <c r="AG525" s="16" t="str">
        <f t="shared" si="78"/>
        <v/>
      </c>
      <c r="AH525" s="16" t="e">
        <f t="shared" si="79"/>
        <v>#DIV/0!</v>
      </c>
      <c r="AI525" s="34" t="e">
        <f>ROUND(IF(C525&lt;16,$Q525/($D525^0.450818786555515)*'Hintergrund Berechnung'!$N$941,$Q525/($D525^0.450818786555515)*'Hintergrund Berechnung'!$N$942),0)</f>
        <v>#DIV/0!</v>
      </c>
      <c r="AJ525" s="34">
        <f>ROUND(IF(C525&lt;16,$R525*'Hintergrund Berechnung'!$O$941,$R525*'Hintergrund Berechnung'!$O$942),0)</f>
        <v>0</v>
      </c>
      <c r="AK525" s="34">
        <f>ROUND(IF(C525&lt;16,IF(S525&gt;0,(25-$S525)*'Hintergrund Berechnung'!$J$941,0),IF(S525&gt;0,(25-$S525)*'Hintergrund Berechnung'!$J$942,0)),0)</f>
        <v>0</v>
      </c>
      <c r="AL525" s="18" t="e">
        <f t="shared" si="80"/>
        <v>#DIV/0!</v>
      </c>
    </row>
    <row r="526" spans="21:38" x14ac:dyDescent="0.5">
      <c r="U526" s="16">
        <f t="shared" si="72"/>
        <v>0</v>
      </c>
      <c r="V526" s="16" t="e">
        <f>IF($A$3=FALSE,IF($C526&lt;16,E526/($D526^0.70558407859294)*'Hintergrund Berechnung'!$I$941,E526/($D526^0.70558407859294)*'Hintergrund Berechnung'!$I$942),IF($C526&lt;13,(E526/($D526^0.70558407859294)*'Hintergrund Berechnung'!$I$941)*0.5,IF($C526&lt;16,(E526/($D526^0.70558407859294)*'Hintergrund Berechnung'!$I$941)*0.67,E526/($D526^0.70558407859294)*'Hintergrund Berechnung'!$I$942)))</f>
        <v>#DIV/0!</v>
      </c>
      <c r="W526" s="16" t="str">
        <f t="shared" si="73"/>
        <v/>
      </c>
      <c r="X526" s="16" t="e">
        <f>IF($A$3=FALSE,IF($C526&lt;16,G526/($D526^0.70558407859294)*'Hintergrund Berechnung'!$I$941,G526/($D526^0.70558407859294)*'Hintergrund Berechnung'!$I$942),IF($C526&lt;13,(G526/($D526^0.70558407859294)*'Hintergrund Berechnung'!$I$941)*0.5,IF($C526&lt;16,(G526/($D526^0.70558407859294)*'Hintergrund Berechnung'!$I$941)*0.67,G526/($D526^0.70558407859294)*'Hintergrund Berechnung'!$I$942)))</f>
        <v>#DIV/0!</v>
      </c>
      <c r="Y526" s="16" t="str">
        <f t="shared" si="74"/>
        <v/>
      </c>
      <c r="Z526" s="16" t="e">
        <f>IF($A$3=FALSE,IF($C526&lt;16,I526/($D526^0.70558407859294)*'Hintergrund Berechnung'!$I$941,I526/($D526^0.70558407859294)*'Hintergrund Berechnung'!$I$942),IF($C526&lt;13,(I526/($D526^0.70558407859294)*'Hintergrund Berechnung'!$I$941)*0.5,IF($C526&lt;16,(I526/($D526^0.70558407859294)*'Hintergrund Berechnung'!$I$941)*0.67,I526/($D526^0.70558407859294)*'Hintergrund Berechnung'!$I$942)))</f>
        <v>#DIV/0!</v>
      </c>
      <c r="AA526" s="16" t="str">
        <f t="shared" si="75"/>
        <v/>
      </c>
      <c r="AB526" s="16" t="e">
        <f>IF($A$3=FALSE,IF($C526&lt;16,K526/($D526^0.70558407859294)*'Hintergrund Berechnung'!$I$941,K526/($D526^0.70558407859294)*'Hintergrund Berechnung'!$I$942),IF($C526&lt;13,(K526/($D526^0.70558407859294)*'Hintergrund Berechnung'!$I$941)*0.5,IF($C526&lt;16,(K526/($D526^0.70558407859294)*'Hintergrund Berechnung'!$I$941)*0.67,K526/($D526^0.70558407859294)*'Hintergrund Berechnung'!$I$942)))</f>
        <v>#DIV/0!</v>
      </c>
      <c r="AC526" s="16" t="str">
        <f t="shared" si="76"/>
        <v/>
      </c>
      <c r="AD526" s="16" t="e">
        <f>IF($A$3=FALSE,IF($C526&lt;16,M526/($D526^0.70558407859294)*'Hintergrund Berechnung'!$I$941,M526/($D526^0.70558407859294)*'Hintergrund Berechnung'!$I$942),IF($C526&lt;13,(M526/($D526^0.70558407859294)*'Hintergrund Berechnung'!$I$941)*0.5,IF($C526&lt;16,(M526/($D526^0.70558407859294)*'Hintergrund Berechnung'!$I$941)*0.67,M526/($D526^0.70558407859294)*'Hintergrund Berechnung'!$I$942)))</f>
        <v>#DIV/0!</v>
      </c>
      <c r="AE526" s="16" t="str">
        <f t="shared" si="77"/>
        <v/>
      </c>
      <c r="AF526" s="16" t="e">
        <f>IF($A$3=FALSE,IF($C526&lt;16,O526/($D526^0.70558407859294)*'Hintergrund Berechnung'!$I$941,O526/($D526^0.70558407859294)*'Hintergrund Berechnung'!$I$942),IF($C526&lt;13,(O526/($D526^0.70558407859294)*'Hintergrund Berechnung'!$I$941)*0.5,IF($C526&lt;16,(O526/($D526^0.70558407859294)*'Hintergrund Berechnung'!$I$941)*0.67,O526/($D526^0.70558407859294)*'Hintergrund Berechnung'!$I$942)))</f>
        <v>#DIV/0!</v>
      </c>
      <c r="AG526" s="16" t="str">
        <f t="shared" si="78"/>
        <v/>
      </c>
      <c r="AH526" s="16" t="e">
        <f t="shared" si="79"/>
        <v>#DIV/0!</v>
      </c>
      <c r="AI526" s="34" t="e">
        <f>ROUND(IF(C526&lt;16,$Q526/($D526^0.450818786555515)*'Hintergrund Berechnung'!$N$941,$Q526/($D526^0.450818786555515)*'Hintergrund Berechnung'!$N$942),0)</f>
        <v>#DIV/0!</v>
      </c>
      <c r="AJ526" s="34">
        <f>ROUND(IF(C526&lt;16,$R526*'Hintergrund Berechnung'!$O$941,$R526*'Hintergrund Berechnung'!$O$942),0)</f>
        <v>0</v>
      </c>
      <c r="AK526" s="34">
        <f>ROUND(IF(C526&lt;16,IF(S526&gt;0,(25-$S526)*'Hintergrund Berechnung'!$J$941,0),IF(S526&gt;0,(25-$S526)*'Hintergrund Berechnung'!$J$942,0)),0)</f>
        <v>0</v>
      </c>
      <c r="AL526" s="18" t="e">
        <f t="shared" si="80"/>
        <v>#DIV/0!</v>
      </c>
    </row>
    <row r="527" spans="21:38" x14ac:dyDescent="0.5">
      <c r="U527" s="16">
        <f t="shared" si="72"/>
        <v>0</v>
      </c>
      <c r="V527" s="16" t="e">
        <f>IF($A$3=FALSE,IF($C527&lt;16,E527/($D527^0.70558407859294)*'Hintergrund Berechnung'!$I$941,E527/($D527^0.70558407859294)*'Hintergrund Berechnung'!$I$942),IF($C527&lt;13,(E527/($D527^0.70558407859294)*'Hintergrund Berechnung'!$I$941)*0.5,IF($C527&lt;16,(E527/($D527^0.70558407859294)*'Hintergrund Berechnung'!$I$941)*0.67,E527/($D527^0.70558407859294)*'Hintergrund Berechnung'!$I$942)))</f>
        <v>#DIV/0!</v>
      </c>
      <c r="W527" s="16" t="str">
        <f t="shared" si="73"/>
        <v/>
      </c>
      <c r="X527" s="16" t="e">
        <f>IF($A$3=FALSE,IF($C527&lt;16,G527/($D527^0.70558407859294)*'Hintergrund Berechnung'!$I$941,G527/($D527^0.70558407859294)*'Hintergrund Berechnung'!$I$942),IF($C527&lt;13,(G527/($D527^0.70558407859294)*'Hintergrund Berechnung'!$I$941)*0.5,IF($C527&lt;16,(G527/($D527^0.70558407859294)*'Hintergrund Berechnung'!$I$941)*0.67,G527/($D527^0.70558407859294)*'Hintergrund Berechnung'!$I$942)))</f>
        <v>#DIV/0!</v>
      </c>
      <c r="Y527" s="16" t="str">
        <f t="shared" si="74"/>
        <v/>
      </c>
      <c r="Z527" s="16" t="e">
        <f>IF($A$3=FALSE,IF($C527&lt;16,I527/($D527^0.70558407859294)*'Hintergrund Berechnung'!$I$941,I527/($D527^0.70558407859294)*'Hintergrund Berechnung'!$I$942),IF($C527&lt;13,(I527/($D527^0.70558407859294)*'Hintergrund Berechnung'!$I$941)*0.5,IF($C527&lt;16,(I527/($D527^0.70558407859294)*'Hintergrund Berechnung'!$I$941)*0.67,I527/($D527^0.70558407859294)*'Hintergrund Berechnung'!$I$942)))</f>
        <v>#DIV/0!</v>
      </c>
      <c r="AA527" s="16" t="str">
        <f t="shared" si="75"/>
        <v/>
      </c>
      <c r="AB527" s="16" t="e">
        <f>IF($A$3=FALSE,IF($C527&lt;16,K527/($D527^0.70558407859294)*'Hintergrund Berechnung'!$I$941,K527/($D527^0.70558407859294)*'Hintergrund Berechnung'!$I$942),IF($C527&lt;13,(K527/($D527^0.70558407859294)*'Hintergrund Berechnung'!$I$941)*0.5,IF($C527&lt;16,(K527/($D527^0.70558407859294)*'Hintergrund Berechnung'!$I$941)*0.67,K527/($D527^0.70558407859294)*'Hintergrund Berechnung'!$I$942)))</f>
        <v>#DIV/0!</v>
      </c>
      <c r="AC527" s="16" t="str">
        <f t="shared" si="76"/>
        <v/>
      </c>
      <c r="AD527" s="16" t="e">
        <f>IF($A$3=FALSE,IF($C527&lt;16,M527/($D527^0.70558407859294)*'Hintergrund Berechnung'!$I$941,M527/($D527^0.70558407859294)*'Hintergrund Berechnung'!$I$942),IF($C527&lt;13,(M527/($D527^0.70558407859294)*'Hintergrund Berechnung'!$I$941)*0.5,IF($C527&lt;16,(M527/($D527^0.70558407859294)*'Hintergrund Berechnung'!$I$941)*0.67,M527/($D527^0.70558407859294)*'Hintergrund Berechnung'!$I$942)))</f>
        <v>#DIV/0!</v>
      </c>
      <c r="AE527" s="16" t="str">
        <f t="shared" si="77"/>
        <v/>
      </c>
      <c r="AF527" s="16" t="e">
        <f>IF($A$3=FALSE,IF($C527&lt;16,O527/($D527^0.70558407859294)*'Hintergrund Berechnung'!$I$941,O527/($D527^0.70558407859294)*'Hintergrund Berechnung'!$I$942),IF($C527&lt;13,(O527/($D527^0.70558407859294)*'Hintergrund Berechnung'!$I$941)*0.5,IF($C527&lt;16,(O527/($D527^0.70558407859294)*'Hintergrund Berechnung'!$I$941)*0.67,O527/($D527^0.70558407859294)*'Hintergrund Berechnung'!$I$942)))</f>
        <v>#DIV/0!</v>
      </c>
      <c r="AG527" s="16" t="str">
        <f t="shared" si="78"/>
        <v/>
      </c>
      <c r="AH527" s="16" t="e">
        <f t="shared" si="79"/>
        <v>#DIV/0!</v>
      </c>
      <c r="AI527" s="34" t="e">
        <f>ROUND(IF(C527&lt;16,$Q527/($D527^0.450818786555515)*'Hintergrund Berechnung'!$N$941,$Q527/($D527^0.450818786555515)*'Hintergrund Berechnung'!$N$942),0)</f>
        <v>#DIV/0!</v>
      </c>
      <c r="AJ527" s="34">
        <f>ROUND(IF(C527&lt;16,$R527*'Hintergrund Berechnung'!$O$941,$R527*'Hintergrund Berechnung'!$O$942),0)</f>
        <v>0</v>
      </c>
      <c r="AK527" s="34">
        <f>ROUND(IF(C527&lt;16,IF(S527&gt;0,(25-$S527)*'Hintergrund Berechnung'!$J$941,0),IF(S527&gt;0,(25-$S527)*'Hintergrund Berechnung'!$J$942,0)),0)</f>
        <v>0</v>
      </c>
      <c r="AL527" s="18" t="e">
        <f t="shared" si="80"/>
        <v>#DIV/0!</v>
      </c>
    </row>
    <row r="528" spans="21:38" x14ac:dyDescent="0.5">
      <c r="U528" s="16">
        <f t="shared" si="72"/>
        <v>0</v>
      </c>
      <c r="V528" s="16" t="e">
        <f>IF($A$3=FALSE,IF($C528&lt;16,E528/($D528^0.70558407859294)*'Hintergrund Berechnung'!$I$941,E528/($D528^0.70558407859294)*'Hintergrund Berechnung'!$I$942),IF($C528&lt;13,(E528/($D528^0.70558407859294)*'Hintergrund Berechnung'!$I$941)*0.5,IF($C528&lt;16,(E528/($D528^0.70558407859294)*'Hintergrund Berechnung'!$I$941)*0.67,E528/($D528^0.70558407859294)*'Hintergrund Berechnung'!$I$942)))</f>
        <v>#DIV/0!</v>
      </c>
      <c r="W528" s="16" t="str">
        <f t="shared" si="73"/>
        <v/>
      </c>
      <c r="X528" s="16" t="e">
        <f>IF($A$3=FALSE,IF($C528&lt;16,G528/($D528^0.70558407859294)*'Hintergrund Berechnung'!$I$941,G528/($D528^0.70558407859294)*'Hintergrund Berechnung'!$I$942),IF($C528&lt;13,(G528/($D528^0.70558407859294)*'Hintergrund Berechnung'!$I$941)*0.5,IF($C528&lt;16,(G528/($D528^0.70558407859294)*'Hintergrund Berechnung'!$I$941)*0.67,G528/($D528^0.70558407859294)*'Hintergrund Berechnung'!$I$942)))</f>
        <v>#DIV/0!</v>
      </c>
      <c r="Y528" s="16" t="str">
        <f t="shared" si="74"/>
        <v/>
      </c>
      <c r="Z528" s="16" t="e">
        <f>IF($A$3=FALSE,IF($C528&lt;16,I528/($D528^0.70558407859294)*'Hintergrund Berechnung'!$I$941,I528/($D528^0.70558407859294)*'Hintergrund Berechnung'!$I$942),IF($C528&lt;13,(I528/($D528^0.70558407859294)*'Hintergrund Berechnung'!$I$941)*0.5,IF($C528&lt;16,(I528/($D528^0.70558407859294)*'Hintergrund Berechnung'!$I$941)*0.67,I528/($D528^0.70558407859294)*'Hintergrund Berechnung'!$I$942)))</f>
        <v>#DIV/0!</v>
      </c>
      <c r="AA528" s="16" t="str">
        <f t="shared" si="75"/>
        <v/>
      </c>
      <c r="AB528" s="16" t="e">
        <f>IF($A$3=FALSE,IF($C528&lt;16,K528/($D528^0.70558407859294)*'Hintergrund Berechnung'!$I$941,K528/($D528^0.70558407859294)*'Hintergrund Berechnung'!$I$942),IF($C528&lt;13,(K528/($D528^0.70558407859294)*'Hintergrund Berechnung'!$I$941)*0.5,IF($C528&lt;16,(K528/($D528^0.70558407859294)*'Hintergrund Berechnung'!$I$941)*0.67,K528/($D528^0.70558407859294)*'Hintergrund Berechnung'!$I$942)))</f>
        <v>#DIV/0!</v>
      </c>
      <c r="AC528" s="16" t="str">
        <f t="shared" si="76"/>
        <v/>
      </c>
      <c r="AD528" s="16" t="e">
        <f>IF($A$3=FALSE,IF($C528&lt;16,M528/($D528^0.70558407859294)*'Hintergrund Berechnung'!$I$941,M528/($D528^0.70558407859294)*'Hintergrund Berechnung'!$I$942),IF($C528&lt;13,(M528/($D528^0.70558407859294)*'Hintergrund Berechnung'!$I$941)*0.5,IF($C528&lt;16,(M528/($D528^0.70558407859294)*'Hintergrund Berechnung'!$I$941)*0.67,M528/($D528^0.70558407859294)*'Hintergrund Berechnung'!$I$942)))</f>
        <v>#DIV/0!</v>
      </c>
      <c r="AE528" s="16" t="str">
        <f t="shared" si="77"/>
        <v/>
      </c>
      <c r="AF528" s="16" t="e">
        <f>IF($A$3=FALSE,IF($C528&lt;16,O528/($D528^0.70558407859294)*'Hintergrund Berechnung'!$I$941,O528/($D528^0.70558407859294)*'Hintergrund Berechnung'!$I$942),IF($C528&lt;13,(O528/($D528^0.70558407859294)*'Hintergrund Berechnung'!$I$941)*0.5,IF($C528&lt;16,(O528/($D528^0.70558407859294)*'Hintergrund Berechnung'!$I$941)*0.67,O528/($D528^0.70558407859294)*'Hintergrund Berechnung'!$I$942)))</f>
        <v>#DIV/0!</v>
      </c>
      <c r="AG528" s="16" t="str">
        <f t="shared" si="78"/>
        <v/>
      </c>
      <c r="AH528" s="16" t="e">
        <f t="shared" si="79"/>
        <v>#DIV/0!</v>
      </c>
      <c r="AI528" s="34" t="e">
        <f>ROUND(IF(C528&lt;16,$Q528/($D528^0.450818786555515)*'Hintergrund Berechnung'!$N$941,$Q528/($D528^0.450818786555515)*'Hintergrund Berechnung'!$N$942),0)</f>
        <v>#DIV/0!</v>
      </c>
      <c r="AJ528" s="34">
        <f>ROUND(IF(C528&lt;16,$R528*'Hintergrund Berechnung'!$O$941,$R528*'Hintergrund Berechnung'!$O$942),0)</f>
        <v>0</v>
      </c>
      <c r="AK528" s="34">
        <f>ROUND(IF(C528&lt;16,IF(S528&gt;0,(25-$S528)*'Hintergrund Berechnung'!$J$941,0),IF(S528&gt;0,(25-$S528)*'Hintergrund Berechnung'!$J$942,0)),0)</f>
        <v>0</v>
      </c>
      <c r="AL528" s="18" t="e">
        <f t="shared" si="80"/>
        <v>#DIV/0!</v>
      </c>
    </row>
    <row r="529" spans="21:38" x14ac:dyDescent="0.5">
      <c r="U529" s="16">
        <f t="shared" si="72"/>
        <v>0</v>
      </c>
      <c r="V529" s="16" t="e">
        <f>IF($A$3=FALSE,IF($C529&lt;16,E529/($D529^0.70558407859294)*'Hintergrund Berechnung'!$I$941,E529/($D529^0.70558407859294)*'Hintergrund Berechnung'!$I$942),IF($C529&lt;13,(E529/($D529^0.70558407859294)*'Hintergrund Berechnung'!$I$941)*0.5,IF($C529&lt;16,(E529/($D529^0.70558407859294)*'Hintergrund Berechnung'!$I$941)*0.67,E529/($D529^0.70558407859294)*'Hintergrund Berechnung'!$I$942)))</f>
        <v>#DIV/0!</v>
      </c>
      <c r="W529" s="16" t="str">
        <f t="shared" si="73"/>
        <v/>
      </c>
      <c r="X529" s="16" t="e">
        <f>IF($A$3=FALSE,IF($C529&lt;16,G529/($D529^0.70558407859294)*'Hintergrund Berechnung'!$I$941,G529/($D529^0.70558407859294)*'Hintergrund Berechnung'!$I$942),IF($C529&lt;13,(G529/($D529^0.70558407859294)*'Hintergrund Berechnung'!$I$941)*0.5,IF($C529&lt;16,(G529/($D529^0.70558407859294)*'Hintergrund Berechnung'!$I$941)*0.67,G529/($D529^0.70558407859294)*'Hintergrund Berechnung'!$I$942)))</f>
        <v>#DIV/0!</v>
      </c>
      <c r="Y529" s="16" t="str">
        <f t="shared" si="74"/>
        <v/>
      </c>
      <c r="Z529" s="16" t="e">
        <f>IF($A$3=FALSE,IF($C529&lt;16,I529/($D529^0.70558407859294)*'Hintergrund Berechnung'!$I$941,I529/($D529^0.70558407859294)*'Hintergrund Berechnung'!$I$942),IF($C529&lt;13,(I529/($D529^0.70558407859294)*'Hintergrund Berechnung'!$I$941)*0.5,IF($C529&lt;16,(I529/($D529^0.70558407859294)*'Hintergrund Berechnung'!$I$941)*0.67,I529/($D529^0.70558407859294)*'Hintergrund Berechnung'!$I$942)))</f>
        <v>#DIV/0!</v>
      </c>
      <c r="AA529" s="16" t="str">
        <f t="shared" si="75"/>
        <v/>
      </c>
      <c r="AB529" s="16" t="e">
        <f>IF($A$3=FALSE,IF($C529&lt;16,K529/($D529^0.70558407859294)*'Hintergrund Berechnung'!$I$941,K529/($D529^0.70558407859294)*'Hintergrund Berechnung'!$I$942),IF($C529&lt;13,(K529/($D529^0.70558407859294)*'Hintergrund Berechnung'!$I$941)*0.5,IF($C529&lt;16,(K529/($D529^0.70558407859294)*'Hintergrund Berechnung'!$I$941)*0.67,K529/($D529^0.70558407859294)*'Hintergrund Berechnung'!$I$942)))</f>
        <v>#DIV/0!</v>
      </c>
      <c r="AC529" s="16" t="str">
        <f t="shared" si="76"/>
        <v/>
      </c>
      <c r="AD529" s="16" t="e">
        <f>IF($A$3=FALSE,IF($C529&lt;16,M529/($D529^0.70558407859294)*'Hintergrund Berechnung'!$I$941,M529/($D529^0.70558407859294)*'Hintergrund Berechnung'!$I$942),IF($C529&lt;13,(M529/($D529^0.70558407859294)*'Hintergrund Berechnung'!$I$941)*0.5,IF($C529&lt;16,(M529/($D529^0.70558407859294)*'Hintergrund Berechnung'!$I$941)*0.67,M529/($D529^0.70558407859294)*'Hintergrund Berechnung'!$I$942)))</f>
        <v>#DIV/0!</v>
      </c>
      <c r="AE529" s="16" t="str">
        <f t="shared" si="77"/>
        <v/>
      </c>
      <c r="AF529" s="16" t="e">
        <f>IF($A$3=FALSE,IF($C529&lt;16,O529/($D529^0.70558407859294)*'Hintergrund Berechnung'!$I$941,O529/($D529^0.70558407859294)*'Hintergrund Berechnung'!$I$942),IF($C529&lt;13,(O529/($D529^0.70558407859294)*'Hintergrund Berechnung'!$I$941)*0.5,IF($C529&lt;16,(O529/($D529^0.70558407859294)*'Hintergrund Berechnung'!$I$941)*0.67,O529/($D529^0.70558407859294)*'Hintergrund Berechnung'!$I$942)))</f>
        <v>#DIV/0!</v>
      </c>
      <c r="AG529" s="16" t="str">
        <f t="shared" si="78"/>
        <v/>
      </c>
      <c r="AH529" s="16" t="e">
        <f t="shared" si="79"/>
        <v>#DIV/0!</v>
      </c>
      <c r="AI529" s="34" t="e">
        <f>ROUND(IF(C529&lt;16,$Q529/($D529^0.450818786555515)*'Hintergrund Berechnung'!$N$941,$Q529/($D529^0.450818786555515)*'Hintergrund Berechnung'!$N$942),0)</f>
        <v>#DIV/0!</v>
      </c>
      <c r="AJ529" s="34">
        <f>ROUND(IF(C529&lt;16,$R529*'Hintergrund Berechnung'!$O$941,$R529*'Hintergrund Berechnung'!$O$942),0)</f>
        <v>0</v>
      </c>
      <c r="AK529" s="34">
        <f>ROUND(IF(C529&lt;16,IF(S529&gt;0,(25-$S529)*'Hintergrund Berechnung'!$J$941,0),IF(S529&gt;0,(25-$S529)*'Hintergrund Berechnung'!$J$942,0)),0)</f>
        <v>0</v>
      </c>
      <c r="AL529" s="18" t="e">
        <f t="shared" si="80"/>
        <v>#DIV/0!</v>
      </c>
    </row>
    <row r="530" spans="21:38" x14ac:dyDescent="0.5">
      <c r="U530" s="16">
        <f t="shared" si="72"/>
        <v>0</v>
      </c>
      <c r="V530" s="16" t="e">
        <f>IF($A$3=FALSE,IF($C530&lt;16,E530/($D530^0.70558407859294)*'Hintergrund Berechnung'!$I$941,E530/($D530^0.70558407859294)*'Hintergrund Berechnung'!$I$942),IF($C530&lt;13,(E530/($D530^0.70558407859294)*'Hintergrund Berechnung'!$I$941)*0.5,IF($C530&lt;16,(E530/($D530^0.70558407859294)*'Hintergrund Berechnung'!$I$941)*0.67,E530/($D530^0.70558407859294)*'Hintergrund Berechnung'!$I$942)))</f>
        <v>#DIV/0!</v>
      </c>
      <c r="W530" s="16" t="str">
        <f t="shared" si="73"/>
        <v/>
      </c>
      <c r="X530" s="16" t="e">
        <f>IF($A$3=FALSE,IF($C530&lt;16,G530/($D530^0.70558407859294)*'Hintergrund Berechnung'!$I$941,G530/($D530^0.70558407859294)*'Hintergrund Berechnung'!$I$942),IF($C530&lt;13,(G530/($D530^0.70558407859294)*'Hintergrund Berechnung'!$I$941)*0.5,IF($C530&lt;16,(G530/($D530^0.70558407859294)*'Hintergrund Berechnung'!$I$941)*0.67,G530/($D530^0.70558407859294)*'Hintergrund Berechnung'!$I$942)))</f>
        <v>#DIV/0!</v>
      </c>
      <c r="Y530" s="16" t="str">
        <f t="shared" si="74"/>
        <v/>
      </c>
      <c r="Z530" s="16" t="e">
        <f>IF($A$3=FALSE,IF($C530&lt;16,I530/($D530^0.70558407859294)*'Hintergrund Berechnung'!$I$941,I530/($D530^0.70558407859294)*'Hintergrund Berechnung'!$I$942),IF($C530&lt;13,(I530/($D530^0.70558407859294)*'Hintergrund Berechnung'!$I$941)*0.5,IF($C530&lt;16,(I530/($D530^0.70558407859294)*'Hintergrund Berechnung'!$I$941)*0.67,I530/($D530^0.70558407859294)*'Hintergrund Berechnung'!$I$942)))</f>
        <v>#DIV/0!</v>
      </c>
      <c r="AA530" s="16" t="str">
        <f t="shared" si="75"/>
        <v/>
      </c>
      <c r="AB530" s="16" t="e">
        <f>IF($A$3=FALSE,IF($C530&lt;16,K530/($D530^0.70558407859294)*'Hintergrund Berechnung'!$I$941,K530/($D530^0.70558407859294)*'Hintergrund Berechnung'!$I$942),IF($C530&lt;13,(K530/($D530^0.70558407859294)*'Hintergrund Berechnung'!$I$941)*0.5,IF($C530&lt;16,(K530/($D530^0.70558407859294)*'Hintergrund Berechnung'!$I$941)*0.67,K530/($D530^0.70558407859294)*'Hintergrund Berechnung'!$I$942)))</f>
        <v>#DIV/0!</v>
      </c>
      <c r="AC530" s="16" t="str">
        <f t="shared" si="76"/>
        <v/>
      </c>
      <c r="AD530" s="16" t="e">
        <f>IF($A$3=FALSE,IF($C530&lt;16,M530/($D530^0.70558407859294)*'Hintergrund Berechnung'!$I$941,M530/($D530^0.70558407859294)*'Hintergrund Berechnung'!$I$942),IF($C530&lt;13,(M530/($D530^0.70558407859294)*'Hintergrund Berechnung'!$I$941)*0.5,IF($C530&lt;16,(M530/($D530^0.70558407859294)*'Hintergrund Berechnung'!$I$941)*0.67,M530/($D530^0.70558407859294)*'Hintergrund Berechnung'!$I$942)))</f>
        <v>#DIV/0!</v>
      </c>
      <c r="AE530" s="16" t="str">
        <f t="shared" si="77"/>
        <v/>
      </c>
      <c r="AF530" s="16" t="e">
        <f>IF($A$3=FALSE,IF($C530&lt;16,O530/($D530^0.70558407859294)*'Hintergrund Berechnung'!$I$941,O530/($D530^0.70558407859294)*'Hintergrund Berechnung'!$I$942),IF($C530&lt;13,(O530/($D530^0.70558407859294)*'Hintergrund Berechnung'!$I$941)*0.5,IF($C530&lt;16,(O530/($D530^0.70558407859294)*'Hintergrund Berechnung'!$I$941)*0.67,O530/($D530^0.70558407859294)*'Hintergrund Berechnung'!$I$942)))</f>
        <v>#DIV/0!</v>
      </c>
      <c r="AG530" s="16" t="str">
        <f t="shared" si="78"/>
        <v/>
      </c>
      <c r="AH530" s="16" t="e">
        <f t="shared" si="79"/>
        <v>#DIV/0!</v>
      </c>
      <c r="AI530" s="34" t="e">
        <f>ROUND(IF(C530&lt;16,$Q530/($D530^0.450818786555515)*'Hintergrund Berechnung'!$N$941,$Q530/($D530^0.450818786555515)*'Hintergrund Berechnung'!$N$942),0)</f>
        <v>#DIV/0!</v>
      </c>
      <c r="AJ530" s="34">
        <f>ROUND(IF(C530&lt;16,$R530*'Hintergrund Berechnung'!$O$941,$R530*'Hintergrund Berechnung'!$O$942),0)</f>
        <v>0</v>
      </c>
      <c r="AK530" s="34">
        <f>ROUND(IF(C530&lt;16,IF(S530&gt;0,(25-$S530)*'Hintergrund Berechnung'!$J$941,0),IF(S530&gt;0,(25-$S530)*'Hintergrund Berechnung'!$J$942,0)),0)</f>
        <v>0</v>
      </c>
      <c r="AL530" s="18" t="e">
        <f t="shared" si="80"/>
        <v>#DIV/0!</v>
      </c>
    </row>
    <row r="531" spans="21:38" x14ac:dyDescent="0.5">
      <c r="U531" s="16">
        <f t="shared" si="72"/>
        <v>0</v>
      </c>
      <c r="V531" s="16" t="e">
        <f>IF($A$3=FALSE,IF($C531&lt;16,E531/($D531^0.70558407859294)*'Hintergrund Berechnung'!$I$941,E531/($D531^0.70558407859294)*'Hintergrund Berechnung'!$I$942),IF($C531&lt;13,(E531/($D531^0.70558407859294)*'Hintergrund Berechnung'!$I$941)*0.5,IF($C531&lt;16,(E531/($D531^0.70558407859294)*'Hintergrund Berechnung'!$I$941)*0.67,E531/($D531^0.70558407859294)*'Hintergrund Berechnung'!$I$942)))</f>
        <v>#DIV/0!</v>
      </c>
      <c r="W531" s="16" t="str">
        <f t="shared" si="73"/>
        <v/>
      </c>
      <c r="X531" s="16" t="e">
        <f>IF($A$3=FALSE,IF($C531&lt;16,G531/($D531^0.70558407859294)*'Hintergrund Berechnung'!$I$941,G531/($D531^0.70558407859294)*'Hintergrund Berechnung'!$I$942),IF($C531&lt;13,(G531/($D531^0.70558407859294)*'Hintergrund Berechnung'!$I$941)*0.5,IF($C531&lt;16,(G531/($D531^0.70558407859294)*'Hintergrund Berechnung'!$I$941)*0.67,G531/($D531^0.70558407859294)*'Hintergrund Berechnung'!$I$942)))</f>
        <v>#DIV/0!</v>
      </c>
      <c r="Y531" s="16" t="str">
        <f t="shared" si="74"/>
        <v/>
      </c>
      <c r="Z531" s="16" t="e">
        <f>IF($A$3=FALSE,IF($C531&lt;16,I531/($D531^0.70558407859294)*'Hintergrund Berechnung'!$I$941,I531/($D531^0.70558407859294)*'Hintergrund Berechnung'!$I$942),IF($C531&lt;13,(I531/($D531^0.70558407859294)*'Hintergrund Berechnung'!$I$941)*0.5,IF($C531&lt;16,(I531/($D531^0.70558407859294)*'Hintergrund Berechnung'!$I$941)*0.67,I531/($D531^0.70558407859294)*'Hintergrund Berechnung'!$I$942)))</f>
        <v>#DIV/0!</v>
      </c>
      <c r="AA531" s="16" t="str">
        <f t="shared" si="75"/>
        <v/>
      </c>
      <c r="AB531" s="16" t="e">
        <f>IF($A$3=FALSE,IF($C531&lt;16,K531/($D531^0.70558407859294)*'Hintergrund Berechnung'!$I$941,K531/($D531^0.70558407859294)*'Hintergrund Berechnung'!$I$942),IF($C531&lt;13,(K531/($D531^0.70558407859294)*'Hintergrund Berechnung'!$I$941)*0.5,IF($C531&lt;16,(K531/($D531^0.70558407859294)*'Hintergrund Berechnung'!$I$941)*0.67,K531/($D531^0.70558407859294)*'Hintergrund Berechnung'!$I$942)))</f>
        <v>#DIV/0!</v>
      </c>
      <c r="AC531" s="16" t="str">
        <f t="shared" si="76"/>
        <v/>
      </c>
      <c r="AD531" s="16" t="e">
        <f>IF($A$3=FALSE,IF($C531&lt;16,M531/($D531^0.70558407859294)*'Hintergrund Berechnung'!$I$941,M531/($D531^0.70558407859294)*'Hintergrund Berechnung'!$I$942),IF($C531&lt;13,(M531/($D531^0.70558407859294)*'Hintergrund Berechnung'!$I$941)*0.5,IF($C531&lt;16,(M531/($D531^0.70558407859294)*'Hintergrund Berechnung'!$I$941)*0.67,M531/($D531^0.70558407859294)*'Hintergrund Berechnung'!$I$942)))</f>
        <v>#DIV/0!</v>
      </c>
      <c r="AE531" s="16" t="str">
        <f t="shared" si="77"/>
        <v/>
      </c>
      <c r="AF531" s="16" t="e">
        <f>IF($A$3=FALSE,IF($C531&lt;16,O531/($D531^0.70558407859294)*'Hintergrund Berechnung'!$I$941,O531/($D531^0.70558407859294)*'Hintergrund Berechnung'!$I$942),IF($C531&lt;13,(O531/($D531^0.70558407859294)*'Hintergrund Berechnung'!$I$941)*0.5,IF($C531&lt;16,(O531/($D531^0.70558407859294)*'Hintergrund Berechnung'!$I$941)*0.67,O531/($D531^0.70558407859294)*'Hintergrund Berechnung'!$I$942)))</f>
        <v>#DIV/0!</v>
      </c>
      <c r="AG531" s="16" t="str">
        <f t="shared" si="78"/>
        <v/>
      </c>
      <c r="AH531" s="16" t="e">
        <f t="shared" si="79"/>
        <v>#DIV/0!</v>
      </c>
      <c r="AI531" s="34" t="e">
        <f>ROUND(IF(C531&lt;16,$Q531/($D531^0.450818786555515)*'Hintergrund Berechnung'!$N$941,$Q531/($D531^0.450818786555515)*'Hintergrund Berechnung'!$N$942),0)</f>
        <v>#DIV/0!</v>
      </c>
      <c r="AJ531" s="34">
        <f>ROUND(IF(C531&lt;16,$R531*'Hintergrund Berechnung'!$O$941,$R531*'Hintergrund Berechnung'!$O$942),0)</f>
        <v>0</v>
      </c>
      <c r="AK531" s="34">
        <f>ROUND(IF(C531&lt;16,IF(S531&gt;0,(25-$S531)*'Hintergrund Berechnung'!$J$941,0),IF(S531&gt;0,(25-$S531)*'Hintergrund Berechnung'!$J$942,0)),0)</f>
        <v>0</v>
      </c>
      <c r="AL531" s="18" t="e">
        <f t="shared" si="80"/>
        <v>#DIV/0!</v>
      </c>
    </row>
    <row r="532" spans="21:38" x14ac:dyDescent="0.5">
      <c r="U532" s="16">
        <f t="shared" si="72"/>
        <v>0</v>
      </c>
      <c r="V532" s="16" t="e">
        <f>IF($A$3=FALSE,IF($C532&lt;16,E532/($D532^0.70558407859294)*'Hintergrund Berechnung'!$I$941,E532/($D532^0.70558407859294)*'Hintergrund Berechnung'!$I$942),IF($C532&lt;13,(E532/($D532^0.70558407859294)*'Hintergrund Berechnung'!$I$941)*0.5,IF($C532&lt;16,(E532/($D532^0.70558407859294)*'Hintergrund Berechnung'!$I$941)*0.67,E532/($D532^0.70558407859294)*'Hintergrund Berechnung'!$I$942)))</f>
        <v>#DIV/0!</v>
      </c>
      <c r="W532" s="16" t="str">
        <f t="shared" si="73"/>
        <v/>
      </c>
      <c r="X532" s="16" t="e">
        <f>IF($A$3=FALSE,IF($C532&lt;16,G532/($D532^0.70558407859294)*'Hintergrund Berechnung'!$I$941,G532/($D532^0.70558407859294)*'Hintergrund Berechnung'!$I$942),IF($C532&lt;13,(G532/($D532^0.70558407859294)*'Hintergrund Berechnung'!$I$941)*0.5,IF($C532&lt;16,(G532/($D532^0.70558407859294)*'Hintergrund Berechnung'!$I$941)*0.67,G532/($D532^0.70558407859294)*'Hintergrund Berechnung'!$I$942)))</f>
        <v>#DIV/0!</v>
      </c>
      <c r="Y532" s="16" t="str">
        <f t="shared" si="74"/>
        <v/>
      </c>
      <c r="Z532" s="16" t="e">
        <f>IF($A$3=FALSE,IF($C532&lt;16,I532/($D532^0.70558407859294)*'Hintergrund Berechnung'!$I$941,I532/($D532^0.70558407859294)*'Hintergrund Berechnung'!$I$942),IF($C532&lt;13,(I532/($D532^0.70558407859294)*'Hintergrund Berechnung'!$I$941)*0.5,IF($C532&lt;16,(I532/($D532^0.70558407859294)*'Hintergrund Berechnung'!$I$941)*0.67,I532/($D532^0.70558407859294)*'Hintergrund Berechnung'!$I$942)))</f>
        <v>#DIV/0!</v>
      </c>
      <c r="AA532" s="16" t="str">
        <f t="shared" si="75"/>
        <v/>
      </c>
      <c r="AB532" s="16" t="e">
        <f>IF($A$3=FALSE,IF($C532&lt;16,K532/($D532^0.70558407859294)*'Hintergrund Berechnung'!$I$941,K532/($D532^0.70558407859294)*'Hintergrund Berechnung'!$I$942),IF($C532&lt;13,(K532/($D532^0.70558407859294)*'Hintergrund Berechnung'!$I$941)*0.5,IF($C532&lt;16,(K532/($D532^0.70558407859294)*'Hintergrund Berechnung'!$I$941)*0.67,K532/($D532^0.70558407859294)*'Hintergrund Berechnung'!$I$942)))</f>
        <v>#DIV/0!</v>
      </c>
      <c r="AC532" s="16" t="str">
        <f t="shared" si="76"/>
        <v/>
      </c>
      <c r="AD532" s="16" t="e">
        <f>IF($A$3=FALSE,IF($C532&lt;16,M532/($D532^0.70558407859294)*'Hintergrund Berechnung'!$I$941,M532/($D532^0.70558407859294)*'Hintergrund Berechnung'!$I$942),IF($C532&lt;13,(M532/($D532^0.70558407859294)*'Hintergrund Berechnung'!$I$941)*0.5,IF($C532&lt;16,(M532/($D532^0.70558407859294)*'Hintergrund Berechnung'!$I$941)*0.67,M532/($D532^0.70558407859294)*'Hintergrund Berechnung'!$I$942)))</f>
        <v>#DIV/0!</v>
      </c>
      <c r="AE532" s="16" t="str">
        <f t="shared" si="77"/>
        <v/>
      </c>
      <c r="AF532" s="16" t="e">
        <f>IF($A$3=FALSE,IF($C532&lt;16,O532/($D532^0.70558407859294)*'Hintergrund Berechnung'!$I$941,O532/($D532^0.70558407859294)*'Hintergrund Berechnung'!$I$942),IF($C532&lt;13,(O532/($D532^0.70558407859294)*'Hintergrund Berechnung'!$I$941)*0.5,IF($C532&lt;16,(O532/($D532^0.70558407859294)*'Hintergrund Berechnung'!$I$941)*0.67,O532/($D532^0.70558407859294)*'Hintergrund Berechnung'!$I$942)))</f>
        <v>#DIV/0!</v>
      </c>
      <c r="AG532" s="16" t="str">
        <f t="shared" si="78"/>
        <v/>
      </c>
      <c r="AH532" s="16" t="e">
        <f t="shared" si="79"/>
        <v>#DIV/0!</v>
      </c>
      <c r="AI532" s="34" t="e">
        <f>ROUND(IF(C532&lt;16,$Q532/($D532^0.450818786555515)*'Hintergrund Berechnung'!$N$941,$Q532/($D532^0.450818786555515)*'Hintergrund Berechnung'!$N$942),0)</f>
        <v>#DIV/0!</v>
      </c>
      <c r="AJ532" s="34">
        <f>ROUND(IF(C532&lt;16,$R532*'Hintergrund Berechnung'!$O$941,$R532*'Hintergrund Berechnung'!$O$942),0)</f>
        <v>0</v>
      </c>
      <c r="AK532" s="34">
        <f>ROUND(IF(C532&lt;16,IF(S532&gt;0,(25-$S532)*'Hintergrund Berechnung'!$J$941,0),IF(S532&gt;0,(25-$S532)*'Hintergrund Berechnung'!$J$942,0)),0)</f>
        <v>0</v>
      </c>
      <c r="AL532" s="18" t="e">
        <f t="shared" si="80"/>
        <v>#DIV/0!</v>
      </c>
    </row>
    <row r="533" spans="21:38" x14ac:dyDescent="0.5">
      <c r="U533" s="16">
        <f t="shared" si="72"/>
        <v>0</v>
      </c>
      <c r="V533" s="16" t="e">
        <f>IF($A$3=FALSE,IF($C533&lt;16,E533/($D533^0.70558407859294)*'Hintergrund Berechnung'!$I$941,E533/($D533^0.70558407859294)*'Hintergrund Berechnung'!$I$942),IF($C533&lt;13,(E533/($D533^0.70558407859294)*'Hintergrund Berechnung'!$I$941)*0.5,IF($C533&lt;16,(E533/($D533^0.70558407859294)*'Hintergrund Berechnung'!$I$941)*0.67,E533/($D533^0.70558407859294)*'Hintergrund Berechnung'!$I$942)))</f>
        <v>#DIV/0!</v>
      </c>
      <c r="W533" s="16" t="str">
        <f t="shared" si="73"/>
        <v/>
      </c>
      <c r="X533" s="16" t="e">
        <f>IF($A$3=FALSE,IF($C533&lt;16,G533/($D533^0.70558407859294)*'Hintergrund Berechnung'!$I$941,G533/($D533^0.70558407859294)*'Hintergrund Berechnung'!$I$942),IF($C533&lt;13,(G533/($D533^0.70558407859294)*'Hintergrund Berechnung'!$I$941)*0.5,IF($C533&lt;16,(G533/($D533^0.70558407859294)*'Hintergrund Berechnung'!$I$941)*0.67,G533/($D533^0.70558407859294)*'Hintergrund Berechnung'!$I$942)))</f>
        <v>#DIV/0!</v>
      </c>
      <c r="Y533" s="16" t="str">
        <f t="shared" si="74"/>
        <v/>
      </c>
      <c r="Z533" s="16" t="e">
        <f>IF($A$3=FALSE,IF($C533&lt;16,I533/($D533^0.70558407859294)*'Hintergrund Berechnung'!$I$941,I533/($D533^0.70558407859294)*'Hintergrund Berechnung'!$I$942),IF($C533&lt;13,(I533/($D533^0.70558407859294)*'Hintergrund Berechnung'!$I$941)*0.5,IF($C533&lt;16,(I533/($D533^0.70558407859294)*'Hintergrund Berechnung'!$I$941)*0.67,I533/($D533^0.70558407859294)*'Hintergrund Berechnung'!$I$942)))</f>
        <v>#DIV/0!</v>
      </c>
      <c r="AA533" s="16" t="str">
        <f t="shared" si="75"/>
        <v/>
      </c>
      <c r="AB533" s="16" t="e">
        <f>IF($A$3=FALSE,IF($C533&lt;16,K533/($D533^0.70558407859294)*'Hintergrund Berechnung'!$I$941,K533/($D533^0.70558407859294)*'Hintergrund Berechnung'!$I$942),IF($C533&lt;13,(K533/($D533^0.70558407859294)*'Hintergrund Berechnung'!$I$941)*0.5,IF($C533&lt;16,(K533/($D533^0.70558407859294)*'Hintergrund Berechnung'!$I$941)*0.67,K533/($D533^0.70558407859294)*'Hintergrund Berechnung'!$I$942)))</f>
        <v>#DIV/0!</v>
      </c>
      <c r="AC533" s="16" t="str">
        <f t="shared" si="76"/>
        <v/>
      </c>
      <c r="AD533" s="16" t="e">
        <f>IF($A$3=FALSE,IF($C533&lt;16,M533/($D533^0.70558407859294)*'Hintergrund Berechnung'!$I$941,M533/($D533^0.70558407859294)*'Hintergrund Berechnung'!$I$942),IF($C533&lt;13,(M533/($D533^0.70558407859294)*'Hintergrund Berechnung'!$I$941)*0.5,IF($C533&lt;16,(M533/($D533^0.70558407859294)*'Hintergrund Berechnung'!$I$941)*0.67,M533/($D533^0.70558407859294)*'Hintergrund Berechnung'!$I$942)))</f>
        <v>#DIV/0!</v>
      </c>
      <c r="AE533" s="16" t="str">
        <f t="shared" si="77"/>
        <v/>
      </c>
      <c r="AF533" s="16" t="e">
        <f>IF($A$3=FALSE,IF($C533&lt;16,O533/($D533^0.70558407859294)*'Hintergrund Berechnung'!$I$941,O533/($D533^0.70558407859294)*'Hintergrund Berechnung'!$I$942),IF($C533&lt;13,(O533/($D533^0.70558407859294)*'Hintergrund Berechnung'!$I$941)*0.5,IF($C533&lt;16,(O533/($D533^0.70558407859294)*'Hintergrund Berechnung'!$I$941)*0.67,O533/($D533^0.70558407859294)*'Hintergrund Berechnung'!$I$942)))</f>
        <v>#DIV/0!</v>
      </c>
      <c r="AG533" s="16" t="str">
        <f t="shared" si="78"/>
        <v/>
      </c>
      <c r="AH533" s="16" t="e">
        <f t="shared" si="79"/>
        <v>#DIV/0!</v>
      </c>
      <c r="AI533" s="34" t="e">
        <f>ROUND(IF(C533&lt;16,$Q533/($D533^0.450818786555515)*'Hintergrund Berechnung'!$N$941,$Q533/($D533^0.450818786555515)*'Hintergrund Berechnung'!$N$942),0)</f>
        <v>#DIV/0!</v>
      </c>
      <c r="AJ533" s="34">
        <f>ROUND(IF(C533&lt;16,$R533*'Hintergrund Berechnung'!$O$941,$R533*'Hintergrund Berechnung'!$O$942),0)</f>
        <v>0</v>
      </c>
      <c r="AK533" s="34">
        <f>ROUND(IF(C533&lt;16,IF(S533&gt;0,(25-$S533)*'Hintergrund Berechnung'!$J$941,0),IF(S533&gt;0,(25-$S533)*'Hintergrund Berechnung'!$J$942,0)),0)</f>
        <v>0</v>
      </c>
      <c r="AL533" s="18" t="e">
        <f t="shared" si="80"/>
        <v>#DIV/0!</v>
      </c>
    </row>
    <row r="534" spans="21:38" x14ac:dyDescent="0.5">
      <c r="U534" s="16">
        <f t="shared" si="72"/>
        <v>0</v>
      </c>
      <c r="V534" s="16" t="e">
        <f>IF($A$3=FALSE,IF($C534&lt;16,E534/($D534^0.70558407859294)*'Hintergrund Berechnung'!$I$941,E534/($D534^0.70558407859294)*'Hintergrund Berechnung'!$I$942),IF($C534&lt;13,(E534/($D534^0.70558407859294)*'Hintergrund Berechnung'!$I$941)*0.5,IF($C534&lt;16,(E534/($D534^0.70558407859294)*'Hintergrund Berechnung'!$I$941)*0.67,E534/($D534^0.70558407859294)*'Hintergrund Berechnung'!$I$942)))</f>
        <v>#DIV/0!</v>
      </c>
      <c r="W534" s="16" t="str">
        <f t="shared" si="73"/>
        <v/>
      </c>
      <c r="X534" s="16" t="e">
        <f>IF($A$3=FALSE,IF($C534&lt;16,G534/($D534^0.70558407859294)*'Hintergrund Berechnung'!$I$941,G534/($D534^0.70558407859294)*'Hintergrund Berechnung'!$I$942),IF($C534&lt;13,(G534/($D534^0.70558407859294)*'Hintergrund Berechnung'!$I$941)*0.5,IF($C534&lt;16,(G534/($D534^0.70558407859294)*'Hintergrund Berechnung'!$I$941)*0.67,G534/($D534^0.70558407859294)*'Hintergrund Berechnung'!$I$942)))</f>
        <v>#DIV/0!</v>
      </c>
      <c r="Y534" s="16" t="str">
        <f t="shared" si="74"/>
        <v/>
      </c>
      <c r="Z534" s="16" t="e">
        <f>IF($A$3=FALSE,IF($C534&lt;16,I534/($D534^0.70558407859294)*'Hintergrund Berechnung'!$I$941,I534/($D534^0.70558407859294)*'Hintergrund Berechnung'!$I$942),IF($C534&lt;13,(I534/($D534^0.70558407859294)*'Hintergrund Berechnung'!$I$941)*0.5,IF($C534&lt;16,(I534/($D534^0.70558407859294)*'Hintergrund Berechnung'!$I$941)*0.67,I534/($D534^0.70558407859294)*'Hintergrund Berechnung'!$I$942)))</f>
        <v>#DIV/0!</v>
      </c>
      <c r="AA534" s="16" t="str">
        <f t="shared" si="75"/>
        <v/>
      </c>
      <c r="AB534" s="16" t="e">
        <f>IF($A$3=FALSE,IF($C534&lt;16,K534/($D534^0.70558407859294)*'Hintergrund Berechnung'!$I$941,K534/($D534^0.70558407859294)*'Hintergrund Berechnung'!$I$942),IF($C534&lt;13,(K534/($D534^0.70558407859294)*'Hintergrund Berechnung'!$I$941)*0.5,IF($C534&lt;16,(K534/($D534^0.70558407859294)*'Hintergrund Berechnung'!$I$941)*0.67,K534/($D534^0.70558407859294)*'Hintergrund Berechnung'!$I$942)))</f>
        <v>#DIV/0!</v>
      </c>
      <c r="AC534" s="16" t="str">
        <f t="shared" si="76"/>
        <v/>
      </c>
      <c r="AD534" s="16" t="e">
        <f>IF($A$3=FALSE,IF($C534&lt;16,M534/($D534^0.70558407859294)*'Hintergrund Berechnung'!$I$941,M534/($D534^0.70558407859294)*'Hintergrund Berechnung'!$I$942),IF($C534&lt;13,(M534/($D534^0.70558407859294)*'Hintergrund Berechnung'!$I$941)*0.5,IF($C534&lt;16,(M534/($D534^0.70558407859294)*'Hintergrund Berechnung'!$I$941)*0.67,M534/($D534^0.70558407859294)*'Hintergrund Berechnung'!$I$942)))</f>
        <v>#DIV/0!</v>
      </c>
      <c r="AE534" s="16" t="str">
        <f t="shared" si="77"/>
        <v/>
      </c>
      <c r="AF534" s="16" t="e">
        <f>IF($A$3=FALSE,IF($C534&lt;16,O534/($D534^0.70558407859294)*'Hintergrund Berechnung'!$I$941,O534/($D534^0.70558407859294)*'Hintergrund Berechnung'!$I$942),IF($C534&lt;13,(O534/($D534^0.70558407859294)*'Hintergrund Berechnung'!$I$941)*0.5,IF($C534&lt;16,(O534/($D534^0.70558407859294)*'Hintergrund Berechnung'!$I$941)*0.67,O534/($D534^0.70558407859294)*'Hintergrund Berechnung'!$I$942)))</f>
        <v>#DIV/0!</v>
      </c>
      <c r="AG534" s="16" t="str">
        <f t="shared" si="78"/>
        <v/>
      </c>
      <c r="AH534" s="16" t="e">
        <f t="shared" si="79"/>
        <v>#DIV/0!</v>
      </c>
      <c r="AI534" s="34" t="e">
        <f>ROUND(IF(C534&lt;16,$Q534/($D534^0.450818786555515)*'Hintergrund Berechnung'!$N$941,$Q534/($D534^0.450818786555515)*'Hintergrund Berechnung'!$N$942),0)</f>
        <v>#DIV/0!</v>
      </c>
      <c r="AJ534" s="34">
        <f>ROUND(IF(C534&lt;16,$R534*'Hintergrund Berechnung'!$O$941,$R534*'Hintergrund Berechnung'!$O$942),0)</f>
        <v>0</v>
      </c>
      <c r="AK534" s="34">
        <f>ROUND(IF(C534&lt;16,IF(S534&gt;0,(25-$S534)*'Hintergrund Berechnung'!$J$941,0),IF(S534&gt;0,(25-$S534)*'Hintergrund Berechnung'!$J$942,0)),0)</f>
        <v>0</v>
      </c>
      <c r="AL534" s="18" t="e">
        <f t="shared" si="80"/>
        <v>#DIV/0!</v>
      </c>
    </row>
    <row r="535" spans="21:38" x14ac:dyDescent="0.5">
      <c r="U535" s="16">
        <f t="shared" si="72"/>
        <v>0</v>
      </c>
      <c r="V535" s="16" t="e">
        <f>IF($A$3=FALSE,IF($C535&lt;16,E535/($D535^0.70558407859294)*'Hintergrund Berechnung'!$I$941,E535/($D535^0.70558407859294)*'Hintergrund Berechnung'!$I$942),IF($C535&lt;13,(E535/($D535^0.70558407859294)*'Hintergrund Berechnung'!$I$941)*0.5,IF($C535&lt;16,(E535/($D535^0.70558407859294)*'Hintergrund Berechnung'!$I$941)*0.67,E535/($D535^0.70558407859294)*'Hintergrund Berechnung'!$I$942)))</f>
        <v>#DIV/0!</v>
      </c>
      <c r="W535" s="16" t="str">
        <f t="shared" si="73"/>
        <v/>
      </c>
      <c r="X535" s="16" t="e">
        <f>IF($A$3=FALSE,IF($C535&lt;16,G535/($D535^0.70558407859294)*'Hintergrund Berechnung'!$I$941,G535/($D535^0.70558407859294)*'Hintergrund Berechnung'!$I$942),IF($C535&lt;13,(G535/($D535^0.70558407859294)*'Hintergrund Berechnung'!$I$941)*0.5,IF($C535&lt;16,(G535/($D535^0.70558407859294)*'Hintergrund Berechnung'!$I$941)*0.67,G535/($D535^0.70558407859294)*'Hintergrund Berechnung'!$I$942)))</f>
        <v>#DIV/0!</v>
      </c>
      <c r="Y535" s="16" t="str">
        <f t="shared" si="74"/>
        <v/>
      </c>
      <c r="Z535" s="16" t="e">
        <f>IF($A$3=FALSE,IF($C535&lt;16,I535/($D535^0.70558407859294)*'Hintergrund Berechnung'!$I$941,I535/($D535^0.70558407859294)*'Hintergrund Berechnung'!$I$942),IF($C535&lt;13,(I535/($D535^0.70558407859294)*'Hintergrund Berechnung'!$I$941)*0.5,IF($C535&lt;16,(I535/($D535^0.70558407859294)*'Hintergrund Berechnung'!$I$941)*0.67,I535/($D535^0.70558407859294)*'Hintergrund Berechnung'!$I$942)))</f>
        <v>#DIV/0!</v>
      </c>
      <c r="AA535" s="16" t="str">
        <f t="shared" si="75"/>
        <v/>
      </c>
      <c r="AB535" s="16" t="e">
        <f>IF($A$3=FALSE,IF($C535&lt;16,K535/($D535^0.70558407859294)*'Hintergrund Berechnung'!$I$941,K535/($D535^0.70558407859294)*'Hintergrund Berechnung'!$I$942),IF($C535&lt;13,(K535/($D535^0.70558407859294)*'Hintergrund Berechnung'!$I$941)*0.5,IF($C535&lt;16,(K535/($D535^0.70558407859294)*'Hintergrund Berechnung'!$I$941)*0.67,K535/($D535^0.70558407859294)*'Hintergrund Berechnung'!$I$942)))</f>
        <v>#DIV/0!</v>
      </c>
      <c r="AC535" s="16" t="str">
        <f t="shared" si="76"/>
        <v/>
      </c>
      <c r="AD535" s="16" t="e">
        <f>IF($A$3=FALSE,IF($C535&lt;16,M535/($D535^0.70558407859294)*'Hintergrund Berechnung'!$I$941,M535/($D535^0.70558407859294)*'Hintergrund Berechnung'!$I$942),IF($C535&lt;13,(M535/($D535^0.70558407859294)*'Hintergrund Berechnung'!$I$941)*0.5,IF($C535&lt;16,(M535/($D535^0.70558407859294)*'Hintergrund Berechnung'!$I$941)*0.67,M535/($D535^0.70558407859294)*'Hintergrund Berechnung'!$I$942)))</f>
        <v>#DIV/0!</v>
      </c>
      <c r="AE535" s="16" t="str">
        <f t="shared" si="77"/>
        <v/>
      </c>
      <c r="AF535" s="16" t="e">
        <f>IF($A$3=FALSE,IF($C535&lt;16,O535/($D535^0.70558407859294)*'Hintergrund Berechnung'!$I$941,O535/($D535^0.70558407859294)*'Hintergrund Berechnung'!$I$942),IF($C535&lt;13,(O535/($D535^0.70558407859294)*'Hintergrund Berechnung'!$I$941)*0.5,IF($C535&lt;16,(O535/($D535^0.70558407859294)*'Hintergrund Berechnung'!$I$941)*0.67,O535/($D535^0.70558407859294)*'Hintergrund Berechnung'!$I$942)))</f>
        <v>#DIV/0!</v>
      </c>
      <c r="AG535" s="16" t="str">
        <f t="shared" si="78"/>
        <v/>
      </c>
      <c r="AH535" s="16" t="e">
        <f t="shared" si="79"/>
        <v>#DIV/0!</v>
      </c>
      <c r="AI535" s="34" t="e">
        <f>ROUND(IF(C535&lt;16,$Q535/($D535^0.450818786555515)*'Hintergrund Berechnung'!$N$941,$Q535/($D535^0.450818786555515)*'Hintergrund Berechnung'!$N$942),0)</f>
        <v>#DIV/0!</v>
      </c>
      <c r="AJ535" s="34">
        <f>ROUND(IF(C535&lt;16,$R535*'Hintergrund Berechnung'!$O$941,$R535*'Hintergrund Berechnung'!$O$942),0)</f>
        <v>0</v>
      </c>
      <c r="AK535" s="34">
        <f>ROUND(IF(C535&lt;16,IF(S535&gt;0,(25-$S535)*'Hintergrund Berechnung'!$J$941,0),IF(S535&gt;0,(25-$S535)*'Hintergrund Berechnung'!$J$942,0)),0)</f>
        <v>0</v>
      </c>
      <c r="AL535" s="18" t="e">
        <f t="shared" si="80"/>
        <v>#DIV/0!</v>
      </c>
    </row>
    <row r="536" spans="21:38" x14ac:dyDescent="0.5">
      <c r="U536" s="16">
        <f t="shared" si="72"/>
        <v>0</v>
      </c>
      <c r="V536" s="16" t="e">
        <f>IF($A$3=FALSE,IF($C536&lt;16,E536/($D536^0.70558407859294)*'Hintergrund Berechnung'!$I$941,E536/($D536^0.70558407859294)*'Hintergrund Berechnung'!$I$942),IF($C536&lt;13,(E536/($D536^0.70558407859294)*'Hintergrund Berechnung'!$I$941)*0.5,IF($C536&lt;16,(E536/($D536^0.70558407859294)*'Hintergrund Berechnung'!$I$941)*0.67,E536/($D536^0.70558407859294)*'Hintergrund Berechnung'!$I$942)))</f>
        <v>#DIV/0!</v>
      </c>
      <c r="W536" s="16" t="str">
        <f t="shared" si="73"/>
        <v/>
      </c>
      <c r="X536" s="16" t="e">
        <f>IF($A$3=FALSE,IF($C536&lt;16,G536/($D536^0.70558407859294)*'Hintergrund Berechnung'!$I$941,G536/($D536^0.70558407859294)*'Hintergrund Berechnung'!$I$942),IF($C536&lt;13,(G536/($D536^0.70558407859294)*'Hintergrund Berechnung'!$I$941)*0.5,IF($C536&lt;16,(G536/($D536^0.70558407859294)*'Hintergrund Berechnung'!$I$941)*0.67,G536/($D536^0.70558407859294)*'Hintergrund Berechnung'!$I$942)))</f>
        <v>#DIV/0!</v>
      </c>
      <c r="Y536" s="16" t="str">
        <f t="shared" si="74"/>
        <v/>
      </c>
      <c r="Z536" s="16" t="e">
        <f>IF($A$3=FALSE,IF($C536&lt;16,I536/($D536^0.70558407859294)*'Hintergrund Berechnung'!$I$941,I536/($D536^0.70558407859294)*'Hintergrund Berechnung'!$I$942),IF($C536&lt;13,(I536/($D536^0.70558407859294)*'Hintergrund Berechnung'!$I$941)*0.5,IF($C536&lt;16,(I536/($D536^0.70558407859294)*'Hintergrund Berechnung'!$I$941)*0.67,I536/($D536^0.70558407859294)*'Hintergrund Berechnung'!$I$942)))</f>
        <v>#DIV/0!</v>
      </c>
      <c r="AA536" s="16" t="str">
        <f t="shared" si="75"/>
        <v/>
      </c>
      <c r="AB536" s="16" t="e">
        <f>IF($A$3=FALSE,IF($C536&lt;16,K536/($D536^0.70558407859294)*'Hintergrund Berechnung'!$I$941,K536/($D536^0.70558407859294)*'Hintergrund Berechnung'!$I$942),IF($C536&lt;13,(K536/($D536^0.70558407859294)*'Hintergrund Berechnung'!$I$941)*0.5,IF($C536&lt;16,(K536/($D536^0.70558407859294)*'Hintergrund Berechnung'!$I$941)*0.67,K536/($D536^0.70558407859294)*'Hintergrund Berechnung'!$I$942)))</f>
        <v>#DIV/0!</v>
      </c>
      <c r="AC536" s="16" t="str">
        <f t="shared" si="76"/>
        <v/>
      </c>
      <c r="AD536" s="16" t="e">
        <f>IF($A$3=FALSE,IF($C536&lt;16,M536/($D536^0.70558407859294)*'Hintergrund Berechnung'!$I$941,M536/($D536^0.70558407859294)*'Hintergrund Berechnung'!$I$942),IF($C536&lt;13,(M536/($D536^0.70558407859294)*'Hintergrund Berechnung'!$I$941)*0.5,IF($C536&lt;16,(M536/($D536^0.70558407859294)*'Hintergrund Berechnung'!$I$941)*0.67,M536/($D536^0.70558407859294)*'Hintergrund Berechnung'!$I$942)))</f>
        <v>#DIV/0!</v>
      </c>
      <c r="AE536" s="16" t="str">
        <f t="shared" si="77"/>
        <v/>
      </c>
      <c r="AF536" s="16" t="e">
        <f>IF($A$3=FALSE,IF($C536&lt;16,O536/($D536^0.70558407859294)*'Hintergrund Berechnung'!$I$941,O536/($D536^0.70558407859294)*'Hintergrund Berechnung'!$I$942),IF($C536&lt;13,(O536/($D536^0.70558407859294)*'Hintergrund Berechnung'!$I$941)*0.5,IF($C536&lt;16,(O536/($D536^0.70558407859294)*'Hintergrund Berechnung'!$I$941)*0.67,O536/($D536^0.70558407859294)*'Hintergrund Berechnung'!$I$942)))</f>
        <v>#DIV/0!</v>
      </c>
      <c r="AG536" s="16" t="str">
        <f t="shared" si="78"/>
        <v/>
      </c>
      <c r="AH536" s="16" t="e">
        <f t="shared" si="79"/>
        <v>#DIV/0!</v>
      </c>
      <c r="AI536" s="34" t="e">
        <f>ROUND(IF(C536&lt;16,$Q536/($D536^0.450818786555515)*'Hintergrund Berechnung'!$N$941,$Q536/($D536^0.450818786555515)*'Hintergrund Berechnung'!$N$942),0)</f>
        <v>#DIV/0!</v>
      </c>
      <c r="AJ536" s="34">
        <f>ROUND(IF(C536&lt;16,$R536*'Hintergrund Berechnung'!$O$941,$R536*'Hintergrund Berechnung'!$O$942),0)</f>
        <v>0</v>
      </c>
      <c r="AK536" s="34">
        <f>ROUND(IF(C536&lt;16,IF(S536&gt;0,(25-$S536)*'Hintergrund Berechnung'!$J$941,0),IF(S536&gt;0,(25-$S536)*'Hintergrund Berechnung'!$J$942,0)),0)</f>
        <v>0</v>
      </c>
      <c r="AL536" s="18" t="e">
        <f t="shared" si="80"/>
        <v>#DIV/0!</v>
      </c>
    </row>
    <row r="537" spans="21:38" x14ac:dyDescent="0.5">
      <c r="U537" s="16">
        <f t="shared" si="72"/>
        <v>0</v>
      </c>
      <c r="V537" s="16" t="e">
        <f>IF($A$3=FALSE,IF($C537&lt;16,E537/($D537^0.70558407859294)*'Hintergrund Berechnung'!$I$941,E537/($D537^0.70558407859294)*'Hintergrund Berechnung'!$I$942),IF($C537&lt;13,(E537/($D537^0.70558407859294)*'Hintergrund Berechnung'!$I$941)*0.5,IF($C537&lt;16,(E537/($D537^0.70558407859294)*'Hintergrund Berechnung'!$I$941)*0.67,E537/($D537^0.70558407859294)*'Hintergrund Berechnung'!$I$942)))</f>
        <v>#DIV/0!</v>
      </c>
      <c r="W537" s="16" t="str">
        <f t="shared" si="73"/>
        <v/>
      </c>
      <c r="X537" s="16" t="e">
        <f>IF($A$3=FALSE,IF($C537&lt;16,G537/($D537^0.70558407859294)*'Hintergrund Berechnung'!$I$941,G537/($D537^0.70558407859294)*'Hintergrund Berechnung'!$I$942),IF($C537&lt;13,(G537/($D537^0.70558407859294)*'Hintergrund Berechnung'!$I$941)*0.5,IF($C537&lt;16,(G537/($D537^0.70558407859294)*'Hintergrund Berechnung'!$I$941)*0.67,G537/($D537^0.70558407859294)*'Hintergrund Berechnung'!$I$942)))</f>
        <v>#DIV/0!</v>
      </c>
      <c r="Y537" s="16" t="str">
        <f t="shared" si="74"/>
        <v/>
      </c>
      <c r="Z537" s="16" t="e">
        <f>IF($A$3=FALSE,IF($C537&lt;16,I537/($D537^0.70558407859294)*'Hintergrund Berechnung'!$I$941,I537/($D537^0.70558407859294)*'Hintergrund Berechnung'!$I$942),IF($C537&lt;13,(I537/($D537^0.70558407859294)*'Hintergrund Berechnung'!$I$941)*0.5,IF($C537&lt;16,(I537/($D537^0.70558407859294)*'Hintergrund Berechnung'!$I$941)*0.67,I537/($D537^0.70558407859294)*'Hintergrund Berechnung'!$I$942)))</f>
        <v>#DIV/0!</v>
      </c>
      <c r="AA537" s="16" t="str">
        <f t="shared" si="75"/>
        <v/>
      </c>
      <c r="AB537" s="16" t="e">
        <f>IF($A$3=FALSE,IF($C537&lt;16,K537/($D537^0.70558407859294)*'Hintergrund Berechnung'!$I$941,K537/($D537^0.70558407859294)*'Hintergrund Berechnung'!$I$942),IF($C537&lt;13,(K537/($D537^0.70558407859294)*'Hintergrund Berechnung'!$I$941)*0.5,IF($C537&lt;16,(K537/($D537^0.70558407859294)*'Hintergrund Berechnung'!$I$941)*0.67,K537/($D537^0.70558407859294)*'Hintergrund Berechnung'!$I$942)))</f>
        <v>#DIV/0!</v>
      </c>
      <c r="AC537" s="16" t="str">
        <f t="shared" si="76"/>
        <v/>
      </c>
      <c r="AD537" s="16" t="e">
        <f>IF($A$3=FALSE,IF($C537&lt;16,M537/($D537^0.70558407859294)*'Hintergrund Berechnung'!$I$941,M537/($D537^0.70558407859294)*'Hintergrund Berechnung'!$I$942),IF($C537&lt;13,(M537/($D537^0.70558407859294)*'Hintergrund Berechnung'!$I$941)*0.5,IF($C537&lt;16,(M537/($D537^0.70558407859294)*'Hintergrund Berechnung'!$I$941)*0.67,M537/($D537^0.70558407859294)*'Hintergrund Berechnung'!$I$942)))</f>
        <v>#DIV/0!</v>
      </c>
      <c r="AE537" s="16" t="str">
        <f t="shared" si="77"/>
        <v/>
      </c>
      <c r="AF537" s="16" t="e">
        <f>IF($A$3=FALSE,IF($C537&lt;16,O537/($D537^0.70558407859294)*'Hintergrund Berechnung'!$I$941,O537/($D537^0.70558407859294)*'Hintergrund Berechnung'!$I$942),IF($C537&lt;13,(O537/($D537^0.70558407859294)*'Hintergrund Berechnung'!$I$941)*0.5,IF($C537&lt;16,(O537/($D537^0.70558407859294)*'Hintergrund Berechnung'!$I$941)*0.67,O537/($D537^0.70558407859294)*'Hintergrund Berechnung'!$I$942)))</f>
        <v>#DIV/0!</v>
      </c>
      <c r="AG537" s="16" t="str">
        <f t="shared" si="78"/>
        <v/>
      </c>
      <c r="AH537" s="16" t="e">
        <f t="shared" si="79"/>
        <v>#DIV/0!</v>
      </c>
      <c r="AI537" s="34" t="e">
        <f>ROUND(IF(C537&lt;16,$Q537/($D537^0.450818786555515)*'Hintergrund Berechnung'!$N$941,$Q537/($D537^0.450818786555515)*'Hintergrund Berechnung'!$N$942),0)</f>
        <v>#DIV/0!</v>
      </c>
      <c r="AJ537" s="34">
        <f>ROUND(IF(C537&lt;16,$R537*'Hintergrund Berechnung'!$O$941,$R537*'Hintergrund Berechnung'!$O$942),0)</f>
        <v>0</v>
      </c>
      <c r="AK537" s="34">
        <f>ROUND(IF(C537&lt;16,IF(S537&gt;0,(25-$S537)*'Hintergrund Berechnung'!$J$941,0),IF(S537&gt;0,(25-$S537)*'Hintergrund Berechnung'!$J$942,0)),0)</f>
        <v>0</v>
      </c>
      <c r="AL537" s="18" t="e">
        <f t="shared" si="80"/>
        <v>#DIV/0!</v>
      </c>
    </row>
    <row r="538" spans="21:38" x14ac:dyDescent="0.5">
      <c r="U538" s="16">
        <f t="shared" si="72"/>
        <v>0</v>
      </c>
      <c r="V538" s="16" t="e">
        <f>IF($A$3=FALSE,IF($C538&lt;16,E538/($D538^0.70558407859294)*'Hintergrund Berechnung'!$I$941,E538/($D538^0.70558407859294)*'Hintergrund Berechnung'!$I$942),IF($C538&lt;13,(E538/($D538^0.70558407859294)*'Hintergrund Berechnung'!$I$941)*0.5,IF($C538&lt;16,(E538/($D538^0.70558407859294)*'Hintergrund Berechnung'!$I$941)*0.67,E538/($D538^0.70558407859294)*'Hintergrund Berechnung'!$I$942)))</f>
        <v>#DIV/0!</v>
      </c>
      <c r="W538" s="16" t="str">
        <f t="shared" si="73"/>
        <v/>
      </c>
      <c r="X538" s="16" t="e">
        <f>IF($A$3=FALSE,IF($C538&lt;16,G538/($D538^0.70558407859294)*'Hintergrund Berechnung'!$I$941,G538/($D538^0.70558407859294)*'Hintergrund Berechnung'!$I$942),IF($C538&lt;13,(G538/($D538^0.70558407859294)*'Hintergrund Berechnung'!$I$941)*0.5,IF($C538&lt;16,(G538/($D538^0.70558407859294)*'Hintergrund Berechnung'!$I$941)*0.67,G538/($D538^0.70558407859294)*'Hintergrund Berechnung'!$I$942)))</f>
        <v>#DIV/0!</v>
      </c>
      <c r="Y538" s="16" t="str">
        <f t="shared" si="74"/>
        <v/>
      </c>
      <c r="Z538" s="16" t="e">
        <f>IF($A$3=FALSE,IF($C538&lt;16,I538/($D538^0.70558407859294)*'Hintergrund Berechnung'!$I$941,I538/($D538^0.70558407859294)*'Hintergrund Berechnung'!$I$942),IF($C538&lt;13,(I538/($D538^0.70558407859294)*'Hintergrund Berechnung'!$I$941)*0.5,IF($C538&lt;16,(I538/($D538^0.70558407859294)*'Hintergrund Berechnung'!$I$941)*0.67,I538/($D538^0.70558407859294)*'Hintergrund Berechnung'!$I$942)))</f>
        <v>#DIV/0!</v>
      </c>
      <c r="AA538" s="16" t="str">
        <f t="shared" si="75"/>
        <v/>
      </c>
      <c r="AB538" s="16" t="e">
        <f>IF($A$3=FALSE,IF($C538&lt;16,K538/($D538^0.70558407859294)*'Hintergrund Berechnung'!$I$941,K538/($D538^0.70558407859294)*'Hintergrund Berechnung'!$I$942),IF($C538&lt;13,(K538/($D538^0.70558407859294)*'Hintergrund Berechnung'!$I$941)*0.5,IF($C538&lt;16,(K538/($D538^0.70558407859294)*'Hintergrund Berechnung'!$I$941)*0.67,K538/($D538^0.70558407859294)*'Hintergrund Berechnung'!$I$942)))</f>
        <v>#DIV/0!</v>
      </c>
      <c r="AC538" s="16" t="str">
        <f t="shared" si="76"/>
        <v/>
      </c>
      <c r="AD538" s="16" t="e">
        <f>IF($A$3=FALSE,IF($C538&lt;16,M538/($D538^0.70558407859294)*'Hintergrund Berechnung'!$I$941,M538/($D538^0.70558407859294)*'Hintergrund Berechnung'!$I$942),IF($C538&lt;13,(M538/($D538^0.70558407859294)*'Hintergrund Berechnung'!$I$941)*0.5,IF($C538&lt;16,(M538/($D538^0.70558407859294)*'Hintergrund Berechnung'!$I$941)*0.67,M538/($D538^0.70558407859294)*'Hintergrund Berechnung'!$I$942)))</f>
        <v>#DIV/0!</v>
      </c>
      <c r="AE538" s="16" t="str">
        <f t="shared" si="77"/>
        <v/>
      </c>
      <c r="AF538" s="16" t="e">
        <f>IF($A$3=FALSE,IF($C538&lt;16,O538/($D538^0.70558407859294)*'Hintergrund Berechnung'!$I$941,O538/($D538^0.70558407859294)*'Hintergrund Berechnung'!$I$942),IF($C538&lt;13,(O538/($D538^0.70558407859294)*'Hintergrund Berechnung'!$I$941)*0.5,IF($C538&lt;16,(O538/($D538^0.70558407859294)*'Hintergrund Berechnung'!$I$941)*0.67,O538/($D538^0.70558407859294)*'Hintergrund Berechnung'!$I$942)))</f>
        <v>#DIV/0!</v>
      </c>
      <c r="AG538" s="16" t="str">
        <f t="shared" si="78"/>
        <v/>
      </c>
      <c r="AH538" s="16" t="e">
        <f t="shared" si="79"/>
        <v>#DIV/0!</v>
      </c>
      <c r="AI538" s="34" t="e">
        <f>ROUND(IF(C538&lt;16,$Q538/($D538^0.450818786555515)*'Hintergrund Berechnung'!$N$941,$Q538/($D538^0.450818786555515)*'Hintergrund Berechnung'!$N$942),0)</f>
        <v>#DIV/0!</v>
      </c>
      <c r="AJ538" s="34">
        <f>ROUND(IF(C538&lt;16,$R538*'Hintergrund Berechnung'!$O$941,$R538*'Hintergrund Berechnung'!$O$942),0)</f>
        <v>0</v>
      </c>
      <c r="AK538" s="34">
        <f>ROUND(IF(C538&lt;16,IF(S538&gt;0,(25-$S538)*'Hintergrund Berechnung'!$J$941,0),IF(S538&gt;0,(25-$S538)*'Hintergrund Berechnung'!$J$942,0)),0)</f>
        <v>0</v>
      </c>
      <c r="AL538" s="18" t="e">
        <f t="shared" si="80"/>
        <v>#DIV/0!</v>
      </c>
    </row>
    <row r="539" spans="21:38" x14ac:dyDescent="0.5">
      <c r="U539" s="16">
        <f t="shared" si="72"/>
        <v>0</v>
      </c>
      <c r="V539" s="16" t="e">
        <f>IF($A$3=FALSE,IF($C539&lt;16,E539/($D539^0.70558407859294)*'Hintergrund Berechnung'!$I$941,E539/($D539^0.70558407859294)*'Hintergrund Berechnung'!$I$942),IF($C539&lt;13,(E539/($D539^0.70558407859294)*'Hintergrund Berechnung'!$I$941)*0.5,IF($C539&lt;16,(E539/($D539^0.70558407859294)*'Hintergrund Berechnung'!$I$941)*0.67,E539/($D539^0.70558407859294)*'Hintergrund Berechnung'!$I$942)))</f>
        <v>#DIV/0!</v>
      </c>
      <c r="W539" s="16" t="str">
        <f t="shared" si="73"/>
        <v/>
      </c>
      <c r="X539" s="16" t="e">
        <f>IF($A$3=FALSE,IF($C539&lt;16,G539/($D539^0.70558407859294)*'Hintergrund Berechnung'!$I$941,G539/($D539^0.70558407859294)*'Hintergrund Berechnung'!$I$942),IF($C539&lt;13,(G539/($D539^0.70558407859294)*'Hintergrund Berechnung'!$I$941)*0.5,IF($C539&lt;16,(G539/($D539^0.70558407859294)*'Hintergrund Berechnung'!$I$941)*0.67,G539/($D539^0.70558407859294)*'Hintergrund Berechnung'!$I$942)))</f>
        <v>#DIV/0!</v>
      </c>
      <c r="Y539" s="16" t="str">
        <f t="shared" si="74"/>
        <v/>
      </c>
      <c r="Z539" s="16" t="e">
        <f>IF($A$3=FALSE,IF($C539&lt;16,I539/($D539^0.70558407859294)*'Hintergrund Berechnung'!$I$941,I539/($D539^0.70558407859294)*'Hintergrund Berechnung'!$I$942),IF($C539&lt;13,(I539/($D539^0.70558407859294)*'Hintergrund Berechnung'!$I$941)*0.5,IF($C539&lt;16,(I539/($D539^0.70558407859294)*'Hintergrund Berechnung'!$I$941)*0.67,I539/($D539^0.70558407859294)*'Hintergrund Berechnung'!$I$942)))</f>
        <v>#DIV/0!</v>
      </c>
      <c r="AA539" s="16" t="str">
        <f t="shared" si="75"/>
        <v/>
      </c>
      <c r="AB539" s="16" t="e">
        <f>IF($A$3=FALSE,IF($C539&lt;16,K539/($D539^0.70558407859294)*'Hintergrund Berechnung'!$I$941,K539/($D539^0.70558407859294)*'Hintergrund Berechnung'!$I$942),IF($C539&lt;13,(K539/($D539^0.70558407859294)*'Hintergrund Berechnung'!$I$941)*0.5,IF($C539&lt;16,(K539/($D539^0.70558407859294)*'Hintergrund Berechnung'!$I$941)*0.67,K539/($D539^0.70558407859294)*'Hintergrund Berechnung'!$I$942)))</f>
        <v>#DIV/0!</v>
      </c>
      <c r="AC539" s="16" t="str">
        <f t="shared" si="76"/>
        <v/>
      </c>
      <c r="AD539" s="16" t="e">
        <f>IF($A$3=FALSE,IF($C539&lt;16,M539/($D539^0.70558407859294)*'Hintergrund Berechnung'!$I$941,M539/($D539^0.70558407859294)*'Hintergrund Berechnung'!$I$942),IF($C539&lt;13,(M539/($D539^0.70558407859294)*'Hintergrund Berechnung'!$I$941)*0.5,IF($C539&lt;16,(M539/($D539^0.70558407859294)*'Hintergrund Berechnung'!$I$941)*0.67,M539/($D539^0.70558407859294)*'Hintergrund Berechnung'!$I$942)))</f>
        <v>#DIV/0!</v>
      </c>
      <c r="AE539" s="16" t="str">
        <f t="shared" si="77"/>
        <v/>
      </c>
      <c r="AF539" s="16" t="e">
        <f>IF($A$3=FALSE,IF($C539&lt;16,O539/($D539^0.70558407859294)*'Hintergrund Berechnung'!$I$941,O539/($D539^0.70558407859294)*'Hintergrund Berechnung'!$I$942),IF($C539&lt;13,(O539/($D539^0.70558407859294)*'Hintergrund Berechnung'!$I$941)*0.5,IF($C539&lt;16,(O539/($D539^0.70558407859294)*'Hintergrund Berechnung'!$I$941)*0.67,O539/($D539^0.70558407859294)*'Hintergrund Berechnung'!$I$942)))</f>
        <v>#DIV/0!</v>
      </c>
      <c r="AG539" s="16" t="str">
        <f t="shared" si="78"/>
        <v/>
      </c>
      <c r="AH539" s="16" t="e">
        <f t="shared" si="79"/>
        <v>#DIV/0!</v>
      </c>
      <c r="AI539" s="34" t="e">
        <f>ROUND(IF(C539&lt;16,$Q539/($D539^0.450818786555515)*'Hintergrund Berechnung'!$N$941,$Q539/($D539^0.450818786555515)*'Hintergrund Berechnung'!$N$942),0)</f>
        <v>#DIV/0!</v>
      </c>
      <c r="AJ539" s="34">
        <f>ROUND(IF(C539&lt;16,$R539*'Hintergrund Berechnung'!$O$941,$R539*'Hintergrund Berechnung'!$O$942),0)</f>
        <v>0</v>
      </c>
      <c r="AK539" s="34">
        <f>ROUND(IF(C539&lt;16,IF(S539&gt;0,(25-$S539)*'Hintergrund Berechnung'!$J$941,0),IF(S539&gt;0,(25-$S539)*'Hintergrund Berechnung'!$J$942,0)),0)</f>
        <v>0</v>
      </c>
      <c r="AL539" s="18" t="e">
        <f t="shared" si="80"/>
        <v>#DIV/0!</v>
      </c>
    </row>
    <row r="540" spans="21:38" x14ac:dyDescent="0.5">
      <c r="U540" s="16">
        <f t="shared" si="72"/>
        <v>0</v>
      </c>
      <c r="V540" s="16" t="e">
        <f>IF($A$3=FALSE,IF($C540&lt;16,E540/($D540^0.70558407859294)*'Hintergrund Berechnung'!$I$941,E540/($D540^0.70558407859294)*'Hintergrund Berechnung'!$I$942),IF($C540&lt;13,(E540/($D540^0.70558407859294)*'Hintergrund Berechnung'!$I$941)*0.5,IF($C540&lt;16,(E540/($D540^0.70558407859294)*'Hintergrund Berechnung'!$I$941)*0.67,E540/($D540^0.70558407859294)*'Hintergrund Berechnung'!$I$942)))</f>
        <v>#DIV/0!</v>
      </c>
      <c r="W540" s="16" t="str">
        <f t="shared" si="73"/>
        <v/>
      </c>
      <c r="X540" s="16" t="e">
        <f>IF($A$3=FALSE,IF($C540&lt;16,G540/($D540^0.70558407859294)*'Hintergrund Berechnung'!$I$941,G540/($D540^0.70558407859294)*'Hintergrund Berechnung'!$I$942),IF($C540&lt;13,(G540/($D540^0.70558407859294)*'Hintergrund Berechnung'!$I$941)*0.5,IF($C540&lt;16,(G540/($D540^0.70558407859294)*'Hintergrund Berechnung'!$I$941)*0.67,G540/($D540^0.70558407859294)*'Hintergrund Berechnung'!$I$942)))</f>
        <v>#DIV/0!</v>
      </c>
      <c r="Y540" s="16" t="str">
        <f t="shared" si="74"/>
        <v/>
      </c>
      <c r="Z540" s="16" t="e">
        <f>IF($A$3=FALSE,IF($C540&lt;16,I540/($D540^0.70558407859294)*'Hintergrund Berechnung'!$I$941,I540/($D540^0.70558407859294)*'Hintergrund Berechnung'!$I$942),IF($C540&lt;13,(I540/($D540^0.70558407859294)*'Hintergrund Berechnung'!$I$941)*0.5,IF($C540&lt;16,(I540/($D540^0.70558407859294)*'Hintergrund Berechnung'!$I$941)*0.67,I540/($D540^0.70558407859294)*'Hintergrund Berechnung'!$I$942)))</f>
        <v>#DIV/0!</v>
      </c>
      <c r="AA540" s="16" t="str">
        <f t="shared" si="75"/>
        <v/>
      </c>
      <c r="AB540" s="16" t="e">
        <f>IF($A$3=FALSE,IF($C540&lt;16,K540/($D540^0.70558407859294)*'Hintergrund Berechnung'!$I$941,K540/($D540^0.70558407859294)*'Hintergrund Berechnung'!$I$942),IF($C540&lt;13,(K540/($D540^0.70558407859294)*'Hintergrund Berechnung'!$I$941)*0.5,IF($C540&lt;16,(K540/($D540^0.70558407859294)*'Hintergrund Berechnung'!$I$941)*0.67,K540/($D540^0.70558407859294)*'Hintergrund Berechnung'!$I$942)))</f>
        <v>#DIV/0!</v>
      </c>
      <c r="AC540" s="16" t="str">
        <f t="shared" si="76"/>
        <v/>
      </c>
      <c r="AD540" s="16" t="e">
        <f>IF($A$3=FALSE,IF($C540&lt;16,M540/($D540^0.70558407859294)*'Hintergrund Berechnung'!$I$941,M540/($D540^0.70558407859294)*'Hintergrund Berechnung'!$I$942),IF($C540&lt;13,(M540/($D540^0.70558407859294)*'Hintergrund Berechnung'!$I$941)*0.5,IF($C540&lt;16,(M540/($D540^0.70558407859294)*'Hintergrund Berechnung'!$I$941)*0.67,M540/($D540^0.70558407859294)*'Hintergrund Berechnung'!$I$942)))</f>
        <v>#DIV/0!</v>
      </c>
      <c r="AE540" s="16" t="str">
        <f t="shared" si="77"/>
        <v/>
      </c>
      <c r="AF540" s="16" t="e">
        <f>IF($A$3=FALSE,IF($C540&lt;16,O540/($D540^0.70558407859294)*'Hintergrund Berechnung'!$I$941,O540/($D540^0.70558407859294)*'Hintergrund Berechnung'!$I$942),IF($C540&lt;13,(O540/($D540^0.70558407859294)*'Hintergrund Berechnung'!$I$941)*0.5,IF($C540&lt;16,(O540/($D540^0.70558407859294)*'Hintergrund Berechnung'!$I$941)*0.67,O540/($D540^0.70558407859294)*'Hintergrund Berechnung'!$I$942)))</f>
        <v>#DIV/0!</v>
      </c>
      <c r="AG540" s="16" t="str">
        <f t="shared" si="78"/>
        <v/>
      </c>
      <c r="AH540" s="16" t="e">
        <f t="shared" si="79"/>
        <v>#DIV/0!</v>
      </c>
      <c r="AI540" s="34" t="e">
        <f>ROUND(IF(C540&lt;16,$Q540/($D540^0.450818786555515)*'Hintergrund Berechnung'!$N$941,$Q540/($D540^0.450818786555515)*'Hintergrund Berechnung'!$N$942),0)</f>
        <v>#DIV/0!</v>
      </c>
      <c r="AJ540" s="34">
        <f>ROUND(IF(C540&lt;16,$R540*'Hintergrund Berechnung'!$O$941,$R540*'Hintergrund Berechnung'!$O$942),0)</f>
        <v>0</v>
      </c>
      <c r="AK540" s="34">
        <f>ROUND(IF(C540&lt;16,IF(S540&gt;0,(25-$S540)*'Hintergrund Berechnung'!$J$941,0),IF(S540&gt;0,(25-$S540)*'Hintergrund Berechnung'!$J$942,0)),0)</f>
        <v>0</v>
      </c>
      <c r="AL540" s="18" t="e">
        <f t="shared" si="80"/>
        <v>#DIV/0!</v>
      </c>
    </row>
    <row r="541" spans="21:38" x14ac:dyDescent="0.5">
      <c r="U541" s="16">
        <f t="shared" si="72"/>
        <v>0</v>
      </c>
      <c r="V541" s="16" t="e">
        <f>IF($A$3=FALSE,IF($C541&lt;16,E541/($D541^0.70558407859294)*'Hintergrund Berechnung'!$I$941,E541/($D541^0.70558407859294)*'Hintergrund Berechnung'!$I$942),IF($C541&lt;13,(E541/($D541^0.70558407859294)*'Hintergrund Berechnung'!$I$941)*0.5,IF($C541&lt;16,(E541/($D541^0.70558407859294)*'Hintergrund Berechnung'!$I$941)*0.67,E541/($D541^0.70558407859294)*'Hintergrund Berechnung'!$I$942)))</f>
        <v>#DIV/0!</v>
      </c>
      <c r="W541" s="16" t="str">
        <f t="shared" si="73"/>
        <v/>
      </c>
      <c r="X541" s="16" t="e">
        <f>IF($A$3=FALSE,IF($C541&lt;16,G541/($D541^0.70558407859294)*'Hintergrund Berechnung'!$I$941,G541/($D541^0.70558407859294)*'Hintergrund Berechnung'!$I$942),IF($C541&lt;13,(G541/($D541^0.70558407859294)*'Hintergrund Berechnung'!$I$941)*0.5,IF($C541&lt;16,(G541/($D541^0.70558407859294)*'Hintergrund Berechnung'!$I$941)*0.67,G541/($D541^0.70558407859294)*'Hintergrund Berechnung'!$I$942)))</f>
        <v>#DIV/0!</v>
      </c>
      <c r="Y541" s="16" t="str">
        <f t="shared" si="74"/>
        <v/>
      </c>
      <c r="Z541" s="16" t="e">
        <f>IF($A$3=FALSE,IF($C541&lt;16,I541/($D541^0.70558407859294)*'Hintergrund Berechnung'!$I$941,I541/($D541^0.70558407859294)*'Hintergrund Berechnung'!$I$942),IF($C541&lt;13,(I541/($D541^0.70558407859294)*'Hintergrund Berechnung'!$I$941)*0.5,IF($C541&lt;16,(I541/($D541^0.70558407859294)*'Hintergrund Berechnung'!$I$941)*0.67,I541/($D541^0.70558407859294)*'Hintergrund Berechnung'!$I$942)))</f>
        <v>#DIV/0!</v>
      </c>
      <c r="AA541" s="16" t="str">
        <f t="shared" si="75"/>
        <v/>
      </c>
      <c r="AB541" s="16" t="e">
        <f>IF($A$3=FALSE,IF($C541&lt;16,K541/($D541^0.70558407859294)*'Hintergrund Berechnung'!$I$941,K541/($D541^0.70558407859294)*'Hintergrund Berechnung'!$I$942),IF($C541&lt;13,(K541/($D541^0.70558407859294)*'Hintergrund Berechnung'!$I$941)*0.5,IF($C541&lt;16,(K541/($D541^0.70558407859294)*'Hintergrund Berechnung'!$I$941)*0.67,K541/($D541^0.70558407859294)*'Hintergrund Berechnung'!$I$942)))</f>
        <v>#DIV/0!</v>
      </c>
      <c r="AC541" s="16" t="str">
        <f t="shared" si="76"/>
        <v/>
      </c>
      <c r="AD541" s="16" t="e">
        <f>IF($A$3=FALSE,IF($C541&lt;16,M541/($D541^0.70558407859294)*'Hintergrund Berechnung'!$I$941,M541/($D541^0.70558407859294)*'Hintergrund Berechnung'!$I$942),IF($C541&lt;13,(M541/($D541^0.70558407859294)*'Hintergrund Berechnung'!$I$941)*0.5,IF($C541&lt;16,(M541/($D541^0.70558407859294)*'Hintergrund Berechnung'!$I$941)*0.67,M541/($D541^0.70558407859294)*'Hintergrund Berechnung'!$I$942)))</f>
        <v>#DIV/0!</v>
      </c>
      <c r="AE541" s="16" t="str">
        <f t="shared" si="77"/>
        <v/>
      </c>
      <c r="AF541" s="16" t="e">
        <f>IF($A$3=FALSE,IF($C541&lt;16,O541/($D541^0.70558407859294)*'Hintergrund Berechnung'!$I$941,O541/($D541^0.70558407859294)*'Hintergrund Berechnung'!$I$942),IF($C541&lt;13,(O541/($D541^0.70558407859294)*'Hintergrund Berechnung'!$I$941)*0.5,IF($C541&lt;16,(O541/($D541^0.70558407859294)*'Hintergrund Berechnung'!$I$941)*0.67,O541/($D541^0.70558407859294)*'Hintergrund Berechnung'!$I$942)))</f>
        <v>#DIV/0!</v>
      </c>
      <c r="AG541" s="16" t="str">
        <f t="shared" si="78"/>
        <v/>
      </c>
      <c r="AH541" s="16" t="e">
        <f t="shared" si="79"/>
        <v>#DIV/0!</v>
      </c>
      <c r="AI541" s="34" t="e">
        <f>ROUND(IF(C541&lt;16,$Q541/($D541^0.450818786555515)*'Hintergrund Berechnung'!$N$941,$Q541/($D541^0.450818786555515)*'Hintergrund Berechnung'!$N$942),0)</f>
        <v>#DIV/0!</v>
      </c>
      <c r="AJ541" s="34">
        <f>ROUND(IF(C541&lt;16,$R541*'Hintergrund Berechnung'!$O$941,$R541*'Hintergrund Berechnung'!$O$942),0)</f>
        <v>0</v>
      </c>
      <c r="AK541" s="34">
        <f>ROUND(IF(C541&lt;16,IF(S541&gt;0,(25-$S541)*'Hintergrund Berechnung'!$J$941,0),IF(S541&gt;0,(25-$S541)*'Hintergrund Berechnung'!$J$942,0)),0)</f>
        <v>0</v>
      </c>
      <c r="AL541" s="18" t="e">
        <f t="shared" si="80"/>
        <v>#DIV/0!</v>
      </c>
    </row>
    <row r="542" spans="21:38" x14ac:dyDescent="0.5">
      <c r="U542" s="16">
        <f t="shared" si="72"/>
        <v>0</v>
      </c>
      <c r="V542" s="16" t="e">
        <f>IF($A$3=FALSE,IF($C542&lt;16,E542/($D542^0.70558407859294)*'Hintergrund Berechnung'!$I$941,E542/($D542^0.70558407859294)*'Hintergrund Berechnung'!$I$942),IF($C542&lt;13,(E542/($D542^0.70558407859294)*'Hintergrund Berechnung'!$I$941)*0.5,IF($C542&lt;16,(E542/($D542^0.70558407859294)*'Hintergrund Berechnung'!$I$941)*0.67,E542/($D542^0.70558407859294)*'Hintergrund Berechnung'!$I$942)))</f>
        <v>#DIV/0!</v>
      </c>
      <c r="W542" s="16" t="str">
        <f t="shared" si="73"/>
        <v/>
      </c>
      <c r="X542" s="16" t="e">
        <f>IF($A$3=FALSE,IF($C542&lt;16,G542/($D542^0.70558407859294)*'Hintergrund Berechnung'!$I$941,G542/($D542^0.70558407859294)*'Hintergrund Berechnung'!$I$942),IF($C542&lt;13,(G542/($D542^0.70558407859294)*'Hintergrund Berechnung'!$I$941)*0.5,IF($C542&lt;16,(G542/($D542^0.70558407859294)*'Hintergrund Berechnung'!$I$941)*0.67,G542/($D542^0.70558407859294)*'Hintergrund Berechnung'!$I$942)))</f>
        <v>#DIV/0!</v>
      </c>
      <c r="Y542" s="16" t="str">
        <f t="shared" si="74"/>
        <v/>
      </c>
      <c r="Z542" s="16" t="e">
        <f>IF($A$3=FALSE,IF($C542&lt;16,I542/($D542^0.70558407859294)*'Hintergrund Berechnung'!$I$941,I542/($D542^0.70558407859294)*'Hintergrund Berechnung'!$I$942),IF($C542&lt;13,(I542/($D542^0.70558407859294)*'Hintergrund Berechnung'!$I$941)*0.5,IF($C542&lt;16,(I542/($D542^0.70558407859294)*'Hintergrund Berechnung'!$I$941)*0.67,I542/($D542^0.70558407859294)*'Hintergrund Berechnung'!$I$942)))</f>
        <v>#DIV/0!</v>
      </c>
      <c r="AA542" s="16" t="str">
        <f t="shared" si="75"/>
        <v/>
      </c>
      <c r="AB542" s="16" t="e">
        <f>IF($A$3=FALSE,IF($C542&lt;16,K542/($D542^0.70558407859294)*'Hintergrund Berechnung'!$I$941,K542/($D542^0.70558407859294)*'Hintergrund Berechnung'!$I$942),IF($C542&lt;13,(K542/($D542^0.70558407859294)*'Hintergrund Berechnung'!$I$941)*0.5,IF($C542&lt;16,(K542/($D542^0.70558407859294)*'Hintergrund Berechnung'!$I$941)*0.67,K542/($D542^0.70558407859294)*'Hintergrund Berechnung'!$I$942)))</f>
        <v>#DIV/0!</v>
      </c>
      <c r="AC542" s="16" t="str">
        <f t="shared" si="76"/>
        <v/>
      </c>
      <c r="AD542" s="16" t="e">
        <f>IF($A$3=FALSE,IF($C542&lt;16,M542/($D542^0.70558407859294)*'Hintergrund Berechnung'!$I$941,M542/($D542^0.70558407859294)*'Hintergrund Berechnung'!$I$942),IF($C542&lt;13,(M542/($D542^0.70558407859294)*'Hintergrund Berechnung'!$I$941)*0.5,IF($C542&lt;16,(M542/($D542^0.70558407859294)*'Hintergrund Berechnung'!$I$941)*0.67,M542/($D542^0.70558407859294)*'Hintergrund Berechnung'!$I$942)))</f>
        <v>#DIV/0!</v>
      </c>
      <c r="AE542" s="16" t="str">
        <f t="shared" si="77"/>
        <v/>
      </c>
      <c r="AF542" s="16" t="e">
        <f>IF($A$3=FALSE,IF($C542&lt;16,O542/($D542^0.70558407859294)*'Hintergrund Berechnung'!$I$941,O542/($D542^0.70558407859294)*'Hintergrund Berechnung'!$I$942),IF($C542&lt;13,(O542/($D542^0.70558407859294)*'Hintergrund Berechnung'!$I$941)*0.5,IF($C542&lt;16,(O542/($D542^0.70558407859294)*'Hintergrund Berechnung'!$I$941)*0.67,O542/($D542^0.70558407859294)*'Hintergrund Berechnung'!$I$942)))</f>
        <v>#DIV/0!</v>
      </c>
      <c r="AG542" s="16" t="str">
        <f t="shared" si="78"/>
        <v/>
      </c>
      <c r="AH542" s="16" t="e">
        <f t="shared" si="79"/>
        <v>#DIV/0!</v>
      </c>
      <c r="AI542" s="34" t="e">
        <f>ROUND(IF(C542&lt;16,$Q542/($D542^0.450818786555515)*'Hintergrund Berechnung'!$N$941,$Q542/($D542^0.450818786555515)*'Hintergrund Berechnung'!$N$942),0)</f>
        <v>#DIV/0!</v>
      </c>
      <c r="AJ542" s="34">
        <f>ROUND(IF(C542&lt;16,$R542*'Hintergrund Berechnung'!$O$941,$R542*'Hintergrund Berechnung'!$O$942),0)</f>
        <v>0</v>
      </c>
      <c r="AK542" s="34">
        <f>ROUND(IF(C542&lt;16,IF(S542&gt;0,(25-$S542)*'Hintergrund Berechnung'!$J$941,0),IF(S542&gt;0,(25-$S542)*'Hintergrund Berechnung'!$J$942,0)),0)</f>
        <v>0</v>
      </c>
      <c r="AL542" s="18" t="e">
        <f t="shared" si="80"/>
        <v>#DIV/0!</v>
      </c>
    </row>
    <row r="543" spans="21:38" x14ac:dyDescent="0.5">
      <c r="U543" s="16">
        <f t="shared" si="72"/>
        <v>0</v>
      </c>
      <c r="V543" s="16" t="e">
        <f>IF($A$3=FALSE,IF($C543&lt;16,E543/($D543^0.70558407859294)*'Hintergrund Berechnung'!$I$941,E543/($D543^0.70558407859294)*'Hintergrund Berechnung'!$I$942),IF($C543&lt;13,(E543/($D543^0.70558407859294)*'Hintergrund Berechnung'!$I$941)*0.5,IF($C543&lt;16,(E543/($D543^0.70558407859294)*'Hintergrund Berechnung'!$I$941)*0.67,E543/($D543^0.70558407859294)*'Hintergrund Berechnung'!$I$942)))</f>
        <v>#DIV/0!</v>
      </c>
      <c r="W543" s="16" t="str">
        <f t="shared" si="73"/>
        <v/>
      </c>
      <c r="X543" s="16" t="e">
        <f>IF($A$3=FALSE,IF($C543&lt;16,G543/($D543^0.70558407859294)*'Hintergrund Berechnung'!$I$941,G543/($D543^0.70558407859294)*'Hintergrund Berechnung'!$I$942),IF($C543&lt;13,(G543/($D543^0.70558407859294)*'Hintergrund Berechnung'!$I$941)*0.5,IF($C543&lt;16,(G543/($D543^0.70558407859294)*'Hintergrund Berechnung'!$I$941)*0.67,G543/($D543^0.70558407859294)*'Hintergrund Berechnung'!$I$942)))</f>
        <v>#DIV/0!</v>
      </c>
      <c r="Y543" s="16" t="str">
        <f t="shared" si="74"/>
        <v/>
      </c>
      <c r="Z543" s="16" t="e">
        <f>IF($A$3=FALSE,IF($C543&lt;16,I543/($D543^0.70558407859294)*'Hintergrund Berechnung'!$I$941,I543/($D543^0.70558407859294)*'Hintergrund Berechnung'!$I$942),IF($C543&lt;13,(I543/($D543^0.70558407859294)*'Hintergrund Berechnung'!$I$941)*0.5,IF($C543&lt;16,(I543/($D543^0.70558407859294)*'Hintergrund Berechnung'!$I$941)*0.67,I543/($D543^0.70558407859294)*'Hintergrund Berechnung'!$I$942)))</f>
        <v>#DIV/0!</v>
      </c>
      <c r="AA543" s="16" t="str">
        <f t="shared" si="75"/>
        <v/>
      </c>
      <c r="AB543" s="16" t="e">
        <f>IF($A$3=FALSE,IF($C543&lt;16,K543/($D543^0.70558407859294)*'Hintergrund Berechnung'!$I$941,K543/($D543^0.70558407859294)*'Hintergrund Berechnung'!$I$942),IF($C543&lt;13,(K543/($D543^0.70558407859294)*'Hintergrund Berechnung'!$I$941)*0.5,IF($C543&lt;16,(K543/($D543^0.70558407859294)*'Hintergrund Berechnung'!$I$941)*0.67,K543/($D543^0.70558407859294)*'Hintergrund Berechnung'!$I$942)))</f>
        <v>#DIV/0!</v>
      </c>
      <c r="AC543" s="16" t="str">
        <f t="shared" si="76"/>
        <v/>
      </c>
      <c r="AD543" s="16" t="e">
        <f>IF($A$3=FALSE,IF($C543&lt;16,M543/($D543^0.70558407859294)*'Hintergrund Berechnung'!$I$941,M543/($D543^0.70558407859294)*'Hintergrund Berechnung'!$I$942),IF($C543&lt;13,(M543/($D543^0.70558407859294)*'Hintergrund Berechnung'!$I$941)*0.5,IF($C543&lt;16,(M543/($D543^0.70558407859294)*'Hintergrund Berechnung'!$I$941)*0.67,M543/($D543^0.70558407859294)*'Hintergrund Berechnung'!$I$942)))</f>
        <v>#DIV/0!</v>
      </c>
      <c r="AE543" s="16" t="str">
        <f t="shared" si="77"/>
        <v/>
      </c>
      <c r="AF543" s="16" t="e">
        <f>IF($A$3=FALSE,IF($C543&lt;16,O543/($D543^0.70558407859294)*'Hintergrund Berechnung'!$I$941,O543/($D543^0.70558407859294)*'Hintergrund Berechnung'!$I$942),IF($C543&lt;13,(O543/($D543^0.70558407859294)*'Hintergrund Berechnung'!$I$941)*0.5,IF($C543&lt;16,(O543/($D543^0.70558407859294)*'Hintergrund Berechnung'!$I$941)*0.67,O543/($D543^0.70558407859294)*'Hintergrund Berechnung'!$I$942)))</f>
        <v>#DIV/0!</v>
      </c>
      <c r="AG543" s="16" t="str">
        <f t="shared" si="78"/>
        <v/>
      </c>
      <c r="AH543" s="16" t="e">
        <f t="shared" si="79"/>
        <v>#DIV/0!</v>
      </c>
      <c r="AI543" s="34" t="e">
        <f>ROUND(IF(C543&lt;16,$Q543/($D543^0.450818786555515)*'Hintergrund Berechnung'!$N$941,$Q543/($D543^0.450818786555515)*'Hintergrund Berechnung'!$N$942),0)</f>
        <v>#DIV/0!</v>
      </c>
      <c r="AJ543" s="34">
        <f>ROUND(IF(C543&lt;16,$R543*'Hintergrund Berechnung'!$O$941,$R543*'Hintergrund Berechnung'!$O$942),0)</f>
        <v>0</v>
      </c>
      <c r="AK543" s="34">
        <f>ROUND(IF(C543&lt;16,IF(S543&gt;0,(25-$S543)*'Hintergrund Berechnung'!$J$941,0),IF(S543&gt;0,(25-$S543)*'Hintergrund Berechnung'!$J$942,0)),0)</f>
        <v>0</v>
      </c>
      <c r="AL543" s="18" t="e">
        <f t="shared" si="80"/>
        <v>#DIV/0!</v>
      </c>
    </row>
    <row r="544" spans="21:38" x14ac:dyDescent="0.5">
      <c r="U544" s="16">
        <f t="shared" si="72"/>
        <v>0</v>
      </c>
      <c r="V544" s="16" t="e">
        <f>IF($A$3=FALSE,IF($C544&lt;16,E544/($D544^0.70558407859294)*'Hintergrund Berechnung'!$I$941,E544/($D544^0.70558407859294)*'Hintergrund Berechnung'!$I$942),IF($C544&lt;13,(E544/($D544^0.70558407859294)*'Hintergrund Berechnung'!$I$941)*0.5,IF($C544&lt;16,(E544/($D544^0.70558407859294)*'Hintergrund Berechnung'!$I$941)*0.67,E544/($D544^0.70558407859294)*'Hintergrund Berechnung'!$I$942)))</f>
        <v>#DIV/0!</v>
      </c>
      <c r="W544" s="16" t="str">
        <f t="shared" si="73"/>
        <v/>
      </c>
      <c r="X544" s="16" t="e">
        <f>IF($A$3=FALSE,IF($C544&lt;16,G544/($D544^0.70558407859294)*'Hintergrund Berechnung'!$I$941,G544/($D544^0.70558407859294)*'Hintergrund Berechnung'!$I$942),IF($C544&lt;13,(G544/($D544^0.70558407859294)*'Hintergrund Berechnung'!$I$941)*0.5,IF($C544&lt;16,(G544/($D544^0.70558407859294)*'Hintergrund Berechnung'!$I$941)*0.67,G544/($D544^0.70558407859294)*'Hintergrund Berechnung'!$I$942)))</f>
        <v>#DIV/0!</v>
      </c>
      <c r="Y544" s="16" t="str">
        <f t="shared" si="74"/>
        <v/>
      </c>
      <c r="Z544" s="16" t="e">
        <f>IF($A$3=FALSE,IF($C544&lt;16,I544/($D544^0.70558407859294)*'Hintergrund Berechnung'!$I$941,I544/($D544^0.70558407859294)*'Hintergrund Berechnung'!$I$942),IF($C544&lt;13,(I544/($D544^0.70558407859294)*'Hintergrund Berechnung'!$I$941)*0.5,IF($C544&lt;16,(I544/($D544^0.70558407859294)*'Hintergrund Berechnung'!$I$941)*0.67,I544/($D544^0.70558407859294)*'Hintergrund Berechnung'!$I$942)))</f>
        <v>#DIV/0!</v>
      </c>
      <c r="AA544" s="16" t="str">
        <f t="shared" si="75"/>
        <v/>
      </c>
      <c r="AB544" s="16" t="e">
        <f>IF($A$3=FALSE,IF($C544&lt;16,K544/($D544^0.70558407859294)*'Hintergrund Berechnung'!$I$941,K544/($D544^0.70558407859294)*'Hintergrund Berechnung'!$I$942),IF($C544&lt;13,(K544/($D544^0.70558407859294)*'Hintergrund Berechnung'!$I$941)*0.5,IF($C544&lt;16,(K544/($D544^0.70558407859294)*'Hintergrund Berechnung'!$I$941)*0.67,K544/($D544^0.70558407859294)*'Hintergrund Berechnung'!$I$942)))</f>
        <v>#DIV/0!</v>
      </c>
      <c r="AC544" s="16" t="str">
        <f t="shared" si="76"/>
        <v/>
      </c>
      <c r="AD544" s="16" t="e">
        <f>IF($A$3=FALSE,IF($C544&lt;16,M544/($D544^0.70558407859294)*'Hintergrund Berechnung'!$I$941,M544/($D544^0.70558407859294)*'Hintergrund Berechnung'!$I$942),IF($C544&lt;13,(M544/($D544^0.70558407859294)*'Hintergrund Berechnung'!$I$941)*0.5,IF($C544&lt;16,(M544/($D544^0.70558407859294)*'Hintergrund Berechnung'!$I$941)*0.67,M544/($D544^0.70558407859294)*'Hintergrund Berechnung'!$I$942)))</f>
        <v>#DIV/0!</v>
      </c>
      <c r="AE544" s="16" t="str">
        <f t="shared" si="77"/>
        <v/>
      </c>
      <c r="AF544" s="16" t="e">
        <f>IF($A$3=FALSE,IF($C544&lt;16,O544/($D544^0.70558407859294)*'Hintergrund Berechnung'!$I$941,O544/($D544^0.70558407859294)*'Hintergrund Berechnung'!$I$942),IF($C544&lt;13,(O544/($D544^0.70558407859294)*'Hintergrund Berechnung'!$I$941)*0.5,IF($C544&lt;16,(O544/($D544^0.70558407859294)*'Hintergrund Berechnung'!$I$941)*0.67,O544/($D544^0.70558407859294)*'Hintergrund Berechnung'!$I$942)))</f>
        <v>#DIV/0!</v>
      </c>
      <c r="AG544" s="16" t="str">
        <f t="shared" si="78"/>
        <v/>
      </c>
      <c r="AH544" s="16" t="e">
        <f t="shared" si="79"/>
        <v>#DIV/0!</v>
      </c>
      <c r="AI544" s="34" t="e">
        <f>ROUND(IF(C544&lt;16,$Q544/($D544^0.450818786555515)*'Hintergrund Berechnung'!$N$941,$Q544/($D544^0.450818786555515)*'Hintergrund Berechnung'!$N$942),0)</f>
        <v>#DIV/0!</v>
      </c>
      <c r="AJ544" s="34">
        <f>ROUND(IF(C544&lt;16,$R544*'Hintergrund Berechnung'!$O$941,$R544*'Hintergrund Berechnung'!$O$942),0)</f>
        <v>0</v>
      </c>
      <c r="AK544" s="34">
        <f>ROUND(IF(C544&lt;16,IF(S544&gt;0,(25-$S544)*'Hintergrund Berechnung'!$J$941,0),IF(S544&gt;0,(25-$S544)*'Hintergrund Berechnung'!$J$942,0)),0)</f>
        <v>0</v>
      </c>
      <c r="AL544" s="18" t="e">
        <f t="shared" si="80"/>
        <v>#DIV/0!</v>
      </c>
    </row>
    <row r="545" spans="21:38" x14ac:dyDescent="0.5">
      <c r="U545" s="16">
        <f t="shared" si="72"/>
        <v>0</v>
      </c>
      <c r="V545" s="16" t="e">
        <f>IF($A$3=FALSE,IF($C545&lt;16,E545/($D545^0.70558407859294)*'Hintergrund Berechnung'!$I$941,E545/($D545^0.70558407859294)*'Hintergrund Berechnung'!$I$942),IF($C545&lt;13,(E545/($D545^0.70558407859294)*'Hintergrund Berechnung'!$I$941)*0.5,IF($C545&lt;16,(E545/($D545^0.70558407859294)*'Hintergrund Berechnung'!$I$941)*0.67,E545/($D545^0.70558407859294)*'Hintergrund Berechnung'!$I$942)))</f>
        <v>#DIV/0!</v>
      </c>
      <c r="W545" s="16" t="str">
        <f t="shared" si="73"/>
        <v/>
      </c>
      <c r="X545" s="16" t="e">
        <f>IF($A$3=FALSE,IF($C545&lt;16,G545/($D545^0.70558407859294)*'Hintergrund Berechnung'!$I$941,G545/($D545^0.70558407859294)*'Hintergrund Berechnung'!$I$942),IF($C545&lt;13,(G545/($D545^0.70558407859294)*'Hintergrund Berechnung'!$I$941)*0.5,IF($C545&lt;16,(G545/($D545^0.70558407859294)*'Hintergrund Berechnung'!$I$941)*0.67,G545/($D545^0.70558407859294)*'Hintergrund Berechnung'!$I$942)))</f>
        <v>#DIV/0!</v>
      </c>
      <c r="Y545" s="16" t="str">
        <f t="shared" si="74"/>
        <v/>
      </c>
      <c r="Z545" s="16" t="e">
        <f>IF($A$3=FALSE,IF($C545&lt;16,I545/($D545^0.70558407859294)*'Hintergrund Berechnung'!$I$941,I545/($D545^0.70558407859294)*'Hintergrund Berechnung'!$I$942),IF($C545&lt;13,(I545/($D545^0.70558407859294)*'Hintergrund Berechnung'!$I$941)*0.5,IF($C545&lt;16,(I545/($D545^0.70558407859294)*'Hintergrund Berechnung'!$I$941)*0.67,I545/($D545^0.70558407859294)*'Hintergrund Berechnung'!$I$942)))</f>
        <v>#DIV/0!</v>
      </c>
      <c r="AA545" s="16" t="str">
        <f t="shared" si="75"/>
        <v/>
      </c>
      <c r="AB545" s="16" t="e">
        <f>IF($A$3=FALSE,IF($C545&lt;16,K545/($D545^0.70558407859294)*'Hintergrund Berechnung'!$I$941,K545/($D545^0.70558407859294)*'Hintergrund Berechnung'!$I$942),IF($C545&lt;13,(K545/($D545^0.70558407859294)*'Hintergrund Berechnung'!$I$941)*0.5,IF($C545&lt;16,(K545/($D545^0.70558407859294)*'Hintergrund Berechnung'!$I$941)*0.67,K545/($D545^0.70558407859294)*'Hintergrund Berechnung'!$I$942)))</f>
        <v>#DIV/0!</v>
      </c>
      <c r="AC545" s="16" t="str">
        <f t="shared" si="76"/>
        <v/>
      </c>
      <c r="AD545" s="16" t="e">
        <f>IF($A$3=FALSE,IF($C545&lt;16,M545/($D545^0.70558407859294)*'Hintergrund Berechnung'!$I$941,M545/($D545^0.70558407859294)*'Hintergrund Berechnung'!$I$942),IF($C545&lt;13,(M545/($D545^0.70558407859294)*'Hintergrund Berechnung'!$I$941)*0.5,IF($C545&lt;16,(M545/($D545^0.70558407859294)*'Hintergrund Berechnung'!$I$941)*0.67,M545/($D545^0.70558407859294)*'Hintergrund Berechnung'!$I$942)))</f>
        <v>#DIV/0!</v>
      </c>
      <c r="AE545" s="16" t="str">
        <f t="shared" si="77"/>
        <v/>
      </c>
      <c r="AF545" s="16" t="e">
        <f>IF($A$3=FALSE,IF($C545&lt;16,O545/($D545^0.70558407859294)*'Hintergrund Berechnung'!$I$941,O545/($D545^0.70558407859294)*'Hintergrund Berechnung'!$I$942),IF($C545&lt;13,(O545/($D545^0.70558407859294)*'Hintergrund Berechnung'!$I$941)*0.5,IF($C545&lt;16,(O545/($D545^0.70558407859294)*'Hintergrund Berechnung'!$I$941)*0.67,O545/($D545^0.70558407859294)*'Hintergrund Berechnung'!$I$942)))</f>
        <v>#DIV/0!</v>
      </c>
      <c r="AG545" s="16" t="str">
        <f t="shared" si="78"/>
        <v/>
      </c>
      <c r="AH545" s="16" t="e">
        <f t="shared" si="79"/>
        <v>#DIV/0!</v>
      </c>
      <c r="AI545" s="34" t="e">
        <f>ROUND(IF(C545&lt;16,$Q545/($D545^0.450818786555515)*'Hintergrund Berechnung'!$N$941,$Q545/($D545^0.450818786555515)*'Hintergrund Berechnung'!$N$942),0)</f>
        <v>#DIV/0!</v>
      </c>
      <c r="AJ545" s="34">
        <f>ROUND(IF(C545&lt;16,$R545*'Hintergrund Berechnung'!$O$941,$R545*'Hintergrund Berechnung'!$O$942),0)</f>
        <v>0</v>
      </c>
      <c r="AK545" s="34">
        <f>ROUND(IF(C545&lt;16,IF(S545&gt;0,(25-$S545)*'Hintergrund Berechnung'!$J$941,0),IF(S545&gt;0,(25-$S545)*'Hintergrund Berechnung'!$J$942,0)),0)</f>
        <v>0</v>
      </c>
      <c r="AL545" s="18" t="e">
        <f t="shared" si="80"/>
        <v>#DIV/0!</v>
      </c>
    </row>
    <row r="546" spans="21:38" x14ac:dyDescent="0.5">
      <c r="U546" s="16">
        <f t="shared" si="72"/>
        <v>0</v>
      </c>
      <c r="V546" s="16" t="e">
        <f>IF($A$3=FALSE,IF($C546&lt;16,E546/($D546^0.70558407859294)*'Hintergrund Berechnung'!$I$941,E546/($D546^0.70558407859294)*'Hintergrund Berechnung'!$I$942),IF($C546&lt;13,(E546/($D546^0.70558407859294)*'Hintergrund Berechnung'!$I$941)*0.5,IF($C546&lt;16,(E546/($D546^0.70558407859294)*'Hintergrund Berechnung'!$I$941)*0.67,E546/($D546^0.70558407859294)*'Hintergrund Berechnung'!$I$942)))</f>
        <v>#DIV/0!</v>
      </c>
      <c r="W546" s="16" t="str">
        <f t="shared" si="73"/>
        <v/>
      </c>
      <c r="X546" s="16" t="e">
        <f>IF($A$3=FALSE,IF($C546&lt;16,G546/($D546^0.70558407859294)*'Hintergrund Berechnung'!$I$941,G546/($D546^0.70558407859294)*'Hintergrund Berechnung'!$I$942),IF($C546&lt;13,(G546/($D546^0.70558407859294)*'Hintergrund Berechnung'!$I$941)*0.5,IF($C546&lt;16,(G546/($D546^0.70558407859294)*'Hintergrund Berechnung'!$I$941)*0.67,G546/($D546^0.70558407859294)*'Hintergrund Berechnung'!$I$942)))</f>
        <v>#DIV/0!</v>
      </c>
      <c r="Y546" s="16" t="str">
        <f t="shared" si="74"/>
        <v/>
      </c>
      <c r="Z546" s="16" t="e">
        <f>IF($A$3=FALSE,IF($C546&lt;16,I546/($D546^0.70558407859294)*'Hintergrund Berechnung'!$I$941,I546/($D546^0.70558407859294)*'Hintergrund Berechnung'!$I$942),IF($C546&lt;13,(I546/($D546^0.70558407859294)*'Hintergrund Berechnung'!$I$941)*0.5,IF($C546&lt;16,(I546/($D546^0.70558407859294)*'Hintergrund Berechnung'!$I$941)*0.67,I546/($D546^0.70558407859294)*'Hintergrund Berechnung'!$I$942)))</f>
        <v>#DIV/0!</v>
      </c>
      <c r="AA546" s="16" t="str">
        <f t="shared" si="75"/>
        <v/>
      </c>
      <c r="AB546" s="16" t="e">
        <f>IF($A$3=FALSE,IF($C546&lt;16,K546/($D546^0.70558407859294)*'Hintergrund Berechnung'!$I$941,K546/($D546^0.70558407859294)*'Hintergrund Berechnung'!$I$942),IF($C546&lt;13,(K546/($D546^0.70558407859294)*'Hintergrund Berechnung'!$I$941)*0.5,IF($C546&lt;16,(K546/($D546^0.70558407859294)*'Hintergrund Berechnung'!$I$941)*0.67,K546/($D546^0.70558407859294)*'Hintergrund Berechnung'!$I$942)))</f>
        <v>#DIV/0!</v>
      </c>
      <c r="AC546" s="16" t="str">
        <f t="shared" si="76"/>
        <v/>
      </c>
      <c r="AD546" s="16" t="e">
        <f>IF($A$3=FALSE,IF($C546&lt;16,M546/($D546^0.70558407859294)*'Hintergrund Berechnung'!$I$941,M546/($D546^0.70558407859294)*'Hintergrund Berechnung'!$I$942),IF($C546&lt;13,(M546/($D546^0.70558407859294)*'Hintergrund Berechnung'!$I$941)*0.5,IF($C546&lt;16,(M546/($D546^0.70558407859294)*'Hintergrund Berechnung'!$I$941)*0.67,M546/($D546^0.70558407859294)*'Hintergrund Berechnung'!$I$942)))</f>
        <v>#DIV/0!</v>
      </c>
      <c r="AE546" s="16" t="str">
        <f t="shared" si="77"/>
        <v/>
      </c>
      <c r="AF546" s="16" t="e">
        <f>IF($A$3=FALSE,IF($C546&lt;16,O546/($D546^0.70558407859294)*'Hintergrund Berechnung'!$I$941,O546/($D546^0.70558407859294)*'Hintergrund Berechnung'!$I$942),IF($C546&lt;13,(O546/($D546^0.70558407859294)*'Hintergrund Berechnung'!$I$941)*0.5,IF($C546&lt;16,(O546/($D546^0.70558407859294)*'Hintergrund Berechnung'!$I$941)*0.67,O546/($D546^0.70558407859294)*'Hintergrund Berechnung'!$I$942)))</f>
        <v>#DIV/0!</v>
      </c>
      <c r="AG546" s="16" t="str">
        <f t="shared" si="78"/>
        <v/>
      </c>
      <c r="AH546" s="16" t="e">
        <f t="shared" si="79"/>
        <v>#DIV/0!</v>
      </c>
      <c r="AI546" s="34" t="e">
        <f>ROUND(IF(C546&lt;16,$Q546/($D546^0.450818786555515)*'Hintergrund Berechnung'!$N$941,$Q546/($D546^0.450818786555515)*'Hintergrund Berechnung'!$N$942),0)</f>
        <v>#DIV/0!</v>
      </c>
      <c r="AJ546" s="34">
        <f>ROUND(IF(C546&lt;16,$R546*'Hintergrund Berechnung'!$O$941,$R546*'Hintergrund Berechnung'!$O$942),0)</f>
        <v>0</v>
      </c>
      <c r="AK546" s="34">
        <f>ROUND(IF(C546&lt;16,IF(S546&gt;0,(25-$S546)*'Hintergrund Berechnung'!$J$941,0),IF(S546&gt;0,(25-$S546)*'Hintergrund Berechnung'!$J$942,0)),0)</f>
        <v>0</v>
      </c>
      <c r="AL546" s="18" t="e">
        <f t="shared" si="80"/>
        <v>#DIV/0!</v>
      </c>
    </row>
    <row r="547" spans="21:38" x14ac:dyDescent="0.5">
      <c r="U547" s="16">
        <f t="shared" si="72"/>
        <v>0</v>
      </c>
      <c r="V547" s="16" t="e">
        <f>IF($A$3=FALSE,IF($C547&lt;16,E547/($D547^0.70558407859294)*'Hintergrund Berechnung'!$I$941,E547/($D547^0.70558407859294)*'Hintergrund Berechnung'!$I$942),IF($C547&lt;13,(E547/($D547^0.70558407859294)*'Hintergrund Berechnung'!$I$941)*0.5,IF($C547&lt;16,(E547/($D547^0.70558407859294)*'Hintergrund Berechnung'!$I$941)*0.67,E547/($D547^0.70558407859294)*'Hintergrund Berechnung'!$I$942)))</f>
        <v>#DIV/0!</v>
      </c>
      <c r="W547" s="16" t="str">
        <f t="shared" si="73"/>
        <v/>
      </c>
      <c r="X547" s="16" t="e">
        <f>IF($A$3=FALSE,IF($C547&lt;16,G547/($D547^0.70558407859294)*'Hintergrund Berechnung'!$I$941,G547/($D547^0.70558407859294)*'Hintergrund Berechnung'!$I$942),IF($C547&lt;13,(G547/($D547^0.70558407859294)*'Hintergrund Berechnung'!$I$941)*0.5,IF($C547&lt;16,(G547/($D547^0.70558407859294)*'Hintergrund Berechnung'!$I$941)*0.67,G547/($D547^0.70558407859294)*'Hintergrund Berechnung'!$I$942)))</f>
        <v>#DIV/0!</v>
      </c>
      <c r="Y547" s="16" t="str">
        <f t="shared" si="74"/>
        <v/>
      </c>
      <c r="Z547" s="16" t="e">
        <f>IF($A$3=FALSE,IF($C547&lt;16,I547/($D547^0.70558407859294)*'Hintergrund Berechnung'!$I$941,I547/($D547^0.70558407859294)*'Hintergrund Berechnung'!$I$942),IF($C547&lt;13,(I547/($D547^0.70558407859294)*'Hintergrund Berechnung'!$I$941)*0.5,IF($C547&lt;16,(I547/($D547^0.70558407859294)*'Hintergrund Berechnung'!$I$941)*0.67,I547/($D547^0.70558407859294)*'Hintergrund Berechnung'!$I$942)))</f>
        <v>#DIV/0!</v>
      </c>
      <c r="AA547" s="16" t="str">
        <f t="shared" si="75"/>
        <v/>
      </c>
      <c r="AB547" s="16" t="e">
        <f>IF($A$3=FALSE,IF($C547&lt;16,K547/($D547^0.70558407859294)*'Hintergrund Berechnung'!$I$941,K547/($D547^0.70558407859294)*'Hintergrund Berechnung'!$I$942),IF($C547&lt;13,(K547/($D547^0.70558407859294)*'Hintergrund Berechnung'!$I$941)*0.5,IF($C547&lt;16,(K547/($D547^0.70558407859294)*'Hintergrund Berechnung'!$I$941)*0.67,K547/($D547^0.70558407859294)*'Hintergrund Berechnung'!$I$942)))</f>
        <v>#DIV/0!</v>
      </c>
      <c r="AC547" s="16" t="str">
        <f t="shared" si="76"/>
        <v/>
      </c>
      <c r="AD547" s="16" t="e">
        <f>IF($A$3=FALSE,IF($C547&lt;16,M547/($D547^0.70558407859294)*'Hintergrund Berechnung'!$I$941,M547/($D547^0.70558407859294)*'Hintergrund Berechnung'!$I$942),IF($C547&lt;13,(M547/($D547^0.70558407859294)*'Hintergrund Berechnung'!$I$941)*0.5,IF($C547&lt;16,(M547/($D547^0.70558407859294)*'Hintergrund Berechnung'!$I$941)*0.67,M547/($D547^0.70558407859294)*'Hintergrund Berechnung'!$I$942)))</f>
        <v>#DIV/0!</v>
      </c>
      <c r="AE547" s="16" t="str">
        <f t="shared" si="77"/>
        <v/>
      </c>
      <c r="AF547" s="16" t="e">
        <f>IF($A$3=FALSE,IF($C547&lt;16,O547/($D547^0.70558407859294)*'Hintergrund Berechnung'!$I$941,O547/($D547^0.70558407859294)*'Hintergrund Berechnung'!$I$942),IF($C547&lt;13,(O547/($D547^0.70558407859294)*'Hintergrund Berechnung'!$I$941)*0.5,IF($C547&lt;16,(O547/($D547^0.70558407859294)*'Hintergrund Berechnung'!$I$941)*0.67,O547/($D547^0.70558407859294)*'Hintergrund Berechnung'!$I$942)))</f>
        <v>#DIV/0!</v>
      </c>
      <c r="AG547" s="16" t="str">
        <f t="shared" si="78"/>
        <v/>
      </c>
      <c r="AH547" s="16" t="e">
        <f t="shared" si="79"/>
        <v>#DIV/0!</v>
      </c>
      <c r="AI547" s="34" t="e">
        <f>ROUND(IF(C547&lt;16,$Q547/($D547^0.450818786555515)*'Hintergrund Berechnung'!$N$941,$Q547/($D547^0.450818786555515)*'Hintergrund Berechnung'!$N$942),0)</f>
        <v>#DIV/0!</v>
      </c>
      <c r="AJ547" s="34">
        <f>ROUND(IF(C547&lt;16,$R547*'Hintergrund Berechnung'!$O$941,$R547*'Hintergrund Berechnung'!$O$942),0)</f>
        <v>0</v>
      </c>
      <c r="AK547" s="34">
        <f>ROUND(IF(C547&lt;16,IF(S547&gt;0,(25-$S547)*'Hintergrund Berechnung'!$J$941,0),IF(S547&gt;0,(25-$S547)*'Hintergrund Berechnung'!$J$942,0)),0)</f>
        <v>0</v>
      </c>
      <c r="AL547" s="18" t="e">
        <f t="shared" si="80"/>
        <v>#DIV/0!</v>
      </c>
    </row>
    <row r="548" spans="21:38" x14ac:dyDescent="0.5">
      <c r="U548" s="16">
        <f t="shared" si="72"/>
        <v>0</v>
      </c>
      <c r="V548" s="16" t="e">
        <f>IF($A$3=FALSE,IF($C548&lt;16,E548/($D548^0.70558407859294)*'Hintergrund Berechnung'!$I$941,E548/($D548^0.70558407859294)*'Hintergrund Berechnung'!$I$942),IF($C548&lt;13,(E548/($D548^0.70558407859294)*'Hintergrund Berechnung'!$I$941)*0.5,IF($C548&lt;16,(E548/($D548^0.70558407859294)*'Hintergrund Berechnung'!$I$941)*0.67,E548/($D548^0.70558407859294)*'Hintergrund Berechnung'!$I$942)))</f>
        <v>#DIV/0!</v>
      </c>
      <c r="W548" s="16" t="str">
        <f t="shared" si="73"/>
        <v/>
      </c>
      <c r="X548" s="16" t="e">
        <f>IF($A$3=FALSE,IF($C548&lt;16,G548/($D548^0.70558407859294)*'Hintergrund Berechnung'!$I$941,G548/($D548^0.70558407859294)*'Hintergrund Berechnung'!$I$942),IF($C548&lt;13,(G548/($D548^0.70558407859294)*'Hintergrund Berechnung'!$I$941)*0.5,IF($C548&lt;16,(G548/($D548^0.70558407859294)*'Hintergrund Berechnung'!$I$941)*0.67,G548/($D548^0.70558407859294)*'Hintergrund Berechnung'!$I$942)))</f>
        <v>#DIV/0!</v>
      </c>
      <c r="Y548" s="16" t="str">
        <f t="shared" si="74"/>
        <v/>
      </c>
      <c r="Z548" s="16" t="e">
        <f>IF($A$3=FALSE,IF($C548&lt;16,I548/($D548^0.70558407859294)*'Hintergrund Berechnung'!$I$941,I548/($D548^0.70558407859294)*'Hintergrund Berechnung'!$I$942),IF($C548&lt;13,(I548/($D548^0.70558407859294)*'Hintergrund Berechnung'!$I$941)*0.5,IF($C548&lt;16,(I548/($D548^0.70558407859294)*'Hintergrund Berechnung'!$I$941)*0.67,I548/($D548^0.70558407859294)*'Hintergrund Berechnung'!$I$942)))</f>
        <v>#DIV/0!</v>
      </c>
      <c r="AA548" s="16" t="str">
        <f t="shared" si="75"/>
        <v/>
      </c>
      <c r="AB548" s="16" t="e">
        <f>IF($A$3=FALSE,IF($C548&lt;16,K548/($D548^0.70558407859294)*'Hintergrund Berechnung'!$I$941,K548/($D548^0.70558407859294)*'Hintergrund Berechnung'!$I$942),IF($C548&lt;13,(K548/($D548^0.70558407859294)*'Hintergrund Berechnung'!$I$941)*0.5,IF($C548&lt;16,(K548/($D548^0.70558407859294)*'Hintergrund Berechnung'!$I$941)*0.67,K548/($D548^0.70558407859294)*'Hintergrund Berechnung'!$I$942)))</f>
        <v>#DIV/0!</v>
      </c>
      <c r="AC548" s="16" t="str">
        <f t="shared" si="76"/>
        <v/>
      </c>
      <c r="AD548" s="16" t="e">
        <f>IF($A$3=FALSE,IF($C548&lt;16,M548/($D548^0.70558407859294)*'Hintergrund Berechnung'!$I$941,M548/($D548^0.70558407859294)*'Hintergrund Berechnung'!$I$942),IF($C548&lt;13,(M548/($D548^0.70558407859294)*'Hintergrund Berechnung'!$I$941)*0.5,IF($C548&lt;16,(M548/($D548^0.70558407859294)*'Hintergrund Berechnung'!$I$941)*0.67,M548/($D548^0.70558407859294)*'Hintergrund Berechnung'!$I$942)))</f>
        <v>#DIV/0!</v>
      </c>
      <c r="AE548" s="16" t="str">
        <f t="shared" si="77"/>
        <v/>
      </c>
      <c r="AF548" s="16" t="e">
        <f>IF($A$3=FALSE,IF($C548&lt;16,O548/($D548^0.70558407859294)*'Hintergrund Berechnung'!$I$941,O548/($D548^0.70558407859294)*'Hintergrund Berechnung'!$I$942),IF($C548&lt;13,(O548/($D548^0.70558407859294)*'Hintergrund Berechnung'!$I$941)*0.5,IF($C548&lt;16,(O548/($D548^0.70558407859294)*'Hintergrund Berechnung'!$I$941)*0.67,O548/($D548^0.70558407859294)*'Hintergrund Berechnung'!$I$942)))</f>
        <v>#DIV/0!</v>
      </c>
      <c r="AG548" s="16" t="str">
        <f t="shared" si="78"/>
        <v/>
      </c>
      <c r="AH548" s="16" t="e">
        <f t="shared" si="79"/>
        <v>#DIV/0!</v>
      </c>
      <c r="AI548" s="34" t="e">
        <f>ROUND(IF(C548&lt;16,$Q548/($D548^0.450818786555515)*'Hintergrund Berechnung'!$N$941,$Q548/($D548^0.450818786555515)*'Hintergrund Berechnung'!$N$942),0)</f>
        <v>#DIV/0!</v>
      </c>
      <c r="AJ548" s="34">
        <f>ROUND(IF(C548&lt;16,$R548*'Hintergrund Berechnung'!$O$941,$R548*'Hintergrund Berechnung'!$O$942),0)</f>
        <v>0</v>
      </c>
      <c r="AK548" s="34">
        <f>ROUND(IF(C548&lt;16,IF(S548&gt;0,(25-$S548)*'Hintergrund Berechnung'!$J$941,0),IF(S548&gt;0,(25-$S548)*'Hintergrund Berechnung'!$J$942,0)),0)</f>
        <v>0</v>
      </c>
      <c r="AL548" s="18" t="e">
        <f t="shared" si="80"/>
        <v>#DIV/0!</v>
      </c>
    </row>
    <row r="549" spans="21:38" x14ac:dyDescent="0.5">
      <c r="U549" s="16">
        <f t="shared" si="72"/>
        <v>0</v>
      </c>
      <c r="V549" s="16" t="e">
        <f>IF($A$3=FALSE,IF($C549&lt;16,E549/($D549^0.70558407859294)*'Hintergrund Berechnung'!$I$941,E549/($D549^0.70558407859294)*'Hintergrund Berechnung'!$I$942),IF($C549&lt;13,(E549/($D549^0.70558407859294)*'Hintergrund Berechnung'!$I$941)*0.5,IF($C549&lt;16,(E549/($D549^0.70558407859294)*'Hintergrund Berechnung'!$I$941)*0.67,E549/($D549^0.70558407859294)*'Hintergrund Berechnung'!$I$942)))</f>
        <v>#DIV/0!</v>
      </c>
      <c r="W549" s="16" t="str">
        <f t="shared" si="73"/>
        <v/>
      </c>
      <c r="X549" s="16" t="e">
        <f>IF($A$3=FALSE,IF($C549&lt;16,G549/($D549^0.70558407859294)*'Hintergrund Berechnung'!$I$941,G549/($D549^0.70558407859294)*'Hintergrund Berechnung'!$I$942),IF($C549&lt;13,(G549/($D549^0.70558407859294)*'Hintergrund Berechnung'!$I$941)*0.5,IF($C549&lt;16,(G549/($D549^0.70558407859294)*'Hintergrund Berechnung'!$I$941)*0.67,G549/($D549^0.70558407859294)*'Hintergrund Berechnung'!$I$942)))</f>
        <v>#DIV/0!</v>
      </c>
      <c r="Y549" s="16" t="str">
        <f t="shared" si="74"/>
        <v/>
      </c>
      <c r="Z549" s="16" t="e">
        <f>IF($A$3=FALSE,IF($C549&lt;16,I549/($D549^0.70558407859294)*'Hintergrund Berechnung'!$I$941,I549/($D549^0.70558407859294)*'Hintergrund Berechnung'!$I$942),IF($C549&lt;13,(I549/($D549^0.70558407859294)*'Hintergrund Berechnung'!$I$941)*0.5,IF($C549&lt;16,(I549/($D549^0.70558407859294)*'Hintergrund Berechnung'!$I$941)*0.67,I549/($D549^0.70558407859294)*'Hintergrund Berechnung'!$I$942)))</f>
        <v>#DIV/0!</v>
      </c>
      <c r="AA549" s="16" t="str">
        <f t="shared" si="75"/>
        <v/>
      </c>
      <c r="AB549" s="16" t="e">
        <f>IF($A$3=FALSE,IF($C549&lt;16,K549/($D549^0.70558407859294)*'Hintergrund Berechnung'!$I$941,K549/($D549^0.70558407859294)*'Hintergrund Berechnung'!$I$942),IF($C549&lt;13,(K549/($D549^0.70558407859294)*'Hintergrund Berechnung'!$I$941)*0.5,IF($C549&lt;16,(K549/($D549^0.70558407859294)*'Hintergrund Berechnung'!$I$941)*0.67,K549/($D549^0.70558407859294)*'Hintergrund Berechnung'!$I$942)))</f>
        <v>#DIV/0!</v>
      </c>
      <c r="AC549" s="16" t="str">
        <f t="shared" si="76"/>
        <v/>
      </c>
      <c r="AD549" s="16" t="e">
        <f>IF($A$3=FALSE,IF($C549&lt;16,M549/($D549^0.70558407859294)*'Hintergrund Berechnung'!$I$941,M549/($D549^0.70558407859294)*'Hintergrund Berechnung'!$I$942),IF($C549&lt;13,(M549/($D549^0.70558407859294)*'Hintergrund Berechnung'!$I$941)*0.5,IF($C549&lt;16,(M549/($D549^0.70558407859294)*'Hintergrund Berechnung'!$I$941)*0.67,M549/($D549^0.70558407859294)*'Hintergrund Berechnung'!$I$942)))</f>
        <v>#DIV/0!</v>
      </c>
      <c r="AE549" s="16" t="str">
        <f t="shared" si="77"/>
        <v/>
      </c>
      <c r="AF549" s="16" t="e">
        <f>IF($A$3=FALSE,IF($C549&lt;16,O549/($D549^0.70558407859294)*'Hintergrund Berechnung'!$I$941,O549/($D549^0.70558407859294)*'Hintergrund Berechnung'!$I$942),IF($C549&lt;13,(O549/($D549^0.70558407859294)*'Hintergrund Berechnung'!$I$941)*0.5,IF($C549&lt;16,(O549/($D549^0.70558407859294)*'Hintergrund Berechnung'!$I$941)*0.67,O549/($D549^0.70558407859294)*'Hintergrund Berechnung'!$I$942)))</f>
        <v>#DIV/0!</v>
      </c>
      <c r="AG549" s="16" t="str">
        <f t="shared" si="78"/>
        <v/>
      </c>
      <c r="AH549" s="16" t="e">
        <f t="shared" si="79"/>
        <v>#DIV/0!</v>
      </c>
      <c r="AI549" s="34" t="e">
        <f>ROUND(IF(C549&lt;16,$Q549/($D549^0.450818786555515)*'Hintergrund Berechnung'!$N$941,$Q549/($D549^0.450818786555515)*'Hintergrund Berechnung'!$N$942),0)</f>
        <v>#DIV/0!</v>
      </c>
      <c r="AJ549" s="34">
        <f>ROUND(IF(C549&lt;16,$R549*'Hintergrund Berechnung'!$O$941,$R549*'Hintergrund Berechnung'!$O$942),0)</f>
        <v>0</v>
      </c>
      <c r="AK549" s="34">
        <f>ROUND(IF(C549&lt;16,IF(S549&gt;0,(25-$S549)*'Hintergrund Berechnung'!$J$941,0),IF(S549&gt;0,(25-$S549)*'Hintergrund Berechnung'!$J$942,0)),0)</f>
        <v>0</v>
      </c>
      <c r="AL549" s="18" t="e">
        <f t="shared" si="80"/>
        <v>#DIV/0!</v>
      </c>
    </row>
    <row r="550" spans="21:38" x14ac:dyDescent="0.5">
      <c r="U550" s="16">
        <f t="shared" si="72"/>
        <v>0</v>
      </c>
      <c r="V550" s="16" t="e">
        <f>IF($A$3=FALSE,IF($C550&lt;16,E550/($D550^0.70558407859294)*'Hintergrund Berechnung'!$I$941,E550/($D550^0.70558407859294)*'Hintergrund Berechnung'!$I$942),IF($C550&lt;13,(E550/($D550^0.70558407859294)*'Hintergrund Berechnung'!$I$941)*0.5,IF($C550&lt;16,(E550/($D550^0.70558407859294)*'Hintergrund Berechnung'!$I$941)*0.67,E550/($D550^0.70558407859294)*'Hintergrund Berechnung'!$I$942)))</f>
        <v>#DIV/0!</v>
      </c>
      <c r="W550" s="16" t="str">
        <f t="shared" si="73"/>
        <v/>
      </c>
      <c r="X550" s="16" t="e">
        <f>IF($A$3=FALSE,IF($C550&lt;16,G550/($D550^0.70558407859294)*'Hintergrund Berechnung'!$I$941,G550/($D550^0.70558407859294)*'Hintergrund Berechnung'!$I$942),IF($C550&lt;13,(G550/($D550^0.70558407859294)*'Hintergrund Berechnung'!$I$941)*0.5,IF($C550&lt;16,(G550/($D550^0.70558407859294)*'Hintergrund Berechnung'!$I$941)*0.67,G550/($D550^0.70558407859294)*'Hintergrund Berechnung'!$I$942)))</f>
        <v>#DIV/0!</v>
      </c>
      <c r="Y550" s="16" t="str">
        <f t="shared" si="74"/>
        <v/>
      </c>
      <c r="Z550" s="16" t="e">
        <f>IF($A$3=FALSE,IF($C550&lt;16,I550/($D550^0.70558407859294)*'Hintergrund Berechnung'!$I$941,I550/($D550^0.70558407859294)*'Hintergrund Berechnung'!$I$942),IF($C550&lt;13,(I550/($D550^0.70558407859294)*'Hintergrund Berechnung'!$I$941)*0.5,IF($C550&lt;16,(I550/($D550^0.70558407859294)*'Hintergrund Berechnung'!$I$941)*0.67,I550/($D550^0.70558407859294)*'Hintergrund Berechnung'!$I$942)))</f>
        <v>#DIV/0!</v>
      </c>
      <c r="AA550" s="16" t="str">
        <f t="shared" si="75"/>
        <v/>
      </c>
      <c r="AB550" s="16" t="e">
        <f>IF($A$3=FALSE,IF($C550&lt;16,K550/($D550^0.70558407859294)*'Hintergrund Berechnung'!$I$941,K550/($D550^0.70558407859294)*'Hintergrund Berechnung'!$I$942),IF($C550&lt;13,(K550/($D550^0.70558407859294)*'Hintergrund Berechnung'!$I$941)*0.5,IF($C550&lt;16,(K550/($D550^0.70558407859294)*'Hintergrund Berechnung'!$I$941)*0.67,K550/($D550^0.70558407859294)*'Hintergrund Berechnung'!$I$942)))</f>
        <v>#DIV/0!</v>
      </c>
      <c r="AC550" s="16" t="str">
        <f t="shared" si="76"/>
        <v/>
      </c>
      <c r="AD550" s="16" t="e">
        <f>IF($A$3=FALSE,IF($C550&lt;16,M550/($D550^0.70558407859294)*'Hintergrund Berechnung'!$I$941,M550/($D550^0.70558407859294)*'Hintergrund Berechnung'!$I$942),IF($C550&lt;13,(M550/($D550^0.70558407859294)*'Hintergrund Berechnung'!$I$941)*0.5,IF($C550&lt;16,(M550/($D550^0.70558407859294)*'Hintergrund Berechnung'!$I$941)*0.67,M550/($D550^0.70558407859294)*'Hintergrund Berechnung'!$I$942)))</f>
        <v>#DIV/0!</v>
      </c>
      <c r="AE550" s="16" t="str">
        <f t="shared" si="77"/>
        <v/>
      </c>
      <c r="AF550" s="16" t="e">
        <f>IF($A$3=FALSE,IF($C550&lt;16,O550/($D550^0.70558407859294)*'Hintergrund Berechnung'!$I$941,O550/($D550^0.70558407859294)*'Hintergrund Berechnung'!$I$942),IF($C550&lt;13,(O550/($D550^0.70558407859294)*'Hintergrund Berechnung'!$I$941)*0.5,IF($C550&lt;16,(O550/($D550^0.70558407859294)*'Hintergrund Berechnung'!$I$941)*0.67,O550/($D550^0.70558407859294)*'Hintergrund Berechnung'!$I$942)))</f>
        <v>#DIV/0!</v>
      </c>
      <c r="AG550" s="16" t="str">
        <f t="shared" si="78"/>
        <v/>
      </c>
      <c r="AH550" s="16" t="e">
        <f t="shared" si="79"/>
        <v>#DIV/0!</v>
      </c>
      <c r="AI550" s="34" t="e">
        <f>ROUND(IF(C550&lt;16,$Q550/($D550^0.450818786555515)*'Hintergrund Berechnung'!$N$941,$Q550/($D550^0.450818786555515)*'Hintergrund Berechnung'!$N$942),0)</f>
        <v>#DIV/0!</v>
      </c>
      <c r="AJ550" s="34">
        <f>ROUND(IF(C550&lt;16,$R550*'Hintergrund Berechnung'!$O$941,$R550*'Hintergrund Berechnung'!$O$942),0)</f>
        <v>0</v>
      </c>
      <c r="AK550" s="34">
        <f>ROUND(IF(C550&lt;16,IF(S550&gt;0,(25-$S550)*'Hintergrund Berechnung'!$J$941,0),IF(S550&gt;0,(25-$S550)*'Hintergrund Berechnung'!$J$942,0)),0)</f>
        <v>0</v>
      </c>
      <c r="AL550" s="18" t="e">
        <f t="shared" si="80"/>
        <v>#DIV/0!</v>
      </c>
    </row>
    <row r="551" spans="21:38" x14ac:dyDescent="0.5">
      <c r="U551" s="16">
        <f t="shared" si="72"/>
        <v>0</v>
      </c>
      <c r="V551" s="16" t="e">
        <f>IF($A$3=FALSE,IF($C551&lt;16,E551/($D551^0.70558407859294)*'Hintergrund Berechnung'!$I$941,E551/($D551^0.70558407859294)*'Hintergrund Berechnung'!$I$942),IF($C551&lt;13,(E551/($D551^0.70558407859294)*'Hintergrund Berechnung'!$I$941)*0.5,IF($C551&lt;16,(E551/($D551^0.70558407859294)*'Hintergrund Berechnung'!$I$941)*0.67,E551/($D551^0.70558407859294)*'Hintergrund Berechnung'!$I$942)))</f>
        <v>#DIV/0!</v>
      </c>
      <c r="W551" s="16" t="str">
        <f t="shared" si="73"/>
        <v/>
      </c>
      <c r="X551" s="16" t="e">
        <f>IF($A$3=FALSE,IF($C551&lt;16,G551/($D551^0.70558407859294)*'Hintergrund Berechnung'!$I$941,G551/($D551^0.70558407859294)*'Hintergrund Berechnung'!$I$942),IF($C551&lt;13,(G551/($D551^0.70558407859294)*'Hintergrund Berechnung'!$I$941)*0.5,IF($C551&lt;16,(G551/($D551^0.70558407859294)*'Hintergrund Berechnung'!$I$941)*0.67,G551/($D551^0.70558407859294)*'Hintergrund Berechnung'!$I$942)))</f>
        <v>#DIV/0!</v>
      </c>
      <c r="Y551" s="16" t="str">
        <f t="shared" si="74"/>
        <v/>
      </c>
      <c r="Z551" s="16" t="e">
        <f>IF($A$3=FALSE,IF($C551&lt;16,I551/($D551^0.70558407859294)*'Hintergrund Berechnung'!$I$941,I551/($D551^0.70558407859294)*'Hintergrund Berechnung'!$I$942),IF($C551&lt;13,(I551/($D551^0.70558407859294)*'Hintergrund Berechnung'!$I$941)*0.5,IF($C551&lt;16,(I551/($D551^0.70558407859294)*'Hintergrund Berechnung'!$I$941)*0.67,I551/($D551^0.70558407859294)*'Hintergrund Berechnung'!$I$942)))</f>
        <v>#DIV/0!</v>
      </c>
      <c r="AA551" s="16" t="str">
        <f t="shared" si="75"/>
        <v/>
      </c>
      <c r="AB551" s="16" t="e">
        <f>IF($A$3=FALSE,IF($C551&lt;16,K551/($D551^0.70558407859294)*'Hintergrund Berechnung'!$I$941,K551/($D551^0.70558407859294)*'Hintergrund Berechnung'!$I$942),IF($C551&lt;13,(K551/($D551^0.70558407859294)*'Hintergrund Berechnung'!$I$941)*0.5,IF($C551&lt;16,(K551/($D551^0.70558407859294)*'Hintergrund Berechnung'!$I$941)*0.67,K551/($D551^0.70558407859294)*'Hintergrund Berechnung'!$I$942)))</f>
        <v>#DIV/0!</v>
      </c>
      <c r="AC551" s="16" t="str">
        <f t="shared" si="76"/>
        <v/>
      </c>
      <c r="AD551" s="16" t="e">
        <f>IF($A$3=FALSE,IF($C551&lt;16,M551/($D551^0.70558407859294)*'Hintergrund Berechnung'!$I$941,M551/($D551^0.70558407859294)*'Hintergrund Berechnung'!$I$942),IF($C551&lt;13,(M551/($D551^0.70558407859294)*'Hintergrund Berechnung'!$I$941)*0.5,IF($C551&lt;16,(M551/($D551^0.70558407859294)*'Hintergrund Berechnung'!$I$941)*0.67,M551/($D551^0.70558407859294)*'Hintergrund Berechnung'!$I$942)))</f>
        <v>#DIV/0!</v>
      </c>
      <c r="AE551" s="16" t="str">
        <f t="shared" si="77"/>
        <v/>
      </c>
      <c r="AF551" s="16" t="e">
        <f>IF($A$3=FALSE,IF($C551&lt;16,O551/($D551^0.70558407859294)*'Hintergrund Berechnung'!$I$941,O551/($D551^0.70558407859294)*'Hintergrund Berechnung'!$I$942),IF($C551&lt;13,(O551/($D551^0.70558407859294)*'Hintergrund Berechnung'!$I$941)*0.5,IF($C551&lt;16,(O551/($D551^0.70558407859294)*'Hintergrund Berechnung'!$I$941)*0.67,O551/($D551^0.70558407859294)*'Hintergrund Berechnung'!$I$942)))</f>
        <v>#DIV/0!</v>
      </c>
      <c r="AG551" s="16" t="str">
        <f t="shared" si="78"/>
        <v/>
      </c>
      <c r="AH551" s="16" t="e">
        <f t="shared" si="79"/>
        <v>#DIV/0!</v>
      </c>
      <c r="AI551" s="34" t="e">
        <f>ROUND(IF(C551&lt;16,$Q551/($D551^0.450818786555515)*'Hintergrund Berechnung'!$N$941,$Q551/($D551^0.450818786555515)*'Hintergrund Berechnung'!$N$942),0)</f>
        <v>#DIV/0!</v>
      </c>
      <c r="AJ551" s="34">
        <f>ROUND(IF(C551&lt;16,$R551*'Hintergrund Berechnung'!$O$941,$R551*'Hintergrund Berechnung'!$O$942),0)</f>
        <v>0</v>
      </c>
      <c r="AK551" s="34">
        <f>ROUND(IF(C551&lt;16,IF(S551&gt;0,(25-$S551)*'Hintergrund Berechnung'!$J$941,0),IF(S551&gt;0,(25-$S551)*'Hintergrund Berechnung'!$J$942,0)),0)</f>
        <v>0</v>
      </c>
      <c r="AL551" s="18" t="e">
        <f t="shared" si="80"/>
        <v>#DIV/0!</v>
      </c>
    </row>
    <row r="552" spans="21:38" x14ac:dyDescent="0.5">
      <c r="U552" s="16">
        <f t="shared" si="72"/>
        <v>0</v>
      </c>
      <c r="V552" s="16" t="e">
        <f>IF($A$3=FALSE,IF($C552&lt;16,E552/($D552^0.70558407859294)*'Hintergrund Berechnung'!$I$941,E552/($D552^0.70558407859294)*'Hintergrund Berechnung'!$I$942),IF($C552&lt;13,(E552/($D552^0.70558407859294)*'Hintergrund Berechnung'!$I$941)*0.5,IF($C552&lt;16,(E552/($D552^0.70558407859294)*'Hintergrund Berechnung'!$I$941)*0.67,E552/($D552^0.70558407859294)*'Hintergrund Berechnung'!$I$942)))</f>
        <v>#DIV/0!</v>
      </c>
      <c r="W552" s="16" t="str">
        <f t="shared" si="73"/>
        <v/>
      </c>
      <c r="X552" s="16" t="e">
        <f>IF($A$3=FALSE,IF($C552&lt;16,G552/($D552^0.70558407859294)*'Hintergrund Berechnung'!$I$941,G552/($D552^0.70558407859294)*'Hintergrund Berechnung'!$I$942),IF($C552&lt;13,(G552/($D552^0.70558407859294)*'Hintergrund Berechnung'!$I$941)*0.5,IF($C552&lt;16,(G552/($D552^0.70558407859294)*'Hintergrund Berechnung'!$I$941)*0.67,G552/($D552^0.70558407859294)*'Hintergrund Berechnung'!$I$942)))</f>
        <v>#DIV/0!</v>
      </c>
      <c r="Y552" s="16" t="str">
        <f t="shared" si="74"/>
        <v/>
      </c>
      <c r="Z552" s="16" t="e">
        <f>IF($A$3=FALSE,IF($C552&lt;16,I552/($D552^0.70558407859294)*'Hintergrund Berechnung'!$I$941,I552/($D552^0.70558407859294)*'Hintergrund Berechnung'!$I$942),IF($C552&lt;13,(I552/($D552^0.70558407859294)*'Hintergrund Berechnung'!$I$941)*0.5,IF($C552&lt;16,(I552/($D552^0.70558407859294)*'Hintergrund Berechnung'!$I$941)*0.67,I552/($D552^0.70558407859294)*'Hintergrund Berechnung'!$I$942)))</f>
        <v>#DIV/0!</v>
      </c>
      <c r="AA552" s="16" t="str">
        <f t="shared" si="75"/>
        <v/>
      </c>
      <c r="AB552" s="16" t="e">
        <f>IF($A$3=FALSE,IF($C552&lt;16,K552/($D552^0.70558407859294)*'Hintergrund Berechnung'!$I$941,K552/($D552^0.70558407859294)*'Hintergrund Berechnung'!$I$942),IF($C552&lt;13,(K552/($D552^0.70558407859294)*'Hintergrund Berechnung'!$I$941)*0.5,IF($C552&lt;16,(K552/($D552^0.70558407859294)*'Hintergrund Berechnung'!$I$941)*0.67,K552/($D552^0.70558407859294)*'Hintergrund Berechnung'!$I$942)))</f>
        <v>#DIV/0!</v>
      </c>
      <c r="AC552" s="16" t="str">
        <f t="shared" si="76"/>
        <v/>
      </c>
      <c r="AD552" s="16" t="e">
        <f>IF($A$3=FALSE,IF($C552&lt;16,M552/($D552^0.70558407859294)*'Hintergrund Berechnung'!$I$941,M552/($D552^0.70558407859294)*'Hintergrund Berechnung'!$I$942),IF($C552&lt;13,(M552/($D552^0.70558407859294)*'Hintergrund Berechnung'!$I$941)*0.5,IF($C552&lt;16,(M552/($D552^0.70558407859294)*'Hintergrund Berechnung'!$I$941)*0.67,M552/($D552^0.70558407859294)*'Hintergrund Berechnung'!$I$942)))</f>
        <v>#DIV/0!</v>
      </c>
      <c r="AE552" s="16" t="str">
        <f t="shared" si="77"/>
        <v/>
      </c>
      <c r="AF552" s="16" t="e">
        <f>IF($A$3=FALSE,IF($C552&lt;16,O552/($D552^0.70558407859294)*'Hintergrund Berechnung'!$I$941,O552/($D552^0.70558407859294)*'Hintergrund Berechnung'!$I$942),IF($C552&lt;13,(O552/($D552^0.70558407859294)*'Hintergrund Berechnung'!$I$941)*0.5,IF($C552&lt;16,(O552/($D552^0.70558407859294)*'Hintergrund Berechnung'!$I$941)*0.67,O552/($D552^0.70558407859294)*'Hintergrund Berechnung'!$I$942)))</f>
        <v>#DIV/0!</v>
      </c>
      <c r="AG552" s="16" t="str">
        <f t="shared" si="78"/>
        <v/>
      </c>
      <c r="AH552" s="16" t="e">
        <f t="shared" si="79"/>
        <v>#DIV/0!</v>
      </c>
      <c r="AI552" s="34" t="e">
        <f>ROUND(IF(C552&lt;16,$Q552/($D552^0.450818786555515)*'Hintergrund Berechnung'!$N$941,$Q552/($D552^0.450818786555515)*'Hintergrund Berechnung'!$N$942),0)</f>
        <v>#DIV/0!</v>
      </c>
      <c r="AJ552" s="34">
        <f>ROUND(IF(C552&lt;16,$R552*'Hintergrund Berechnung'!$O$941,$R552*'Hintergrund Berechnung'!$O$942),0)</f>
        <v>0</v>
      </c>
      <c r="AK552" s="34">
        <f>ROUND(IF(C552&lt;16,IF(S552&gt;0,(25-$S552)*'Hintergrund Berechnung'!$J$941,0),IF(S552&gt;0,(25-$S552)*'Hintergrund Berechnung'!$J$942,0)),0)</f>
        <v>0</v>
      </c>
      <c r="AL552" s="18" t="e">
        <f t="shared" si="80"/>
        <v>#DIV/0!</v>
      </c>
    </row>
    <row r="553" spans="21:38" x14ac:dyDescent="0.5">
      <c r="U553" s="16">
        <f t="shared" si="72"/>
        <v>0</v>
      </c>
      <c r="V553" s="16" t="e">
        <f>IF($A$3=FALSE,IF($C553&lt;16,E553/($D553^0.70558407859294)*'Hintergrund Berechnung'!$I$941,E553/($D553^0.70558407859294)*'Hintergrund Berechnung'!$I$942),IF($C553&lt;13,(E553/($D553^0.70558407859294)*'Hintergrund Berechnung'!$I$941)*0.5,IF($C553&lt;16,(E553/($D553^0.70558407859294)*'Hintergrund Berechnung'!$I$941)*0.67,E553/($D553^0.70558407859294)*'Hintergrund Berechnung'!$I$942)))</f>
        <v>#DIV/0!</v>
      </c>
      <c r="W553" s="16" t="str">
        <f t="shared" si="73"/>
        <v/>
      </c>
      <c r="X553" s="16" t="e">
        <f>IF($A$3=FALSE,IF($C553&lt;16,G553/($D553^0.70558407859294)*'Hintergrund Berechnung'!$I$941,G553/($D553^0.70558407859294)*'Hintergrund Berechnung'!$I$942),IF($C553&lt;13,(G553/($D553^0.70558407859294)*'Hintergrund Berechnung'!$I$941)*0.5,IF($C553&lt;16,(G553/($D553^0.70558407859294)*'Hintergrund Berechnung'!$I$941)*0.67,G553/($D553^0.70558407859294)*'Hintergrund Berechnung'!$I$942)))</f>
        <v>#DIV/0!</v>
      </c>
      <c r="Y553" s="16" t="str">
        <f t="shared" si="74"/>
        <v/>
      </c>
      <c r="Z553" s="16" t="e">
        <f>IF($A$3=FALSE,IF($C553&lt;16,I553/($D553^0.70558407859294)*'Hintergrund Berechnung'!$I$941,I553/($D553^0.70558407859294)*'Hintergrund Berechnung'!$I$942),IF($C553&lt;13,(I553/($D553^0.70558407859294)*'Hintergrund Berechnung'!$I$941)*0.5,IF($C553&lt;16,(I553/($D553^0.70558407859294)*'Hintergrund Berechnung'!$I$941)*0.67,I553/($D553^0.70558407859294)*'Hintergrund Berechnung'!$I$942)))</f>
        <v>#DIV/0!</v>
      </c>
      <c r="AA553" s="16" t="str">
        <f t="shared" si="75"/>
        <v/>
      </c>
      <c r="AB553" s="16" t="e">
        <f>IF($A$3=FALSE,IF($C553&lt;16,K553/($D553^0.70558407859294)*'Hintergrund Berechnung'!$I$941,K553/($D553^0.70558407859294)*'Hintergrund Berechnung'!$I$942),IF($C553&lt;13,(K553/($D553^0.70558407859294)*'Hintergrund Berechnung'!$I$941)*0.5,IF($C553&lt;16,(K553/($D553^0.70558407859294)*'Hintergrund Berechnung'!$I$941)*0.67,K553/($D553^0.70558407859294)*'Hintergrund Berechnung'!$I$942)))</f>
        <v>#DIV/0!</v>
      </c>
      <c r="AC553" s="16" t="str">
        <f t="shared" si="76"/>
        <v/>
      </c>
      <c r="AD553" s="16" t="e">
        <f>IF($A$3=FALSE,IF($C553&lt;16,M553/($D553^0.70558407859294)*'Hintergrund Berechnung'!$I$941,M553/($D553^0.70558407859294)*'Hintergrund Berechnung'!$I$942),IF($C553&lt;13,(M553/($D553^0.70558407859294)*'Hintergrund Berechnung'!$I$941)*0.5,IF($C553&lt;16,(M553/($D553^0.70558407859294)*'Hintergrund Berechnung'!$I$941)*0.67,M553/($D553^0.70558407859294)*'Hintergrund Berechnung'!$I$942)))</f>
        <v>#DIV/0!</v>
      </c>
      <c r="AE553" s="16" t="str">
        <f t="shared" si="77"/>
        <v/>
      </c>
      <c r="AF553" s="16" t="e">
        <f>IF($A$3=FALSE,IF($C553&lt;16,O553/($D553^0.70558407859294)*'Hintergrund Berechnung'!$I$941,O553/($D553^0.70558407859294)*'Hintergrund Berechnung'!$I$942),IF($C553&lt;13,(O553/($D553^0.70558407859294)*'Hintergrund Berechnung'!$I$941)*0.5,IF($C553&lt;16,(O553/($D553^0.70558407859294)*'Hintergrund Berechnung'!$I$941)*0.67,O553/($D553^0.70558407859294)*'Hintergrund Berechnung'!$I$942)))</f>
        <v>#DIV/0!</v>
      </c>
      <c r="AG553" s="16" t="str">
        <f t="shared" si="78"/>
        <v/>
      </c>
      <c r="AH553" s="16" t="e">
        <f t="shared" si="79"/>
        <v>#DIV/0!</v>
      </c>
      <c r="AI553" s="34" t="e">
        <f>ROUND(IF(C553&lt;16,$Q553/($D553^0.450818786555515)*'Hintergrund Berechnung'!$N$941,$Q553/($D553^0.450818786555515)*'Hintergrund Berechnung'!$N$942),0)</f>
        <v>#DIV/0!</v>
      </c>
      <c r="AJ553" s="34">
        <f>ROUND(IF(C553&lt;16,$R553*'Hintergrund Berechnung'!$O$941,$R553*'Hintergrund Berechnung'!$O$942),0)</f>
        <v>0</v>
      </c>
      <c r="AK553" s="34">
        <f>ROUND(IF(C553&lt;16,IF(S553&gt;0,(25-$S553)*'Hintergrund Berechnung'!$J$941,0),IF(S553&gt;0,(25-$S553)*'Hintergrund Berechnung'!$J$942,0)),0)</f>
        <v>0</v>
      </c>
      <c r="AL553" s="18" t="e">
        <f t="shared" si="80"/>
        <v>#DIV/0!</v>
      </c>
    </row>
    <row r="554" spans="21:38" x14ac:dyDescent="0.5">
      <c r="U554" s="16">
        <f t="shared" si="72"/>
        <v>0</v>
      </c>
      <c r="V554" s="16" t="e">
        <f>IF($A$3=FALSE,IF($C554&lt;16,E554/($D554^0.70558407859294)*'Hintergrund Berechnung'!$I$941,E554/($D554^0.70558407859294)*'Hintergrund Berechnung'!$I$942),IF($C554&lt;13,(E554/($D554^0.70558407859294)*'Hintergrund Berechnung'!$I$941)*0.5,IF($C554&lt;16,(E554/($D554^0.70558407859294)*'Hintergrund Berechnung'!$I$941)*0.67,E554/($D554^0.70558407859294)*'Hintergrund Berechnung'!$I$942)))</f>
        <v>#DIV/0!</v>
      </c>
      <c r="W554" s="16" t="str">
        <f t="shared" si="73"/>
        <v/>
      </c>
      <c r="X554" s="16" t="e">
        <f>IF($A$3=FALSE,IF($C554&lt;16,G554/($D554^0.70558407859294)*'Hintergrund Berechnung'!$I$941,G554/($D554^0.70558407859294)*'Hintergrund Berechnung'!$I$942),IF($C554&lt;13,(G554/($D554^0.70558407859294)*'Hintergrund Berechnung'!$I$941)*0.5,IF($C554&lt;16,(G554/($D554^0.70558407859294)*'Hintergrund Berechnung'!$I$941)*0.67,G554/($D554^0.70558407859294)*'Hintergrund Berechnung'!$I$942)))</f>
        <v>#DIV/0!</v>
      </c>
      <c r="Y554" s="16" t="str">
        <f t="shared" si="74"/>
        <v/>
      </c>
      <c r="Z554" s="16" t="e">
        <f>IF($A$3=FALSE,IF($C554&lt;16,I554/($D554^0.70558407859294)*'Hintergrund Berechnung'!$I$941,I554/($D554^0.70558407859294)*'Hintergrund Berechnung'!$I$942),IF($C554&lt;13,(I554/($D554^0.70558407859294)*'Hintergrund Berechnung'!$I$941)*0.5,IF($C554&lt;16,(I554/($D554^0.70558407859294)*'Hintergrund Berechnung'!$I$941)*0.67,I554/($D554^0.70558407859294)*'Hintergrund Berechnung'!$I$942)))</f>
        <v>#DIV/0!</v>
      </c>
      <c r="AA554" s="16" t="str">
        <f t="shared" si="75"/>
        <v/>
      </c>
      <c r="AB554" s="16" t="e">
        <f>IF($A$3=FALSE,IF($C554&lt;16,K554/($D554^0.70558407859294)*'Hintergrund Berechnung'!$I$941,K554/($D554^0.70558407859294)*'Hintergrund Berechnung'!$I$942),IF($C554&lt;13,(K554/($D554^0.70558407859294)*'Hintergrund Berechnung'!$I$941)*0.5,IF($C554&lt;16,(K554/($D554^0.70558407859294)*'Hintergrund Berechnung'!$I$941)*0.67,K554/($D554^0.70558407859294)*'Hintergrund Berechnung'!$I$942)))</f>
        <v>#DIV/0!</v>
      </c>
      <c r="AC554" s="16" t="str">
        <f t="shared" si="76"/>
        <v/>
      </c>
      <c r="AD554" s="16" t="e">
        <f>IF($A$3=FALSE,IF($C554&lt;16,M554/($D554^0.70558407859294)*'Hintergrund Berechnung'!$I$941,M554/($D554^0.70558407859294)*'Hintergrund Berechnung'!$I$942),IF($C554&lt;13,(M554/($D554^0.70558407859294)*'Hintergrund Berechnung'!$I$941)*0.5,IF($C554&lt;16,(M554/($D554^0.70558407859294)*'Hintergrund Berechnung'!$I$941)*0.67,M554/($D554^0.70558407859294)*'Hintergrund Berechnung'!$I$942)))</f>
        <v>#DIV/0!</v>
      </c>
      <c r="AE554" s="16" t="str">
        <f t="shared" si="77"/>
        <v/>
      </c>
      <c r="AF554" s="16" t="e">
        <f>IF($A$3=FALSE,IF($C554&lt;16,O554/($D554^0.70558407859294)*'Hintergrund Berechnung'!$I$941,O554/($D554^0.70558407859294)*'Hintergrund Berechnung'!$I$942),IF($C554&lt;13,(O554/($D554^0.70558407859294)*'Hintergrund Berechnung'!$I$941)*0.5,IF($C554&lt;16,(O554/($D554^0.70558407859294)*'Hintergrund Berechnung'!$I$941)*0.67,O554/($D554^0.70558407859294)*'Hintergrund Berechnung'!$I$942)))</f>
        <v>#DIV/0!</v>
      </c>
      <c r="AG554" s="16" t="str">
        <f t="shared" si="78"/>
        <v/>
      </c>
      <c r="AH554" s="16" t="e">
        <f t="shared" si="79"/>
        <v>#DIV/0!</v>
      </c>
      <c r="AI554" s="34" t="e">
        <f>ROUND(IF(C554&lt;16,$Q554/($D554^0.450818786555515)*'Hintergrund Berechnung'!$N$941,$Q554/($D554^0.450818786555515)*'Hintergrund Berechnung'!$N$942),0)</f>
        <v>#DIV/0!</v>
      </c>
      <c r="AJ554" s="34">
        <f>ROUND(IF(C554&lt;16,$R554*'Hintergrund Berechnung'!$O$941,$R554*'Hintergrund Berechnung'!$O$942),0)</f>
        <v>0</v>
      </c>
      <c r="AK554" s="34">
        <f>ROUND(IF(C554&lt;16,IF(S554&gt;0,(25-$S554)*'Hintergrund Berechnung'!$J$941,0),IF(S554&gt;0,(25-$S554)*'Hintergrund Berechnung'!$J$942,0)),0)</f>
        <v>0</v>
      </c>
      <c r="AL554" s="18" t="e">
        <f t="shared" si="80"/>
        <v>#DIV/0!</v>
      </c>
    </row>
    <row r="555" spans="21:38" x14ac:dyDescent="0.5">
      <c r="U555" s="16">
        <f t="shared" si="72"/>
        <v>0</v>
      </c>
      <c r="V555" s="16" t="e">
        <f>IF($A$3=FALSE,IF($C555&lt;16,E555/($D555^0.70558407859294)*'Hintergrund Berechnung'!$I$941,E555/($D555^0.70558407859294)*'Hintergrund Berechnung'!$I$942),IF($C555&lt;13,(E555/($D555^0.70558407859294)*'Hintergrund Berechnung'!$I$941)*0.5,IF($C555&lt;16,(E555/($D555^0.70558407859294)*'Hintergrund Berechnung'!$I$941)*0.67,E555/($D555^0.70558407859294)*'Hintergrund Berechnung'!$I$942)))</f>
        <v>#DIV/0!</v>
      </c>
      <c r="W555" s="16" t="str">
        <f t="shared" si="73"/>
        <v/>
      </c>
      <c r="X555" s="16" t="e">
        <f>IF($A$3=FALSE,IF($C555&lt;16,G555/($D555^0.70558407859294)*'Hintergrund Berechnung'!$I$941,G555/($D555^0.70558407859294)*'Hintergrund Berechnung'!$I$942),IF($C555&lt;13,(G555/($D555^0.70558407859294)*'Hintergrund Berechnung'!$I$941)*0.5,IF($C555&lt;16,(G555/($D555^0.70558407859294)*'Hintergrund Berechnung'!$I$941)*0.67,G555/($D555^0.70558407859294)*'Hintergrund Berechnung'!$I$942)))</f>
        <v>#DIV/0!</v>
      </c>
      <c r="Y555" s="16" t="str">
        <f t="shared" si="74"/>
        <v/>
      </c>
      <c r="Z555" s="16" t="e">
        <f>IF($A$3=FALSE,IF($C555&lt;16,I555/($D555^0.70558407859294)*'Hintergrund Berechnung'!$I$941,I555/($D555^0.70558407859294)*'Hintergrund Berechnung'!$I$942),IF($C555&lt;13,(I555/($D555^0.70558407859294)*'Hintergrund Berechnung'!$I$941)*0.5,IF($C555&lt;16,(I555/($D555^0.70558407859294)*'Hintergrund Berechnung'!$I$941)*0.67,I555/($D555^0.70558407859294)*'Hintergrund Berechnung'!$I$942)))</f>
        <v>#DIV/0!</v>
      </c>
      <c r="AA555" s="16" t="str">
        <f t="shared" si="75"/>
        <v/>
      </c>
      <c r="AB555" s="16" t="e">
        <f>IF($A$3=FALSE,IF($C555&lt;16,K555/($D555^0.70558407859294)*'Hintergrund Berechnung'!$I$941,K555/($D555^0.70558407859294)*'Hintergrund Berechnung'!$I$942),IF($C555&lt;13,(K555/($D555^0.70558407859294)*'Hintergrund Berechnung'!$I$941)*0.5,IF($C555&lt;16,(K555/($D555^0.70558407859294)*'Hintergrund Berechnung'!$I$941)*0.67,K555/($D555^0.70558407859294)*'Hintergrund Berechnung'!$I$942)))</f>
        <v>#DIV/0!</v>
      </c>
      <c r="AC555" s="16" t="str">
        <f t="shared" si="76"/>
        <v/>
      </c>
      <c r="AD555" s="16" t="e">
        <f>IF($A$3=FALSE,IF($C555&lt;16,M555/($D555^0.70558407859294)*'Hintergrund Berechnung'!$I$941,M555/($D555^0.70558407859294)*'Hintergrund Berechnung'!$I$942),IF($C555&lt;13,(M555/($D555^0.70558407859294)*'Hintergrund Berechnung'!$I$941)*0.5,IF($C555&lt;16,(M555/($D555^0.70558407859294)*'Hintergrund Berechnung'!$I$941)*0.67,M555/($D555^0.70558407859294)*'Hintergrund Berechnung'!$I$942)))</f>
        <v>#DIV/0!</v>
      </c>
      <c r="AE555" s="16" t="str">
        <f t="shared" si="77"/>
        <v/>
      </c>
      <c r="AF555" s="16" t="e">
        <f>IF($A$3=FALSE,IF($C555&lt;16,O555/($D555^0.70558407859294)*'Hintergrund Berechnung'!$I$941,O555/($D555^0.70558407859294)*'Hintergrund Berechnung'!$I$942),IF($C555&lt;13,(O555/($D555^0.70558407859294)*'Hintergrund Berechnung'!$I$941)*0.5,IF($C555&lt;16,(O555/($D555^0.70558407859294)*'Hintergrund Berechnung'!$I$941)*0.67,O555/($D555^0.70558407859294)*'Hintergrund Berechnung'!$I$942)))</f>
        <v>#DIV/0!</v>
      </c>
      <c r="AG555" s="16" t="str">
        <f t="shared" si="78"/>
        <v/>
      </c>
      <c r="AH555" s="16" t="e">
        <f t="shared" si="79"/>
        <v>#DIV/0!</v>
      </c>
      <c r="AI555" s="34" t="e">
        <f>ROUND(IF(C555&lt;16,$Q555/($D555^0.450818786555515)*'Hintergrund Berechnung'!$N$941,$Q555/($D555^0.450818786555515)*'Hintergrund Berechnung'!$N$942),0)</f>
        <v>#DIV/0!</v>
      </c>
      <c r="AJ555" s="34">
        <f>ROUND(IF(C555&lt;16,$R555*'Hintergrund Berechnung'!$O$941,$R555*'Hintergrund Berechnung'!$O$942),0)</f>
        <v>0</v>
      </c>
      <c r="AK555" s="34">
        <f>ROUND(IF(C555&lt;16,IF(S555&gt;0,(25-$S555)*'Hintergrund Berechnung'!$J$941,0),IF(S555&gt;0,(25-$S555)*'Hintergrund Berechnung'!$J$942,0)),0)</f>
        <v>0</v>
      </c>
      <c r="AL555" s="18" t="e">
        <f t="shared" si="80"/>
        <v>#DIV/0!</v>
      </c>
    </row>
    <row r="556" spans="21:38" x14ac:dyDescent="0.5">
      <c r="U556" s="16">
        <f t="shared" si="72"/>
        <v>0</v>
      </c>
      <c r="V556" s="16" t="e">
        <f>IF($A$3=FALSE,IF($C556&lt;16,E556/($D556^0.70558407859294)*'Hintergrund Berechnung'!$I$941,E556/($D556^0.70558407859294)*'Hintergrund Berechnung'!$I$942),IF($C556&lt;13,(E556/($D556^0.70558407859294)*'Hintergrund Berechnung'!$I$941)*0.5,IF($C556&lt;16,(E556/($D556^0.70558407859294)*'Hintergrund Berechnung'!$I$941)*0.67,E556/($D556^0.70558407859294)*'Hintergrund Berechnung'!$I$942)))</f>
        <v>#DIV/0!</v>
      </c>
      <c r="W556" s="16" t="str">
        <f t="shared" si="73"/>
        <v/>
      </c>
      <c r="X556" s="16" t="e">
        <f>IF($A$3=FALSE,IF($C556&lt;16,G556/($D556^0.70558407859294)*'Hintergrund Berechnung'!$I$941,G556/($D556^0.70558407859294)*'Hintergrund Berechnung'!$I$942),IF($C556&lt;13,(G556/($D556^0.70558407859294)*'Hintergrund Berechnung'!$I$941)*0.5,IF($C556&lt;16,(G556/($D556^0.70558407859294)*'Hintergrund Berechnung'!$I$941)*0.67,G556/($D556^0.70558407859294)*'Hintergrund Berechnung'!$I$942)))</f>
        <v>#DIV/0!</v>
      </c>
      <c r="Y556" s="16" t="str">
        <f t="shared" si="74"/>
        <v/>
      </c>
      <c r="Z556" s="16" t="e">
        <f>IF($A$3=FALSE,IF($C556&lt;16,I556/($D556^0.70558407859294)*'Hintergrund Berechnung'!$I$941,I556/($D556^0.70558407859294)*'Hintergrund Berechnung'!$I$942),IF($C556&lt;13,(I556/($D556^0.70558407859294)*'Hintergrund Berechnung'!$I$941)*0.5,IF($C556&lt;16,(I556/($D556^0.70558407859294)*'Hintergrund Berechnung'!$I$941)*0.67,I556/($D556^0.70558407859294)*'Hintergrund Berechnung'!$I$942)))</f>
        <v>#DIV/0!</v>
      </c>
      <c r="AA556" s="16" t="str">
        <f t="shared" si="75"/>
        <v/>
      </c>
      <c r="AB556" s="16" t="e">
        <f>IF($A$3=FALSE,IF($C556&lt;16,K556/($D556^0.70558407859294)*'Hintergrund Berechnung'!$I$941,K556/($D556^0.70558407859294)*'Hintergrund Berechnung'!$I$942),IF($C556&lt;13,(K556/($D556^0.70558407859294)*'Hintergrund Berechnung'!$I$941)*0.5,IF($C556&lt;16,(K556/($D556^0.70558407859294)*'Hintergrund Berechnung'!$I$941)*0.67,K556/($D556^0.70558407859294)*'Hintergrund Berechnung'!$I$942)))</f>
        <v>#DIV/0!</v>
      </c>
      <c r="AC556" s="16" t="str">
        <f t="shared" si="76"/>
        <v/>
      </c>
      <c r="AD556" s="16" t="e">
        <f>IF($A$3=FALSE,IF($C556&lt;16,M556/($D556^0.70558407859294)*'Hintergrund Berechnung'!$I$941,M556/($D556^0.70558407859294)*'Hintergrund Berechnung'!$I$942),IF($C556&lt;13,(M556/($D556^0.70558407859294)*'Hintergrund Berechnung'!$I$941)*0.5,IF($C556&lt;16,(M556/($D556^0.70558407859294)*'Hintergrund Berechnung'!$I$941)*0.67,M556/($D556^0.70558407859294)*'Hintergrund Berechnung'!$I$942)))</f>
        <v>#DIV/0!</v>
      </c>
      <c r="AE556" s="16" t="str">
        <f t="shared" si="77"/>
        <v/>
      </c>
      <c r="AF556" s="16" t="e">
        <f>IF($A$3=FALSE,IF($C556&lt;16,O556/($D556^0.70558407859294)*'Hintergrund Berechnung'!$I$941,O556/($D556^0.70558407859294)*'Hintergrund Berechnung'!$I$942),IF($C556&lt;13,(O556/($D556^0.70558407859294)*'Hintergrund Berechnung'!$I$941)*0.5,IF($C556&lt;16,(O556/($D556^0.70558407859294)*'Hintergrund Berechnung'!$I$941)*0.67,O556/($D556^0.70558407859294)*'Hintergrund Berechnung'!$I$942)))</f>
        <v>#DIV/0!</v>
      </c>
      <c r="AG556" s="16" t="str">
        <f t="shared" si="78"/>
        <v/>
      </c>
      <c r="AH556" s="16" t="e">
        <f t="shared" si="79"/>
        <v>#DIV/0!</v>
      </c>
      <c r="AI556" s="34" t="e">
        <f>ROUND(IF(C556&lt;16,$Q556/($D556^0.450818786555515)*'Hintergrund Berechnung'!$N$941,$Q556/($D556^0.450818786555515)*'Hintergrund Berechnung'!$N$942),0)</f>
        <v>#DIV/0!</v>
      </c>
      <c r="AJ556" s="34">
        <f>ROUND(IF(C556&lt;16,$R556*'Hintergrund Berechnung'!$O$941,$R556*'Hintergrund Berechnung'!$O$942),0)</f>
        <v>0</v>
      </c>
      <c r="AK556" s="34">
        <f>ROUND(IF(C556&lt;16,IF(S556&gt;0,(25-$S556)*'Hintergrund Berechnung'!$J$941,0),IF(S556&gt;0,(25-$S556)*'Hintergrund Berechnung'!$J$942,0)),0)</f>
        <v>0</v>
      </c>
      <c r="AL556" s="18" t="e">
        <f t="shared" si="80"/>
        <v>#DIV/0!</v>
      </c>
    </row>
    <row r="557" spans="21:38" x14ac:dyDescent="0.5">
      <c r="U557" s="16">
        <f t="shared" si="72"/>
        <v>0</v>
      </c>
      <c r="V557" s="16" t="e">
        <f>IF($A$3=FALSE,IF($C557&lt;16,E557/($D557^0.70558407859294)*'Hintergrund Berechnung'!$I$941,E557/($D557^0.70558407859294)*'Hintergrund Berechnung'!$I$942),IF($C557&lt;13,(E557/($D557^0.70558407859294)*'Hintergrund Berechnung'!$I$941)*0.5,IF($C557&lt;16,(E557/($D557^0.70558407859294)*'Hintergrund Berechnung'!$I$941)*0.67,E557/($D557^0.70558407859294)*'Hintergrund Berechnung'!$I$942)))</f>
        <v>#DIV/0!</v>
      </c>
      <c r="W557" s="16" t="str">
        <f t="shared" si="73"/>
        <v/>
      </c>
      <c r="X557" s="16" t="e">
        <f>IF($A$3=FALSE,IF($C557&lt;16,G557/($D557^0.70558407859294)*'Hintergrund Berechnung'!$I$941,G557/($D557^0.70558407859294)*'Hintergrund Berechnung'!$I$942),IF($C557&lt;13,(G557/($D557^0.70558407859294)*'Hintergrund Berechnung'!$I$941)*0.5,IF($C557&lt;16,(G557/($D557^0.70558407859294)*'Hintergrund Berechnung'!$I$941)*0.67,G557/($D557^0.70558407859294)*'Hintergrund Berechnung'!$I$942)))</f>
        <v>#DIV/0!</v>
      </c>
      <c r="Y557" s="16" t="str">
        <f t="shared" si="74"/>
        <v/>
      </c>
      <c r="Z557" s="16" t="e">
        <f>IF($A$3=FALSE,IF($C557&lt;16,I557/($D557^0.70558407859294)*'Hintergrund Berechnung'!$I$941,I557/($D557^0.70558407859294)*'Hintergrund Berechnung'!$I$942),IF($C557&lt;13,(I557/($D557^0.70558407859294)*'Hintergrund Berechnung'!$I$941)*0.5,IF($C557&lt;16,(I557/($D557^0.70558407859294)*'Hintergrund Berechnung'!$I$941)*0.67,I557/($D557^0.70558407859294)*'Hintergrund Berechnung'!$I$942)))</f>
        <v>#DIV/0!</v>
      </c>
      <c r="AA557" s="16" t="str">
        <f t="shared" si="75"/>
        <v/>
      </c>
      <c r="AB557" s="16" t="e">
        <f>IF($A$3=FALSE,IF($C557&lt;16,K557/($D557^0.70558407859294)*'Hintergrund Berechnung'!$I$941,K557/($D557^0.70558407859294)*'Hintergrund Berechnung'!$I$942),IF($C557&lt;13,(K557/($D557^0.70558407859294)*'Hintergrund Berechnung'!$I$941)*0.5,IF($C557&lt;16,(K557/($D557^0.70558407859294)*'Hintergrund Berechnung'!$I$941)*0.67,K557/($D557^0.70558407859294)*'Hintergrund Berechnung'!$I$942)))</f>
        <v>#DIV/0!</v>
      </c>
      <c r="AC557" s="16" t="str">
        <f t="shared" si="76"/>
        <v/>
      </c>
      <c r="AD557" s="16" t="e">
        <f>IF($A$3=FALSE,IF($C557&lt;16,M557/($D557^0.70558407859294)*'Hintergrund Berechnung'!$I$941,M557/($D557^0.70558407859294)*'Hintergrund Berechnung'!$I$942),IF($C557&lt;13,(M557/($D557^0.70558407859294)*'Hintergrund Berechnung'!$I$941)*0.5,IF($C557&lt;16,(M557/($D557^0.70558407859294)*'Hintergrund Berechnung'!$I$941)*0.67,M557/($D557^0.70558407859294)*'Hintergrund Berechnung'!$I$942)))</f>
        <v>#DIV/0!</v>
      </c>
      <c r="AE557" s="16" t="str">
        <f t="shared" si="77"/>
        <v/>
      </c>
      <c r="AF557" s="16" t="e">
        <f>IF($A$3=FALSE,IF($C557&lt;16,O557/($D557^0.70558407859294)*'Hintergrund Berechnung'!$I$941,O557/($D557^0.70558407859294)*'Hintergrund Berechnung'!$I$942),IF($C557&lt;13,(O557/($D557^0.70558407859294)*'Hintergrund Berechnung'!$I$941)*0.5,IF($C557&lt;16,(O557/($D557^0.70558407859294)*'Hintergrund Berechnung'!$I$941)*0.67,O557/($D557^0.70558407859294)*'Hintergrund Berechnung'!$I$942)))</f>
        <v>#DIV/0!</v>
      </c>
      <c r="AG557" s="16" t="str">
        <f t="shared" si="78"/>
        <v/>
      </c>
      <c r="AH557" s="16" t="e">
        <f t="shared" si="79"/>
        <v>#DIV/0!</v>
      </c>
      <c r="AI557" s="34" t="e">
        <f>ROUND(IF(C557&lt;16,$Q557/($D557^0.450818786555515)*'Hintergrund Berechnung'!$N$941,$Q557/($D557^0.450818786555515)*'Hintergrund Berechnung'!$N$942),0)</f>
        <v>#DIV/0!</v>
      </c>
      <c r="AJ557" s="34">
        <f>ROUND(IF(C557&lt;16,$R557*'Hintergrund Berechnung'!$O$941,$R557*'Hintergrund Berechnung'!$O$942),0)</f>
        <v>0</v>
      </c>
      <c r="AK557" s="34">
        <f>ROUND(IF(C557&lt;16,IF(S557&gt;0,(25-$S557)*'Hintergrund Berechnung'!$J$941,0),IF(S557&gt;0,(25-$S557)*'Hintergrund Berechnung'!$J$942,0)),0)</f>
        <v>0</v>
      </c>
      <c r="AL557" s="18" t="e">
        <f t="shared" si="80"/>
        <v>#DIV/0!</v>
      </c>
    </row>
    <row r="558" spans="21:38" x14ac:dyDescent="0.5">
      <c r="U558" s="16">
        <f t="shared" si="72"/>
        <v>0</v>
      </c>
      <c r="V558" s="16" t="e">
        <f>IF($A$3=FALSE,IF($C558&lt;16,E558/($D558^0.70558407859294)*'Hintergrund Berechnung'!$I$941,E558/($D558^0.70558407859294)*'Hintergrund Berechnung'!$I$942),IF($C558&lt;13,(E558/($D558^0.70558407859294)*'Hintergrund Berechnung'!$I$941)*0.5,IF($C558&lt;16,(E558/($D558^0.70558407859294)*'Hintergrund Berechnung'!$I$941)*0.67,E558/($D558^0.70558407859294)*'Hintergrund Berechnung'!$I$942)))</f>
        <v>#DIV/0!</v>
      </c>
      <c r="W558" s="16" t="str">
        <f t="shared" si="73"/>
        <v/>
      </c>
      <c r="X558" s="16" t="e">
        <f>IF($A$3=FALSE,IF($C558&lt;16,G558/($D558^0.70558407859294)*'Hintergrund Berechnung'!$I$941,G558/($D558^0.70558407859294)*'Hintergrund Berechnung'!$I$942),IF($C558&lt;13,(G558/($D558^0.70558407859294)*'Hintergrund Berechnung'!$I$941)*0.5,IF($C558&lt;16,(G558/($D558^0.70558407859294)*'Hintergrund Berechnung'!$I$941)*0.67,G558/($D558^0.70558407859294)*'Hintergrund Berechnung'!$I$942)))</f>
        <v>#DIV/0!</v>
      </c>
      <c r="Y558" s="16" t="str">
        <f t="shared" si="74"/>
        <v/>
      </c>
      <c r="Z558" s="16" t="e">
        <f>IF($A$3=FALSE,IF($C558&lt;16,I558/($D558^0.70558407859294)*'Hintergrund Berechnung'!$I$941,I558/($D558^0.70558407859294)*'Hintergrund Berechnung'!$I$942),IF($C558&lt;13,(I558/($D558^0.70558407859294)*'Hintergrund Berechnung'!$I$941)*0.5,IF($C558&lt;16,(I558/($D558^0.70558407859294)*'Hintergrund Berechnung'!$I$941)*0.67,I558/($D558^0.70558407859294)*'Hintergrund Berechnung'!$I$942)))</f>
        <v>#DIV/0!</v>
      </c>
      <c r="AA558" s="16" t="str">
        <f t="shared" si="75"/>
        <v/>
      </c>
      <c r="AB558" s="16" t="e">
        <f>IF($A$3=FALSE,IF($C558&lt;16,K558/($D558^0.70558407859294)*'Hintergrund Berechnung'!$I$941,K558/($D558^0.70558407859294)*'Hintergrund Berechnung'!$I$942),IF($C558&lt;13,(K558/($D558^0.70558407859294)*'Hintergrund Berechnung'!$I$941)*0.5,IF($C558&lt;16,(K558/($D558^0.70558407859294)*'Hintergrund Berechnung'!$I$941)*0.67,K558/($D558^0.70558407859294)*'Hintergrund Berechnung'!$I$942)))</f>
        <v>#DIV/0!</v>
      </c>
      <c r="AC558" s="16" t="str">
        <f t="shared" si="76"/>
        <v/>
      </c>
      <c r="AD558" s="16" t="e">
        <f>IF($A$3=FALSE,IF($C558&lt;16,M558/($D558^0.70558407859294)*'Hintergrund Berechnung'!$I$941,M558/($D558^0.70558407859294)*'Hintergrund Berechnung'!$I$942),IF($C558&lt;13,(M558/($D558^0.70558407859294)*'Hintergrund Berechnung'!$I$941)*0.5,IF($C558&lt;16,(M558/($D558^0.70558407859294)*'Hintergrund Berechnung'!$I$941)*0.67,M558/($D558^0.70558407859294)*'Hintergrund Berechnung'!$I$942)))</f>
        <v>#DIV/0!</v>
      </c>
      <c r="AE558" s="16" t="str">
        <f t="shared" si="77"/>
        <v/>
      </c>
      <c r="AF558" s="16" t="e">
        <f>IF($A$3=FALSE,IF($C558&lt;16,O558/($D558^0.70558407859294)*'Hintergrund Berechnung'!$I$941,O558/($D558^0.70558407859294)*'Hintergrund Berechnung'!$I$942),IF($C558&lt;13,(O558/($D558^0.70558407859294)*'Hintergrund Berechnung'!$I$941)*0.5,IF($C558&lt;16,(O558/($D558^0.70558407859294)*'Hintergrund Berechnung'!$I$941)*0.67,O558/($D558^0.70558407859294)*'Hintergrund Berechnung'!$I$942)))</f>
        <v>#DIV/0!</v>
      </c>
      <c r="AG558" s="16" t="str">
        <f t="shared" si="78"/>
        <v/>
      </c>
      <c r="AH558" s="16" t="e">
        <f t="shared" si="79"/>
        <v>#DIV/0!</v>
      </c>
      <c r="AI558" s="34" t="e">
        <f>ROUND(IF(C558&lt;16,$Q558/($D558^0.450818786555515)*'Hintergrund Berechnung'!$N$941,$Q558/($D558^0.450818786555515)*'Hintergrund Berechnung'!$N$942),0)</f>
        <v>#DIV/0!</v>
      </c>
      <c r="AJ558" s="34">
        <f>ROUND(IF(C558&lt;16,$R558*'Hintergrund Berechnung'!$O$941,$R558*'Hintergrund Berechnung'!$O$942),0)</f>
        <v>0</v>
      </c>
      <c r="AK558" s="34">
        <f>ROUND(IF(C558&lt;16,IF(S558&gt;0,(25-$S558)*'Hintergrund Berechnung'!$J$941,0),IF(S558&gt;0,(25-$S558)*'Hintergrund Berechnung'!$J$942,0)),0)</f>
        <v>0</v>
      </c>
      <c r="AL558" s="18" t="e">
        <f t="shared" si="80"/>
        <v>#DIV/0!</v>
      </c>
    </row>
    <row r="559" spans="21:38" x14ac:dyDescent="0.5">
      <c r="U559" s="16">
        <f t="shared" si="72"/>
        <v>0</v>
      </c>
      <c r="V559" s="16" t="e">
        <f>IF($A$3=FALSE,IF($C559&lt;16,E559/($D559^0.70558407859294)*'Hintergrund Berechnung'!$I$941,E559/($D559^0.70558407859294)*'Hintergrund Berechnung'!$I$942),IF($C559&lt;13,(E559/($D559^0.70558407859294)*'Hintergrund Berechnung'!$I$941)*0.5,IF($C559&lt;16,(E559/($D559^0.70558407859294)*'Hintergrund Berechnung'!$I$941)*0.67,E559/($D559^0.70558407859294)*'Hintergrund Berechnung'!$I$942)))</f>
        <v>#DIV/0!</v>
      </c>
      <c r="W559" s="16" t="str">
        <f t="shared" si="73"/>
        <v/>
      </c>
      <c r="X559" s="16" t="e">
        <f>IF($A$3=FALSE,IF($C559&lt;16,G559/($D559^0.70558407859294)*'Hintergrund Berechnung'!$I$941,G559/($D559^0.70558407859294)*'Hintergrund Berechnung'!$I$942),IF($C559&lt;13,(G559/($D559^0.70558407859294)*'Hintergrund Berechnung'!$I$941)*0.5,IF($C559&lt;16,(G559/($D559^0.70558407859294)*'Hintergrund Berechnung'!$I$941)*0.67,G559/($D559^0.70558407859294)*'Hintergrund Berechnung'!$I$942)))</f>
        <v>#DIV/0!</v>
      </c>
      <c r="Y559" s="16" t="str">
        <f t="shared" si="74"/>
        <v/>
      </c>
      <c r="Z559" s="16" t="e">
        <f>IF($A$3=FALSE,IF($C559&lt;16,I559/($D559^0.70558407859294)*'Hintergrund Berechnung'!$I$941,I559/($D559^0.70558407859294)*'Hintergrund Berechnung'!$I$942),IF($C559&lt;13,(I559/($D559^0.70558407859294)*'Hintergrund Berechnung'!$I$941)*0.5,IF($C559&lt;16,(I559/($D559^0.70558407859294)*'Hintergrund Berechnung'!$I$941)*0.67,I559/($D559^0.70558407859294)*'Hintergrund Berechnung'!$I$942)))</f>
        <v>#DIV/0!</v>
      </c>
      <c r="AA559" s="16" t="str">
        <f t="shared" si="75"/>
        <v/>
      </c>
      <c r="AB559" s="16" t="e">
        <f>IF($A$3=FALSE,IF($C559&lt;16,K559/($D559^0.70558407859294)*'Hintergrund Berechnung'!$I$941,K559/($D559^0.70558407859294)*'Hintergrund Berechnung'!$I$942),IF($C559&lt;13,(K559/($D559^0.70558407859294)*'Hintergrund Berechnung'!$I$941)*0.5,IF($C559&lt;16,(K559/($D559^0.70558407859294)*'Hintergrund Berechnung'!$I$941)*0.67,K559/($D559^0.70558407859294)*'Hintergrund Berechnung'!$I$942)))</f>
        <v>#DIV/0!</v>
      </c>
      <c r="AC559" s="16" t="str">
        <f t="shared" si="76"/>
        <v/>
      </c>
      <c r="AD559" s="16" t="e">
        <f>IF($A$3=FALSE,IF($C559&lt;16,M559/($D559^0.70558407859294)*'Hintergrund Berechnung'!$I$941,M559/($D559^0.70558407859294)*'Hintergrund Berechnung'!$I$942),IF($C559&lt;13,(M559/($D559^0.70558407859294)*'Hintergrund Berechnung'!$I$941)*0.5,IF($C559&lt;16,(M559/($D559^0.70558407859294)*'Hintergrund Berechnung'!$I$941)*0.67,M559/($D559^0.70558407859294)*'Hintergrund Berechnung'!$I$942)))</f>
        <v>#DIV/0!</v>
      </c>
      <c r="AE559" s="16" t="str">
        <f t="shared" si="77"/>
        <v/>
      </c>
      <c r="AF559" s="16" t="e">
        <f>IF($A$3=FALSE,IF($C559&lt;16,O559/($D559^0.70558407859294)*'Hintergrund Berechnung'!$I$941,O559/($D559^0.70558407859294)*'Hintergrund Berechnung'!$I$942),IF($C559&lt;13,(O559/($D559^0.70558407859294)*'Hintergrund Berechnung'!$I$941)*0.5,IF($C559&lt;16,(O559/($D559^0.70558407859294)*'Hintergrund Berechnung'!$I$941)*0.67,O559/($D559^0.70558407859294)*'Hintergrund Berechnung'!$I$942)))</f>
        <v>#DIV/0!</v>
      </c>
      <c r="AG559" s="16" t="str">
        <f t="shared" si="78"/>
        <v/>
      </c>
      <c r="AH559" s="16" t="e">
        <f t="shared" si="79"/>
        <v>#DIV/0!</v>
      </c>
      <c r="AI559" s="34" t="e">
        <f>ROUND(IF(C559&lt;16,$Q559/($D559^0.450818786555515)*'Hintergrund Berechnung'!$N$941,$Q559/($D559^0.450818786555515)*'Hintergrund Berechnung'!$N$942),0)</f>
        <v>#DIV/0!</v>
      </c>
      <c r="AJ559" s="34">
        <f>ROUND(IF(C559&lt;16,$R559*'Hintergrund Berechnung'!$O$941,$R559*'Hintergrund Berechnung'!$O$942),0)</f>
        <v>0</v>
      </c>
      <c r="AK559" s="34">
        <f>ROUND(IF(C559&lt;16,IF(S559&gt;0,(25-$S559)*'Hintergrund Berechnung'!$J$941,0),IF(S559&gt;0,(25-$S559)*'Hintergrund Berechnung'!$J$942,0)),0)</f>
        <v>0</v>
      </c>
      <c r="AL559" s="18" t="e">
        <f t="shared" si="80"/>
        <v>#DIV/0!</v>
      </c>
    </row>
    <row r="560" spans="21:38" x14ac:dyDescent="0.5">
      <c r="U560" s="16">
        <f t="shared" si="72"/>
        <v>0</v>
      </c>
      <c r="V560" s="16" t="e">
        <f>IF($A$3=FALSE,IF($C560&lt;16,E560/($D560^0.70558407859294)*'Hintergrund Berechnung'!$I$941,E560/($D560^0.70558407859294)*'Hintergrund Berechnung'!$I$942),IF($C560&lt;13,(E560/($D560^0.70558407859294)*'Hintergrund Berechnung'!$I$941)*0.5,IF($C560&lt;16,(E560/($D560^0.70558407859294)*'Hintergrund Berechnung'!$I$941)*0.67,E560/($D560^0.70558407859294)*'Hintergrund Berechnung'!$I$942)))</f>
        <v>#DIV/0!</v>
      </c>
      <c r="W560" s="16" t="str">
        <f t="shared" si="73"/>
        <v/>
      </c>
      <c r="X560" s="16" t="e">
        <f>IF($A$3=FALSE,IF($C560&lt;16,G560/($D560^0.70558407859294)*'Hintergrund Berechnung'!$I$941,G560/($D560^0.70558407859294)*'Hintergrund Berechnung'!$I$942),IF($C560&lt;13,(G560/($D560^0.70558407859294)*'Hintergrund Berechnung'!$I$941)*0.5,IF($C560&lt;16,(G560/($D560^0.70558407859294)*'Hintergrund Berechnung'!$I$941)*0.67,G560/($D560^0.70558407859294)*'Hintergrund Berechnung'!$I$942)))</f>
        <v>#DIV/0!</v>
      </c>
      <c r="Y560" s="16" t="str">
        <f t="shared" si="74"/>
        <v/>
      </c>
      <c r="Z560" s="16" t="e">
        <f>IF($A$3=FALSE,IF($C560&lt;16,I560/($D560^0.70558407859294)*'Hintergrund Berechnung'!$I$941,I560/($D560^0.70558407859294)*'Hintergrund Berechnung'!$I$942),IF($C560&lt;13,(I560/($D560^0.70558407859294)*'Hintergrund Berechnung'!$I$941)*0.5,IF($C560&lt;16,(I560/($D560^0.70558407859294)*'Hintergrund Berechnung'!$I$941)*0.67,I560/($D560^0.70558407859294)*'Hintergrund Berechnung'!$I$942)))</f>
        <v>#DIV/0!</v>
      </c>
      <c r="AA560" s="16" t="str">
        <f t="shared" si="75"/>
        <v/>
      </c>
      <c r="AB560" s="16" t="e">
        <f>IF($A$3=FALSE,IF($C560&lt;16,K560/($D560^0.70558407859294)*'Hintergrund Berechnung'!$I$941,K560/($D560^0.70558407859294)*'Hintergrund Berechnung'!$I$942),IF($C560&lt;13,(K560/($D560^0.70558407859294)*'Hintergrund Berechnung'!$I$941)*0.5,IF($C560&lt;16,(K560/($D560^0.70558407859294)*'Hintergrund Berechnung'!$I$941)*0.67,K560/($D560^0.70558407859294)*'Hintergrund Berechnung'!$I$942)))</f>
        <v>#DIV/0!</v>
      </c>
      <c r="AC560" s="16" t="str">
        <f t="shared" si="76"/>
        <v/>
      </c>
      <c r="AD560" s="16" t="e">
        <f>IF($A$3=FALSE,IF($C560&lt;16,M560/($D560^0.70558407859294)*'Hintergrund Berechnung'!$I$941,M560/($D560^0.70558407859294)*'Hintergrund Berechnung'!$I$942),IF($C560&lt;13,(M560/($D560^0.70558407859294)*'Hintergrund Berechnung'!$I$941)*0.5,IF($C560&lt;16,(M560/($D560^0.70558407859294)*'Hintergrund Berechnung'!$I$941)*0.67,M560/($D560^0.70558407859294)*'Hintergrund Berechnung'!$I$942)))</f>
        <v>#DIV/0!</v>
      </c>
      <c r="AE560" s="16" t="str">
        <f t="shared" si="77"/>
        <v/>
      </c>
      <c r="AF560" s="16" t="e">
        <f>IF($A$3=FALSE,IF($C560&lt;16,O560/($D560^0.70558407859294)*'Hintergrund Berechnung'!$I$941,O560/($D560^0.70558407859294)*'Hintergrund Berechnung'!$I$942),IF($C560&lt;13,(O560/($D560^0.70558407859294)*'Hintergrund Berechnung'!$I$941)*0.5,IF($C560&lt;16,(O560/($D560^0.70558407859294)*'Hintergrund Berechnung'!$I$941)*0.67,O560/($D560^0.70558407859294)*'Hintergrund Berechnung'!$I$942)))</f>
        <v>#DIV/0!</v>
      </c>
      <c r="AG560" s="16" t="str">
        <f t="shared" si="78"/>
        <v/>
      </c>
      <c r="AH560" s="16" t="e">
        <f t="shared" si="79"/>
        <v>#DIV/0!</v>
      </c>
      <c r="AI560" s="34" t="e">
        <f>ROUND(IF(C560&lt;16,$Q560/($D560^0.450818786555515)*'Hintergrund Berechnung'!$N$941,$Q560/($D560^0.450818786555515)*'Hintergrund Berechnung'!$N$942),0)</f>
        <v>#DIV/0!</v>
      </c>
      <c r="AJ560" s="34">
        <f>ROUND(IF(C560&lt;16,$R560*'Hintergrund Berechnung'!$O$941,$R560*'Hintergrund Berechnung'!$O$942),0)</f>
        <v>0</v>
      </c>
      <c r="AK560" s="34">
        <f>ROUND(IF(C560&lt;16,IF(S560&gt;0,(25-$S560)*'Hintergrund Berechnung'!$J$941,0),IF(S560&gt;0,(25-$S560)*'Hintergrund Berechnung'!$J$942,0)),0)</f>
        <v>0</v>
      </c>
      <c r="AL560" s="18" t="e">
        <f t="shared" si="80"/>
        <v>#DIV/0!</v>
      </c>
    </row>
    <row r="561" spans="21:38" x14ac:dyDescent="0.5">
      <c r="U561" s="16">
        <f t="shared" si="72"/>
        <v>0</v>
      </c>
      <c r="V561" s="16" t="e">
        <f>IF($A$3=FALSE,IF($C561&lt;16,E561/($D561^0.70558407859294)*'Hintergrund Berechnung'!$I$941,E561/($D561^0.70558407859294)*'Hintergrund Berechnung'!$I$942),IF($C561&lt;13,(E561/($D561^0.70558407859294)*'Hintergrund Berechnung'!$I$941)*0.5,IF($C561&lt;16,(E561/($D561^0.70558407859294)*'Hintergrund Berechnung'!$I$941)*0.67,E561/($D561^0.70558407859294)*'Hintergrund Berechnung'!$I$942)))</f>
        <v>#DIV/0!</v>
      </c>
      <c r="W561" s="16" t="str">
        <f t="shared" si="73"/>
        <v/>
      </c>
      <c r="X561" s="16" t="e">
        <f>IF($A$3=FALSE,IF($C561&lt;16,G561/($D561^0.70558407859294)*'Hintergrund Berechnung'!$I$941,G561/($D561^0.70558407859294)*'Hintergrund Berechnung'!$I$942),IF($C561&lt;13,(G561/($D561^0.70558407859294)*'Hintergrund Berechnung'!$I$941)*0.5,IF($C561&lt;16,(G561/($D561^0.70558407859294)*'Hintergrund Berechnung'!$I$941)*0.67,G561/($D561^0.70558407859294)*'Hintergrund Berechnung'!$I$942)))</f>
        <v>#DIV/0!</v>
      </c>
      <c r="Y561" s="16" t="str">
        <f t="shared" si="74"/>
        <v/>
      </c>
      <c r="Z561" s="16" t="e">
        <f>IF($A$3=FALSE,IF($C561&lt;16,I561/($D561^0.70558407859294)*'Hintergrund Berechnung'!$I$941,I561/($D561^0.70558407859294)*'Hintergrund Berechnung'!$I$942),IF($C561&lt;13,(I561/($D561^0.70558407859294)*'Hintergrund Berechnung'!$I$941)*0.5,IF($C561&lt;16,(I561/($D561^0.70558407859294)*'Hintergrund Berechnung'!$I$941)*0.67,I561/($D561^0.70558407859294)*'Hintergrund Berechnung'!$I$942)))</f>
        <v>#DIV/0!</v>
      </c>
      <c r="AA561" s="16" t="str">
        <f t="shared" si="75"/>
        <v/>
      </c>
      <c r="AB561" s="16" t="e">
        <f>IF($A$3=FALSE,IF($C561&lt;16,K561/($D561^0.70558407859294)*'Hintergrund Berechnung'!$I$941,K561/($D561^0.70558407859294)*'Hintergrund Berechnung'!$I$942),IF($C561&lt;13,(K561/($D561^0.70558407859294)*'Hintergrund Berechnung'!$I$941)*0.5,IF($C561&lt;16,(K561/($D561^0.70558407859294)*'Hintergrund Berechnung'!$I$941)*0.67,K561/($D561^0.70558407859294)*'Hintergrund Berechnung'!$I$942)))</f>
        <v>#DIV/0!</v>
      </c>
      <c r="AC561" s="16" t="str">
        <f t="shared" si="76"/>
        <v/>
      </c>
      <c r="AD561" s="16" t="e">
        <f>IF($A$3=FALSE,IF($C561&lt;16,M561/($D561^0.70558407859294)*'Hintergrund Berechnung'!$I$941,M561/($D561^0.70558407859294)*'Hintergrund Berechnung'!$I$942),IF($C561&lt;13,(M561/($D561^0.70558407859294)*'Hintergrund Berechnung'!$I$941)*0.5,IF($C561&lt;16,(M561/($D561^0.70558407859294)*'Hintergrund Berechnung'!$I$941)*0.67,M561/($D561^0.70558407859294)*'Hintergrund Berechnung'!$I$942)))</f>
        <v>#DIV/0!</v>
      </c>
      <c r="AE561" s="16" t="str">
        <f t="shared" si="77"/>
        <v/>
      </c>
      <c r="AF561" s="16" t="e">
        <f>IF($A$3=FALSE,IF($C561&lt;16,O561/($D561^0.70558407859294)*'Hintergrund Berechnung'!$I$941,O561/($D561^0.70558407859294)*'Hintergrund Berechnung'!$I$942),IF($C561&lt;13,(O561/($D561^0.70558407859294)*'Hintergrund Berechnung'!$I$941)*0.5,IF($C561&lt;16,(O561/($D561^0.70558407859294)*'Hintergrund Berechnung'!$I$941)*0.67,O561/($D561^0.70558407859294)*'Hintergrund Berechnung'!$I$942)))</f>
        <v>#DIV/0!</v>
      </c>
      <c r="AG561" s="16" t="str">
        <f t="shared" si="78"/>
        <v/>
      </c>
      <c r="AH561" s="16" t="e">
        <f t="shared" si="79"/>
        <v>#DIV/0!</v>
      </c>
      <c r="AI561" s="34" t="e">
        <f>ROUND(IF(C561&lt;16,$Q561/($D561^0.450818786555515)*'Hintergrund Berechnung'!$N$941,$Q561/($D561^0.450818786555515)*'Hintergrund Berechnung'!$N$942),0)</f>
        <v>#DIV/0!</v>
      </c>
      <c r="AJ561" s="34">
        <f>ROUND(IF(C561&lt;16,$R561*'Hintergrund Berechnung'!$O$941,$R561*'Hintergrund Berechnung'!$O$942),0)</f>
        <v>0</v>
      </c>
      <c r="AK561" s="34">
        <f>ROUND(IF(C561&lt;16,IF(S561&gt;0,(25-$S561)*'Hintergrund Berechnung'!$J$941,0),IF(S561&gt;0,(25-$S561)*'Hintergrund Berechnung'!$J$942,0)),0)</f>
        <v>0</v>
      </c>
      <c r="AL561" s="18" t="e">
        <f t="shared" si="80"/>
        <v>#DIV/0!</v>
      </c>
    </row>
    <row r="562" spans="21:38" x14ac:dyDescent="0.5">
      <c r="U562" s="16">
        <f t="shared" si="72"/>
        <v>0</v>
      </c>
      <c r="V562" s="16" t="e">
        <f>IF($A$3=FALSE,IF($C562&lt;16,E562/($D562^0.70558407859294)*'Hintergrund Berechnung'!$I$941,E562/($D562^0.70558407859294)*'Hintergrund Berechnung'!$I$942),IF($C562&lt;13,(E562/($D562^0.70558407859294)*'Hintergrund Berechnung'!$I$941)*0.5,IF($C562&lt;16,(E562/($D562^0.70558407859294)*'Hintergrund Berechnung'!$I$941)*0.67,E562/($D562^0.70558407859294)*'Hintergrund Berechnung'!$I$942)))</f>
        <v>#DIV/0!</v>
      </c>
      <c r="W562" s="16" t="str">
        <f t="shared" si="73"/>
        <v/>
      </c>
      <c r="X562" s="16" t="e">
        <f>IF($A$3=FALSE,IF($C562&lt;16,G562/($D562^0.70558407859294)*'Hintergrund Berechnung'!$I$941,G562/($D562^0.70558407859294)*'Hintergrund Berechnung'!$I$942),IF($C562&lt;13,(G562/($D562^0.70558407859294)*'Hintergrund Berechnung'!$I$941)*0.5,IF($C562&lt;16,(G562/($D562^0.70558407859294)*'Hintergrund Berechnung'!$I$941)*0.67,G562/($D562^0.70558407859294)*'Hintergrund Berechnung'!$I$942)))</f>
        <v>#DIV/0!</v>
      </c>
      <c r="Y562" s="16" t="str">
        <f t="shared" si="74"/>
        <v/>
      </c>
      <c r="Z562" s="16" t="e">
        <f>IF($A$3=FALSE,IF($C562&lt;16,I562/($D562^0.70558407859294)*'Hintergrund Berechnung'!$I$941,I562/($D562^0.70558407859294)*'Hintergrund Berechnung'!$I$942),IF($C562&lt;13,(I562/($D562^0.70558407859294)*'Hintergrund Berechnung'!$I$941)*0.5,IF($C562&lt;16,(I562/($D562^0.70558407859294)*'Hintergrund Berechnung'!$I$941)*0.67,I562/($D562^0.70558407859294)*'Hintergrund Berechnung'!$I$942)))</f>
        <v>#DIV/0!</v>
      </c>
      <c r="AA562" s="16" t="str">
        <f t="shared" si="75"/>
        <v/>
      </c>
      <c r="AB562" s="16" t="e">
        <f>IF($A$3=FALSE,IF($C562&lt;16,K562/($D562^0.70558407859294)*'Hintergrund Berechnung'!$I$941,K562/($D562^0.70558407859294)*'Hintergrund Berechnung'!$I$942),IF($C562&lt;13,(K562/($D562^0.70558407859294)*'Hintergrund Berechnung'!$I$941)*0.5,IF($C562&lt;16,(K562/($D562^0.70558407859294)*'Hintergrund Berechnung'!$I$941)*0.67,K562/($D562^0.70558407859294)*'Hintergrund Berechnung'!$I$942)))</f>
        <v>#DIV/0!</v>
      </c>
      <c r="AC562" s="16" t="str">
        <f t="shared" si="76"/>
        <v/>
      </c>
      <c r="AD562" s="16" t="e">
        <f>IF($A$3=FALSE,IF($C562&lt;16,M562/($D562^0.70558407859294)*'Hintergrund Berechnung'!$I$941,M562/($D562^0.70558407859294)*'Hintergrund Berechnung'!$I$942),IF($C562&lt;13,(M562/($D562^0.70558407859294)*'Hintergrund Berechnung'!$I$941)*0.5,IF($C562&lt;16,(M562/($D562^0.70558407859294)*'Hintergrund Berechnung'!$I$941)*0.67,M562/($D562^0.70558407859294)*'Hintergrund Berechnung'!$I$942)))</f>
        <v>#DIV/0!</v>
      </c>
      <c r="AE562" s="16" t="str">
        <f t="shared" si="77"/>
        <v/>
      </c>
      <c r="AF562" s="16" t="e">
        <f>IF($A$3=FALSE,IF($C562&lt;16,O562/($D562^0.70558407859294)*'Hintergrund Berechnung'!$I$941,O562/($D562^0.70558407859294)*'Hintergrund Berechnung'!$I$942),IF($C562&lt;13,(O562/($D562^0.70558407859294)*'Hintergrund Berechnung'!$I$941)*0.5,IF($C562&lt;16,(O562/($D562^0.70558407859294)*'Hintergrund Berechnung'!$I$941)*0.67,O562/($D562^0.70558407859294)*'Hintergrund Berechnung'!$I$942)))</f>
        <v>#DIV/0!</v>
      </c>
      <c r="AG562" s="16" t="str">
        <f t="shared" si="78"/>
        <v/>
      </c>
      <c r="AH562" s="16" t="e">
        <f t="shared" si="79"/>
        <v>#DIV/0!</v>
      </c>
      <c r="AI562" s="34" t="e">
        <f>ROUND(IF(C562&lt;16,$Q562/($D562^0.450818786555515)*'Hintergrund Berechnung'!$N$941,$Q562/($D562^0.450818786555515)*'Hintergrund Berechnung'!$N$942),0)</f>
        <v>#DIV/0!</v>
      </c>
      <c r="AJ562" s="34">
        <f>ROUND(IF(C562&lt;16,$R562*'Hintergrund Berechnung'!$O$941,$R562*'Hintergrund Berechnung'!$O$942),0)</f>
        <v>0</v>
      </c>
      <c r="AK562" s="34">
        <f>ROUND(IF(C562&lt;16,IF(S562&gt;0,(25-$S562)*'Hintergrund Berechnung'!$J$941,0),IF(S562&gt;0,(25-$S562)*'Hintergrund Berechnung'!$J$942,0)),0)</f>
        <v>0</v>
      </c>
      <c r="AL562" s="18" t="e">
        <f t="shared" si="80"/>
        <v>#DIV/0!</v>
      </c>
    </row>
    <row r="563" spans="21:38" x14ac:dyDescent="0.5">
      <c r="U563" s="16">
        <f t="shared" si="72"/>
        <v>0</v>
      </c>
      <c r="V563" s="16" t="e">
        <f>IF($A$3=FALSE,IF($C563&lt;16,E563/($D563^0.70558407859294)*'Hintergrund Berechnung'!$I$941,E563/($D563^0.70558407859294)*'Hintergrund Berechnung'!$I$942),IF($C563&lt;13,(E563/($D563^0.70558407859294)*'Hintergrund Berechnung'!$I$941)*0.5,IF($C563&lt;16,(E563/($D563^0.70558407859294)*'Hintergrund Berechnung'!$I$941)*0.67,E563/($D563^0.70558407859294)*'Hintergrund Berechnung'!$I$942)))</f>
        <v>#DIV/0!</v>
      </c>
      <c r="W563" s="16" t="str">
        <f t="shared" si="73"/>
        <v/>
      </c>
      <c r="X563" s="16" t="e">
        <f>IF($A$3=FALSE,IF($C563&lt;16,G563/($D563^0.70558407859294)*'Hintergrund Berechnung'!$I$941,G563/($D563^0.70558407859294)*'Hintergrund Berechnung'!$I$942),IF($C563&lt;13,(G563/($D563^0.70558407859294)*'Hintergrund Berechnung'!$I$941)*0.5,IF($C563&lt;16,(G563/($D563^0.70558407859294)*'Hintergrund Berechnung'!$I$941)*0.67,G563/($D563^0.70558407859294)*'Hintergrund Berechnung'!$I$942)))</f>
        <v>#DIV/0!</v>
      </c>
      <c r="Y563" s="16" t="str">
        <f t="shared" si="74"/>
        <v/>
      </c>
      <c r="Z563" s="16" t="e">
        <f>IF($A$3=FALSE,IF($C563&lt;16,I563/($D563^0.70558407859294)*'Hintergrund Berechnung'!$I$941,I563/($D563^0.70558407859294)*'Hintergrund Berechnung'!$I$942),IF($C563&lt;13,(I563/($D563^0.70558407859294)*'Hintergrund Berechnung'!$I$941)*0.5,IF($C563&lt;16,(I563/($D563^0.70558407859294)*'Hintergrund Berechnung'!$I$941)*0.67,I563/($D563^0.70558407859294)*'Hintergrund Berechnung'!$I$942)))</f>
        <v>#DIV/0!</v>
      </c>
      <c r="AA563" s="16" t="str">
        <f t="shared" si="75"/>
        <v/>
      </c>
      <c r="AB563" s="16" t="e">
        <f>IF($A$3=FALSE,IF($C563&lt;16,K563/($D563^0.70558407859294)*'Hintergrund Berechnung'!$I$941,K563/($D563^0.70558407859294)*'Hintergrund Berechnung'!$I$942),IF($C563&lt;13,(K563/($D563^0.70558407859294)*'Hintergrund Berechnung'!$I$941)*0.5,IF($C563&lt;16,(K563/($D563^0.70558407859294)*'Hintergrund Berechnung'!$I$941)*0.67,K563/($D563^0.70558407859294)*'Hintergrund Berechnung'!$I$942)))</f>
        <v>#DIV/0!</v>
      </c>
      <c r="AC563" s="16" t="str">
        <f t="shared" si="76"/>
        <v/>
      </c>
      <c r="AD563" s="16" t="e">
        <f>IF($A$3=FALSE,IF($C563&lt;16,M563/($D563^0.70558407859294)*'Hintergrund Berechnung'!$I$941,M563/($D563^0.70558407859294)*'Hintergrund Berechnung'!$I$942),IF($C563&lt;13,(M563/($D563^0.70558407859294)*'Hintergrund Berechnung'!$I$941)*0.5,IF($C563&lt;16,(M563/($D563^0.70558407859294)*'Hintergrund Berechnung'!$I$941)*0.67,M563/($D563^0.70558407859294)*'Hintergrund Berechnung'!$I$942)))</f>
        <v>#DIV/0!</v>
      </c>
      <c r="AE563" s="16" t="str">
        <f t="shared" si="77"/>
        <v/>
      </c>
      <c r="AF563" s="16" t="e">
        <f>IF($A$3=FALSE,IF($C563&lt;16,O563/($D563^0.70558407859294)*'Hintergrund Berechnung'!$I$941,O563/($D563^0.70558407859294)*'Hintergrund Berechnung'!$I$942),IF($C563&lt;13,(O563/($D563^0.70558407859294)*'Hintergrund Berechnung'!$I$941)*0.5,IF($C563&lt;16,(O563/($D563^0.70558407859294)*'Hintergrund Berechnung'!$I$941)*0.67,O563/($D563^0.70558407859294)*'Hintergrund Berechnung'!$I$942)))</f>
        <v>#DIV/0!</v>
      </c>
      <c r="AG563" s="16" t="str">
        <f t="shared" si="78"/>
        <v/>
      </c>
      <c r="AH563" s="16" t="e">
        <f t="shared" si="79"/>
        <v>#DIV/0!</v>
      </c>
      <c r="AI563" s="34" t="e">
        <f>ROUND(IF(C563&lt;16,$Q563/($D563^0.450818786555515)*'Hintergrund Berechnung'!$N$941,$Q563/($D563^0.450818786555515)*'Hintergrund Berechnung'!$N$942),0)</f>
        <v>#DIV/0!</v>
      </c>
      <c r="AJ563" s="34">
        <f>ROUND(IF(C563&lt;16,$R563*'Hintergrund Berechnung'!$O$941,$R563*'Hintergrund Berechnung'!$O$942),0)</f>
        <v>0</v>
      </c>
      <c r="AK563" s="34">
        <f>ROUND(IF(C563&lt;16,IF(S563&gt;0,(25-$S563)*'Hintergrund Berechnung'!$J$941,0),IF(S563&gt;0,(25-$S563)*'Hintergrund Berechnung'!$J$942,0)),0)</f>
        <v>0</v>
      </c>
      <c r="AL563" s="18" t="e">
        <f t="shared" si="80"/>
        <v>#DIV/0!</v>
      </c>
    </row>
    <row r="564" spans="21:38" x14ac:dyDescent="0.5">
      <c r="U564" s="16">
        <f t="shared" si="72"/>
        <v>0</v>
      </c>
      <c r="V564" s="16" t="e">
        <f>IF($A$3=FALSE,IF($C564&lt;16,E564/($D564^0.70558407859294)*'Hintergrund Berechnung'!$I$941,E564/($D564^0.70558407859294)*'Hintergrund Berechnung'!$I$942),IF($C564&lt;13,(E564/($D564^0.70558407859294)*'Hintergrund Berechnung'!$I$941)*0.5,IF($C564&lt;16,(E564/($D564^0.70558407859294)*'Hintergrund Berechnung'!$I$941)*0.67,E564/($D564^0.70558407859294)*'Hintergrund Berechnung'!$I$942)))</f>
        <v>#DIV/0!</v>
      </c>
      <c r="W564" s="16" t="str">
        <f t="shared" si="73"/>
        <v/>
      </c>
      <c r="X564" s="16" t="e">
        <f>IF($A$3=FALSE,IF($C564&lt;16,G564/($D564^0.70558407859294)*'Hintergrund Berechnung'!$I$941,G564/($D564^0.70558407859294)*'Hintergrund Berechnung'!$I$942),IF($C564&lt;13,(G564/($D564^0.70558407859294)*'Hintergrund Berechnung'!$I$941)*0.5,IF($C564&lt;16,(G564/($D564^0.70558407859294)*'Hintergrund Berechnung'!$I$941)*0.67,G564/($D564^0.70558407859294)*'Hintergrund Berechnung'!$I$942)))</f>
        <v>#DIV/0!</v>
      </c>
      <c r="Y564" s="16" t="str">
        <f t="shared" si="74"/>
        <v/>
      </c>
      <c r="Z564" s="16" t="e">
        <f>IF($A$3=FALSE,IF($C564&lt;16,I564/($D564^0.70558407859294)*'Hintergrund Berechnung'!$I$941,I564/($D564^0.70558407859294)*'Hintergrund Berechnung'!$I$942),IF($C564&lt;13,(I564/($D564^0.70558407859294)*'Hintergrund Berechnung'!$I$941)*0.5,IF($C564&lt;16,(I564/($D564^0.70558407859294)*'Hintergrund Berechnung'!$I$941)*0.67,I564/($D564^0.70558407859294)*'Hintergrund Berechnung'!$I$942)))</f>
        <v>#DIV/0!</v>
      </c>
      <c r="AA564" s="16" t="str">
        <f t="shared" si="75"/>
        <v/>
      </c>
      <c r="AB564" s="16" t="e">
        <f>IF($A$3=FALSE,IF($C564&lt;16,K564/($D564^0.70558407859294)*'Hintergrund Berechnung'!$I$941,K564/($D564^0.70558407859294)*'Hintergrund Berechnung'!$I$942),IF($C564&lt;13,(K564/($D564^0.70558407859294)*'Hintergrund Berechnung'!$I$941)*0.5,IF($C564&lt;16,(K564/($D564^0.70558407859294)*'Hintergrund Berechnung'!$I$941)*0.67,K564/($D564^0.70558407859294)*'Hintergrund Berechnung'!$I$942)))</f>
        <v>#DIV/0!</v>
      </c>
      <c r="AC564" s="16" t="str">
        <f t="shared" si="76"/>
        <v/>
      </c>
      <c r="AD564" s="16" t="e">
        <f>IF($A$3=FALSE,IF($C564&lt;16,M564/($D564^0.70558407859294)*'Hintergrund Berechnung'!$I$941,M564/($D564^0.70558407859294)*'Hintergrund Berechnung'!$I$942),IF($C564&lt;13,(M564/($D564^0.70558407859294)*'Hintergrund Berechnung'!$I$941)*0.5,IF($C564&lt;16,(M564/($D564^0.70558407859294)*'Hintergrund Berechnung'!$I$941)*0.67,M564/($D564^0.70558407859294)*'Hintergrund Berechnung'!$I$942)))</f>
        <v>#DIV/0!</v>
      </c>
      <c r="AE564" s="16" t="str">
        <f t="shared" si="77"/>
        <v/>
      </c>
      <c r="AF564" s="16" t="e">
        <f>IF($A$3=FALSE,IF($C564&lt;16,O564/($D564^0.70558407859294)*'Hintergrund Berechnung'!$I$941,O564/($D564^0.70558407859294)*'Hintergrund Berechnung'!$I$942),IF($C564&lt;13,(O564/($D564^0.70558407859294)*'Hintergrund Berechnung'!$I$941)*0.5,IF($C564&lt;16,(O564/($D564^0.70558407859294)*'Hintergrund Berechnung'!$I$941)*0.67,O564/($D564^0.70558407859294)*'Hintergrund Berechnung'!$I$942)))</f>
        <v>#DIV/0!</v>
      </c>
      <c r="AG564" s="16" t="str">
        <f t="shared" si="78"/>
        <v/>
      </c>
      <c r="AH564" s="16" t="e">
        <f t="shared" si="79"/>
        <v>#DIV/0!</v>
      </c>
      <c r="AI564" s="34" t="e">
        <f>ROUND(IF(C564&lt;16,$Q564/($D564^0.450818786555515)*'Hintergrund Berechnung'!$N$941,$Q564/($D564^0.450818786555515)*'Hintergrund Berechnung'!$N$942),0)</f>
        <v>#DIV/0!</v>
      </c>
      <c r="AJ564" s="34">
        <f>ROUND(IF(C564&lt;16,$R564*'Hintergrund Berechnung'!$O$941,$R564*'Hintergrund Berechnung'!$O$942),0)</f>
        <v>0</v>
      </c>
      <c r="AK564" s="34">
        <f>ROUND(IF(C564&lt;16,IF(S564&gt;0,(25-$S564)*'Hintergrund Berechnung'!$J$941,0),IF(S564&gt;0,(25-$S564)*'Hintergrund Berechnung'!$J$942,0)),0)</f>
        <v>0</v>
      </c>
      <c r="AL564" s="18" t="e">
        <f t="shared" si="80"/>
        <v>#DIV/0!</v>
      </c>
    </row>
    <row r="565" spans="21:38" x14ac:dyDescent="0.5">
      <c r="U565" s="16">
        <f t="shared" si="72"/>
        <v>0</v>
      </c>
      <c r="V565" s="16" t="e">
        <f>IF($A$3=FALSE,IF($C565&lt;16,E565/($D565^0.70558407859294)*'Hintergrund Berechnung'!$I$941,E565/($D565^0.70558407859294)*'Hintergrund Berechnung'!$I$942),IF($C565&lt;13,(E565/($D565^0.70558407859294)*'Hintergrund Berechnung'!$I$941)*0.5,IF($C565&lt;16,(E565/($D565^0.70558407859294)*'Hintergrund Berechnung'!$I$941)*0.67,E565/($D565^0.70558407859294)*'Hintergrund Berechnung'!$I$942)))</f>
        <v>#DIV/0!</v>
      </c>
      <c r="W565" s="16" t="str">
        <f t="shared" si="73"/>
        <v/>
      </c>
      <c r="X565" s="16" t="e">
        <f>IF($A$3=FALSE,IF($C565&lt;16,G565/($D565^0.70558407859294)*'Hintergrund Berechnung'!$I$941,G565/($D565^0.70558407859294)*'Hintergrund Berechnung'!$I$942),IF($C565&lt;13,(G565/($D565^0.70558407859294)*'Hintergrund Berechnung'!$I$941)*0.5,IF($C565&lt;16,(G565/($D565^0.70558407859294)*'Hintergrund Berechnung'!$I$941)*0.67,G565/($D565^0.70558407859294)*'Hintergrund Berechnung'!$I$942)))</f>
        <v>#DIV/0!</v>
      </c>
      <c r="Y565" s="16" t="str">
        <f t="shared" si="74"/>
        <v/>
      </c>
      <c r="Z565" s="16" t="e">
        <f>IF($A$3=FALSE,IF($C565&lt;16,I565/($D565^0.70558407859294)*'Hintergrund Berechnung'!$I$941,I565/($D565^0.70558407859294)*'Hintergrund Berechnung'!$I$942),IF($C565&lt;13,(I565/($D565^0.70558407859294)*'Hintergrund Berechnung'!$I$941)*0.5,IF($C565&lt;16,(I565/($D565^0.70558407859294)*'Hintergrund Berechnung'!$I$941)*0.67,I565/($D565^0.70558407859294)*'Hintergrund Berechnung'!$I$942)))</f>
        <v>#DIV/0!</v>
      </c>
      <c r="AA565" s="16" t="str">
        <f t="shared" si="75"/>
        <v/>
      </c>
      <c r="AB565" s="16" t="e">
        <f>IF($A$3=FALSE,IF($C565&lt;16,K565/($D565^0.70558407859294)*'Hintergrund Berechnung'!$I$941,K565/($D565^0.70558407859294)*'Hintergrund Berechnung'!$I$942),IF($C565&lt;13,(K565/($D565^0.70558407859294)*'Hintergrund Berechnung'!$I$941)*0.5,IF($C565&lt;16,(K565/($D565^0.70558407859294)*'Hintergrund Berechnung'!$I$941)*0.67,K565/($D565^0.70558407859294)*'Hintergrund Berechnung'!$I$942)))</f>
        <v>#DIV/0!</v>
      </c>
      <c r="AC565" s="16" t="str">
        <f t="shared" si="76"/>
        <v/>
      </c>
      <c r="AD565" s="16" t="e">
        <f>IF($A$3=FALSE,IF($C565&lt;16,M565/($D565^0.70558407859294)*'Hintergrund Berechnung'!$I$941,M565/($D565^0.70558407859294)*'Hintergrund Berechnung'!$I$942),IF($C565&lt;13,(M565/($D565^0.70558407859294)*'Hintergrund Berechnung'!$I$941)*0.5,IF($C565&lt;16,(M565/($D565^0.70558407859294)*'Hintergrund Berechnung'!$I$941)*0.67,M565/($D565^0.70558407859294)*'Hintergrund Berechnung'!$I$942)))</f>
        <v>#DIV/0!</v>
      </c>
      <c r="AE565" s="16" t="str">
        <f t="shared" si="77"/>
        <v/>
      </c>
      <c r="AF565" s="16" t="e">
        <f>IF($A$3=FALSE,IF($C565&lt;16,O565/($D565^0.70558407859294)*'Hintergrund Berechnung'!$I$941,O565/($D565^0.70558407859294)*'Hintergrund Berechnung'!$I$942),IF($C565&lt;13,(O565/($D565^0.70558407859294)*'Hintergrund Berechnung'!$I$941)*0.5,IF($C565&lt;16,(O565/($D565^0.70558407859294)*'Hintergrund Berechnung'!$I$941)*0.67,O565/($D565^0.70558407859294)*'Hintergrund Berechnung'!$I$942)))</f>
        <v>#DIV/0!</v>
      </c>
      <c r="AG565" s="16" t="str">
        <f t="shared" si="78"/>
        <v/>
      </c>
      <c r="AH565" s="16" t="e">
        <f t="shared" si="79"/>
        <v>#DIV/0!</v>
      </c>
      <c r="AI565" s="34" t="e">
        <f>ROUND(IF(C565&lt;16,$Q565/($D565^0.450818786555515)*'Hintergrund Berechnung'!$N$941,$Q565/($D565^0.450818786555515)*'Hintergrund Berechnung'!$N$942),0)</f>
        <v>#DIV/0!</v>
      </c>
      <c r="AJ565" s="34">
        <f>ROUND(IF(C565&lt;16,$R565*'Hintergrund Berechnung'!$O$941,$R565*'Hintergrund Berechnung'!$O$942),0)</f>
        <v>0</v>
      </c>
      <c r="AK565" s="34">
        <f>ROUND(IF(C565&lt;16,IF(S565&gt;0,(25-$S565)*'Hintergrund Berechnung'!$J$941,0),IF(S565&gt;0,(25-$S565)*'Hintergrund Berechnung'!$J$942,0)),0)</f>
        <v>0</v>
      </c>
      <c r="AL565" s="18" t="e">
        <f t="shared" si="80"/>
        <v>#DIV/0!</v>
      </c>
    </row>
    <row r="566" spans="21:38" x14ac:dyDescent="0.5">
      <c r="U566" s="16">
        <f t="shared" si="72"/>
        <v>0</v>
      </c>
      <c r="V566" s="16" t="e">
        <f>IF($A$3=FALSE,IF($C566&lt;16,E566/($D566^0.70558407859294)*'Hintergrund Berechnung'!$I$941,E566/($D566^0.70558407859294)*'Hintergrund Berechnung'!$I$942),IF($C566&lt;13,(E566/($D566^0.70558407859294)*'Hintergrund Berechnung'!$I$941)*0.5,IF($C566&lt;16,(E566/($D566^0.70558407859294)*'Hintergrund Berechnung'!$I$941)*0.67,E566/($D566^0.70558407859294)*'Hintergrund Berechnung'!$I$942)))</f>
        <v>#DIV/0!</v>
      </c>
      <c r="W566" s="16" t="str">
        <f t="shared" si="73"/>
        <v/>
      </c>
      <c r="X566" s="16" t="e">
        <f>IF($A$3=FALSE,IF($C566&lt;16,G566/($D566^0.70558407859294)*'Hintergrund Berechnung'!$I$941,G566/($D566^0.70558407859294)*'Hintergrund Berechnung'!$I$942),IF($C566&lt;13,(G566/($D566^0.70558407859294)*'Hintergrund Berechnung'!$I$941)*0.5,IF($C566&lt;16,(G566/($D566^0.70558407859294)*'Hintergrund Berechnung'!$I$941)*0.67,G566/($D566^0.70558407859294)*'Hintergrund Berechnung'!$I$942)))</f>
        <v>#DIV/0!</v>
      </c>
      <c r="Y566" s="16" t="str">
        <f t="shared" si="74"/>
        <v/>
      </c>
      <c r="Z566" s="16" t="e">
        <f>IF($A$3=FALSE,IF($C566&lt;16,I566/($D566^0.70558407859294)*'Hintergrund Berechnung'!$I$941,I566/($D566^0.70558407859294)*'Hintergrund Berechnung'!$I$942),IF($C566&lt;13,(I566/($D566^0.70558407859294)*'Hintergrund Berechnung'!$I$941)*0.5,IF($C566&lt;16,(I566/($D566^0.70558407859294)*'Hintergrund Berechnung'!$I$941)*0.67,I566/($D566^0.70558407859294)*'Hintergrund Berechnung'!$I$942)))</f>
        <v>#DIV/0!</v>
      </c>
      <c r="AA566" s="16" t="str">
        <f t="shared" si="75"/>
        <v/>
      </c>
      <c r="AB566" s="16" t="e">
        <f>IF($A$3=FALSE,IF($C566&lt;16,K566/($D566^0.70558407859294)*'Hintergrund Berechnung'!$I$941,K566/($D566^0.70558407859294)*'Hintergrund Berechnung'!$I$942),IF($C566&lt;13,(K566/($D566^0.70558407859294)*'Hintergrund Berechnung'!$I$941)*0.5,IF($C566&lt;16,(K566/($D566^0.70558407859294)*'Hintergrund Berechnung'!$I$941)*0.67,K566/($D566^0.70558407859294)*'Hintergrund Berechnung'!$I$942)))</f>
        <v>#DIV/0!</v>
      </c>
      <c r="AC566" s="16" t="str">
        <f t="shared" si="76"/>
        <v/>
      </c>
      <c r="AD566" s="16" t="e">
        <f>IF($A$3=FALSE,IF($C566&lt;16,M566/($D566^0.70558407859294)*'Hintergrund Berechnung'!$I$941,M566/($D566^0.70558407859294)*'Hintergrund Berechnung'!$I$942),IF($C566&lt;13,(M566/($D566^0.70558407859294)*'Hintergrund Berechnung'!$I$941)*0.5,IF($C566&lt;16,(M566/($D566^0.70558407859294)*'Hintergrund Berechnung'!$I$941)*0.67,M566/($D566^0.70558407859294)*'Hintergrund Berechnung'!$I$942)))</f>
        <v>#DIV/0!</v>
      </c>
      <c r="AE566" s="16" t="str">
        <f t="shared" si="77"/>
        <v/>
      </c>
      <c r="AF566" s="16" t="e">
        <f>IF($A$3=FALSE,IF($C566&lt;16,O566/($D566^0.70558407859294)*'Hintergrund Berechnung'!$I$941,O566/($D566^0.70558407859294)*'Hintergrund Berechnung'!$I$942),IF($C566&lt;13,(O566/($D566^0.70558407859294)*'Hintergrund Berechnung'!$I$941)*0.5,IF($C566&lt;16,(O566/($D566^0.70558407859294)*'Hintergrund Berechnung'!$I$941)*0.67,O566/($D566^0.70558407859294)*'Hintergrund Berechnung'!$I$942)))</f>
        <v>#DIV/0!</v>
      </c>
      <c r="AG566" s="16" t="str">
        <f t="shared" si="78"/>
        <v/>
      </c>
      <c r="AH566" s="16" t="e">
        <f t="shared" si="79"/>
        <v>#DIV/0!</v>
      </c>
      <c r="AI566" s="34" t="e">
        <f>ROUND(IF(C566&lt;16,$Q566/($D566^0.450818786555515)*'Hintergrund Berechnung'!$N$941,$Q566/($D566^0.450818786555515)*'Hintergrund Berechnung'!$N$942),0)</f>
        <v>#DIV/0!</v>
      </c>
      <c r="AJ566" s="34">
        <f>ROUND(IF(C566&lt;16,$R566*'Hintergrund Berechnung'!$O$941,$R566*'Hintergrund Berechnung'!$O$942),0)</f>
        <v>0</v>
      </c>
      <c r="AK566" s="34">
        <f>ROUND(IF(C566&lt;16,IF(S566&gt;0,(25-$S566)*'Hintergrund Berechnung'!$J$941,0),IF(S566&gt;0,(25-$S566)*'Hintergrund Berechnung'!$J$942,0)),0)</f>
        <v>0</v>
      </c>
      <c r="AL566" s="18" t="e">
        <f t="shared" si="80"/>
        <v>#DIV/0!</v>
      </c>
    </row>
    <row r="567" spans="21:38" x14ac:dyDescent="0.5">
      <c r="U567" s="16">
        <f t="shared" si="72"/>
        <v>0</v>
      </c>
      <c r="V567" s="16" t="e">
        <f>IF($A$3=FALSE,IF($C567&lt;16,E567/($D567^0.70558407859294)*'Hintergrund Berechnung'!$I$941,E567/($D567^0.70558407859294)*'Hintergrund Berechnung'!$I$942),IF($C567&lt;13,(E567/($D567^0.70558407859294)*'Hintergrund Berechnung'!$I$941)*0.5,IF($C567&lt;16,(E567/($D567^0.70558407859294)*'Hintergrund Berechnung'!$I$941)*0.67,E567/($D567^0.70558407859294)*'Hintergrund Berechnung'!$I$942)))</f>
        <v>#DIV/0!</v>
      </c>
      <c r="W567" s="16" t="str">
        <f t="shared" si="73"/>
        <v/>
      </c>
      <c r="X567" s="16" t="e">
        <f>IF($A$3=FALSE,IF($C567&lt;16,G567/($D567^0.70558407859294)*'Hintergrund Berechnung'!$I$941,G567/($D567^0.70558407859294)*'Hintergrund Berechnung'!$I$942),IF($C567&lt;13,(G567/($D567^0.70558407859294)*'Hintergrund Berechnung'!$I$941)*0.5,IF($C567&lt;16,(G567/($D567^0.70558407859294)*'Hintergrund Berechnung'!$I$941)*0.67,G567/($D567^0.70558407859294)*'Hintergrund Berechnung'!$I$942)))</f>
        <v>#DIV/0!</v>
      </c>
      <c r="Y567" s="16" t="str">
        <f t="shared" si="74"/>
        <v/>
      </c>
      <c r="Z567" s="16" t="e">
        <f>IF($A$3=FALSE,IF($C567&lt;16,I567/($D567^0.70558407859294)*'Hintergrund Berechnung'!$I$941,I567/($D567^0.70558407859294)*'Hintergrund Berechnung'!$I$942),IF($C567&lt;13,(I567/($D567^0.70558407859294)*'Hintergrund Berechnung'!$I$941)*0.5,IF($C567&lt;16,(I567/($D567^0.70558407859294)*'Hintergrund Berechnung'!$I$941)*0.67,I567/($D567^0.70558407859294)*'Hintergrund Berechnung'!$I$942)))</f>
        <v>#DIV/0!</v>
      </c>
      <c r="AA567" s="16" t="str">
        <f t="shared" si="75"/>
        <v/>
      </c>
      <c r="AB567" s="16" t="e">
        <f>IF($A$3=FALSE,IF($C567&lt;16,K567/($D567^0.70558407859294)*'Hintergrund Berechnung'!$I$941,K567/($D567^0.70558407859294)*'Hintergrund Berechnung'!$I$942),IF($C567&lt;13,(K567/($D567^0.70558407859294)*'Hintergrund Berechnung'!$I$941)*0.5,IF($C567&lt;16,(K567/($D567^0.70558407859294)*'Hintergrund Berechnung'!$I$941)*0.67,K567/($D567^0.70558407859294)*'Hintergrund Berechnung'!$I$942)))</f>
        <v>#DIV/0!</v>
      </c>
      <c r="AC567" s="16" t="str">
        <f t="shared" si="76"/>
        <v/>
      </c>
      <c r="AD567" s="16" t="e">
        <f>IF($A$3=FALSE,IF($C567&lt;16,M567/($D567^0.70558407859294)*'Hintergrund Berechnung'!$I$941,M567/($D567^0.70558407859294)*'Hintergrund Berechnung'!$I$942),IF($C567&lt;13,(M567/($D567^0.70558407859294)*'Hintergrund Berechnung'!$I$941)*0.5,IF($C567&lt;16,(M567/($D567^0.70558407859294)*'Hintergrund Berechnung'!$I$941)*0.67,M567/($D567^0.70558407859294)*'Hintergrund Berechnung'!$I$942)))</f>
        <v>#DIV/0!</v>
      </c>
      <c r="AE567" s="16" t="str">
        <f t="shared" si="77"/>
        <v/>
      </c>
      <c r="AF567" s="16" t="e">
        <f>IF($A$3=FALSE,IF($C567&lt;16,O567/($D567^0.70558407859294)*'Hintergrund Berechnung'!$I$941,O567/($D567^0.70558407859294)*'Hintergrund Berechnung'!$I$942),IF($C567&lt;13,(O567/($D567^0.70558407859294)*'Hintergrund Berechnung'!$I$941)*0.5,IF($C567&lt;16,(O567/($D567^0.70558407859294)*'Hintergrund Berechnung'!$I$941)*0.67,O567/($D567^0.70558407859294)*'Hintergrund Berechnung'!$I$942)))</f>
        <v>#DIV/0!</v>
      </c>
      <c r="AG567" s="16" t="str">
        <f t="shared" si="78"/>
        <v/>
      </c>
      <c r="AH567" s="16" t="e">
        <f t="shared" si="79"/>
        <v>#DIV/0!</v>
      </c>
      <c r="AI567" s="34" t="e">
        <f>ROUND(IF(C567&lt;16,$Q567/($D567^0.450818786555515)*'Hintergrund Berechnung'!$N$941,$Q567/($D567^0.450818786555515)*'Hintergrund Berechnung'!$N$942),0)</f>
        <v>#DIV/0!</v>
      </c>
      <c r="AJ567" s="34">
        <f>ROUND(IF(C567&lt;16,$R567*'Hintergrund Berechnung'!$O$941,$R567*'Hintergrund Berechnung'!$O$942),0)</f>
        <v>0</v>
      </c>
      <c r="AK567" s="34">
        <f>ROUND(IF(C567&lt;16,IF(S567&gt;0,(25-$S567)*'Hintergrund Berechnung'!$J$941,0),IF(S567&gt;0,(25-$S567)*'Hintergrund Berechnung'!$J$942,0)),0)</f>
        <v>0</v>
      </c>
      <c r="AL567" s="18" t="e">
        <f t="shared" si="80"/>
        <v>#DIV/0!</v>
      </c>
    </row>
    <row r="568" spans="21:38" x14ac:dyDescent="0.5">
      <c r="U568" s="16">
        <f t="shared" si="72"/>
        <v>0</v>
      </c>
      <c r="V568" s="16" t="e">
        <f>IF($A$3=FALSE,IF($C568&lt;16,E568/($D568^0.70558407859294)*'Hintergrund Berechnung'!$I$941,E568/($D568^0.70558407859294)*'Hintergrund Berechnung'!$I$942),IF($C568&lt;13,(E568/($D568^0.70558407859294)*'Hintergrund Berechnung'!$I$941)*0.5,IF($C568&lt;16,(E568/($D568^0.70558407859294)*'Hintergrund Berechnung'!$I$941)*0.67,E568/($D568^0.70558407859294)*'Hintergrund Berechnung'!$I$942)))</f>
        <v>#DIV/0!</v>
      </c>
      <c r="W568" s="16" t="str">
        <f t="shared" si="73"/>
        <v/>
      </c>
      <c r="X568" s="16" t="e">
        <f>IF($A$3=FALSE,IF($C568&lt;16,G568/($D568^0.70558407859294)*'Hintergrund Berechnung'!$I$941,G568/($D568^0.70558407859294)*'Hintergrund Berechnung'!$I$942),IF($C568&lt;13,(G568/($D568^0.70558407859294)*'Hintergrund Berechnung'!$I$941)*0.5,IF($C568&lt;16,(G568/($D568^0.70558407859294)*'Hintergrund Berechnung'!$I$941)*0.67,G568/($D568^0.70558407859294)*'Hintergrund Berechnung'!$I$942)))</f>
        <v>#DIV/0!</v>
      </c>
      <c r="Y568" s="16" t="str">
        <f t="shared" si="74"/>
        <v/>
      </c>
      <c r="Z568" s="16" t="e">
        <f>IF($A$3=FALSE,IF($C568&lt;16,I568/($D568^0.70558407859294)*'Hintergrund Berechnung'!$I$941,I568/($D568^0.70558407859294)*'Hintergrund Berechnung'!$I$942),IF($C568&lt;13,(I568/($D568^0.70558407859294)*'Hintergrund Berechnung'!$I$941)*0.5,IF($C568&lt;16,(I568/($D568^0.70558407859294)*'Hintergrund Berechnung'!$I$941)*0.67,I568/($D568^0.70558407859294)*'Hintergrund Berechnung'!$I$942)))</f>
        <v>#DIV/0!</v>
      </c>
      <c r="AA568" s="16" t="str">
        <f t="shared" si="75"/>
        <v/>
      </c>
      <c r="AB568" s="16" t="e">
        <f>IF($A$3=FALSE,IF($C568&lt;16,K568/($D568^0.70558407859294)*'Hintergrund Berechnung'!$I$941,K568/($D568^0.70558407859294)*'Hintergrund Berechnung'!$I$942),IF($C568&lt;13,(K568/($D568^0.70558407859294)*'Hintergrund Berechnung'!$I$941)*0.5,IF($C568&lt;16,(K568/($D568^0.70558407859294)*'Hintergrund Berechnung'!$I$941)*0.67,K568/($D568^0.70558407859294)*'Hintergrund Berechnung'!$I$942)))</f>
        <v>#DIV/0!</v>
      </c>
      <c r="AC568" s="16" t="str">
        <f t="shared" si="76"/>
        <v/>
      </c>
      <c r="AD568" s="16" t="e">
        <f>IF($A$3=FALSE,IF($C568&lt;16,M568/($D568^0.70558407859294)*'Hintergrund Berechnung'!$I$941,M568/($D568^0.70558407859294)*'Hintergrund Berechnung'!$I$942),IF($C568&lt;13,(M568/($D568^0.70558407859294)*'Hintergrund Berechnung'!$I$941)*0.5,IF($C568&lt;16,(M568/($D568^0.70558407859294)*'Hintergrund Berechnung'!$I$941)*0.67,M568/($D568^0.70558407859294)*'Hintergrund Berechnung'!$I$942)))</f>
        <v>#DIV/0!</v>
      </c>
      <c r="AE568" s="16" t="str">
        <f t="shared" si="77"/>
        <v/>
      </c>
      <c r="AF568" s="16" t="e">
        <f>IF($A$3=FALSE,IF($C568&lt;16,O568/($D568^0.70558407859294)*'Hintergrund Berechnung'!$I$941,O568/($D568^0.70558407859294)*'Hintergrund Berechnung'!$I$942),IF($C568&lt;13,(O568/($D568^0.70558407859294)*'Hintergrund Berechnung'!$I$941)*0.5,IF($C568&lt;16,(O568/($D568^0.70558407859294)*'Hintergrund Berechnung'!$I$941)*0.67,O568/($D568^0.70558407859294)*'Hintergrund Berechnung'!$I$942)))</f>
        <v>#DIV/0!</v>
      </c>
      <c r="AG568" s="16" t="str">
        <f t="shared" si="78"/>
        <v/>
      </c>
      <c r="AH568" s="16" t="e">
        <f t="shared" si="79"/>
        <v>#DIV/0!</v>
      </c>
      <c r="AI568" s="34" t="e">
        <f>ROUND(IF(C568&lt;16,$Q568/($D568^0.450818786555515)*'Hintergrund Berechnung'!$N$941,$Q568/($D568^0.450818786555515)*'Hintergrund Berechnung'!$N$942),0)</f>
        <v>#DIV/0!</v>
      </c>
      <c r="AJ568" s="34">
        <f>ROUND(IF(C568&lt;16,$R568*'Hintergrund Berechnung'!$O$941,$R568*'Hintergrund Berechnung'!$O$942),0)</f>
        <v>0</v>
      </c>
      <c r="AK568" s="34">
        <f>ROUND(IF(C568&lt;16,IF(S568&gt;0,(25-$S568)*'Hintergrund Berechnung'!$J$941,0),IF(S568&gt;0,(25-$S568)*'Hintergrund Berechnung'!$J$942,0)),0)</f>
        <v>0</v>
      </c>
      <c r="AL568" s="18" t="e">
        <f t="shared" si="80"/>
        <v>#DIV/0!</v>
      </c>
    </row>
    <row r="569" spans="21:38" x14ac:dyDescent="0.5">
      <c r="U569" s="16">
        <f t="shared" si="72"/>
        <v>0</v>
      </c>
      <c r="V569" s="16" t="e">
        <f>IF($A$3=FALSE,IF($C569&lt;16,E569/($D569^0.70558407859294)*'Hintergrund Berechnung'!$I$941,E569/($D569^0.70558407859294)*'Hintergrund Berechnung'!$I$942),IF($C569&lt;13,(E569/($D569^0.70558407859294)*'Hintergrund Berechnung'!$I$941)*0.5,IF($C569&lt;16,(E569/($D569^0.70558407859294)*'Hintergrund Berechnung'!$I$941)*0.67,E569/($D569^0.70558407859294)*'Hintergrund Berechnung'!$I$942)))</f>
        <v>#DIV/0!</v>
      </c>
      <c r="W569" s="16" t="str">
        <f t="shared" si="73"/>
        <v/>
      </c>
      <c r="X569" s="16" t="e">
        <f>IF($A$3=FALSE,IF($C569&lt;16,G569/($D569^0.70558407859294)*'Hintergrund Berechnung'!$I$941,G569/($D569^0.70558407859294)*'Hintergrund Berechnung'!$I$942),IF($C569&lt;13,(G569/($D569^0.70558407859294)*'Hintergrund Berechnung'!$I$941)*0.5,IF($C569&lt;16,(G569/($D569^0.70558407859294)*'Hintergrund Berechnung'!$I$941)*0.67,G569/($D569^0.70558407859294)*'Hintergrund Berechnung'!$I$942)))</f>
        <v>#DIV/0!</v>
      </c>
      <c r="Y569" s="16" t="str">
        <f t="shared" si="74"/>
        <v/>
      </c>
      <c r="Z569" s="16" t="e">
        <f>IF($A$3=FALSE,IF($C569&lt;16,I569/($D569^0.70558407859294)*'Hintergrund Berechnung'!$I$941,I569/($D569^0.70558407859294)*'Hintergrund Berechnung'!$I$942),IF($C569&lt;13,(I569/($D569^0.70558407859294)*'Hintergrund Berechnung'!$I$941)*0.5,IF($C569&lt;16,(I569/($D569^0.70558407859294)*'Hintergrund Berechnung'!$I$941)*0.67,I569/($D569^0.70558407859294)*'Hintergrund Berechnung'!$I$942)))</f>
        <v>#DIV/0!</v>
      </c>
      <c r="AA569" s="16" t="str">
        <f t="shared" si="75"/>
        <v/>
      </c>
      <c r="AB569" s="16" t="e">
        <f>IF($A$3=FALSE,IF($C569&lt;16,K569/($D569^0.70558407859294)*'Hintergrund Berechnung'!$I$941,K569/($D569^0.70558407859294)*'Hintergrund Berechnung'!$I$942),IF($C569&lt;13,(K569/($D569^0.70558407859294)*'Hintergrund Berechnung'!$I$941)*0.5,IF($C569&lt;16,(K569/($D569^0.70558407859294)*'Hintergrund Berechnung'!$I$941)*0.67,K569/($D569^0.70558407859294)*'Hintergrund Berechnung'!$I$942)))</f>
        <v>#DIV/0!</v>
      </c>
      <c r="AC569" s="16" t="str">
        <f t="shared" si="76"/>
        <v/>
      </c>
      <c r="AD569" s="16" t="e">
        <f>IF($A$3=FALSE,IF($C569&lt;16,M569/($D569^0.70558407859294)*'Hintergrund Berechnung'!$I$941,M569/($D569^0.70558407859294)*'Hintergrund Berechnung'!$I$942),IF($C569&lt;13,(M569/($D569^0.70558407859294)*'Hintergrund Berechnung'!$I$941)*0.5,IF($C569&lt;16,(M569/($D569^0.70558407859294)*'Hintergrund Berechnung'!$I$941)*0.67,M569/($D569^0.70558407859294)*'Hintergrund Berechnung'!$I$942)))</f>
        <v>#DIV/0!</v>
      </c>
      <c r="AE569" s="16" t="str">
        <f t="shared" si="77"/>
        <v/>
      </c>
      <c r="AF569" s="16" t="e">
        <f>IF($A$3=FALSE,IF($C569&lt;16,O569/($D569^0.70558407859294)*'Hintergrund Berechnung'!$I$941,O569/($D569^0.70558407859294)*'Hintergrund Berechnung'!$I$942),IF($C569&lt;13,(O569/($D569^0.70558407859294)*'Hintergrund Berechnung'!$I$941)*0.5,IF($C569&lt;16,(O569/($D569^0.70558407859294)*'Hintergrund Berechnung'!$I$941)*0.67,O569/($D569^0.70558407859294)*'Hintergrund Berechnung'!$I$942)))</f>
        <v>#DIV/0!</v>
      </c>
      <c r="AG569" s="16" t="str">
        <f t="shared" si="78"/>
        <v/>
      </c>
      <c r="AH569" s="16" t="e">
        <f t="shared" si="79"/>
        <v>#DIV/0!</v>
      </c>
      <c r="AI569" s="34" t="e">
        <f>ROUND(IF(C569&lt;16,$Q569/($D569^0.450818786555515)*'Hintergrund Berechnung'!$N$941,$Q569/($D569^0.450818786555515)*'Hintergrund Berechnung'!$N$942),0)</f>
        <v>#DIV/0!</v>
      </c>
      <c r="AJ569" s="34">
        <f>ROUND(IF(C569&lt;16,$R569*'Hintergrund Berechnung'!$O$941,$R569*'Hintergrund Berechnung'!$O$942),0)</f>
        <v>0</v>
      </c>
      <c r="AK569" s="34">
        <f>ROUND(IF(C569&lt;16,IF(S569&gt;0,(25-$S569)*'Hintergrund Berechnung'!$J$941,0),IF(S569&gt;0,(25-$S569)*'Hintergrund Berechnung'!$J$942,0)),0)</f>
        <v>0</v>
      </c>
      <c r="AL569" s="18" t="e">
        <f t="shared" si="80"/>
        <v>#DIV/0!</v>
      </c>
    </row>
    <row r="570" spans="21:38" x14ac:dyDescent="0.5">
      <c r="U570" s="16">
        <f t="shared" si="72"/>
        <v>0</v>
      </c>
      <c r="V570" s="16" t="e">
        <f>IF($A$3=FALSE,IF($C570&lt;16,E570/($D570^0.70558407859294)*'Hintergrund Berechnung'!$I$941,E570/($D570^0.70558407859294)*'Hintergrund Berechnung'!$I$942),IF($C570&lt;13,(E570/($D570^0.70558407859294)*'Hintergrund Berechnung'!$I$941)*0.5,IF($C570&lt;16,(E570/($D570^0.70558407859294)*'Hintergrund Berechnung'!$I$941)*0.67,E570/($D570^0.70558407859294)*'Hintergrund Berechnung'!$I$942)))</f>
        <v>#DIV/0!</v>
      </c>
      <c r="W570" s="16" t="str">
        <f t="shared" si="73"/>
        <v/>
      </c>
      <c r="X570" s="16" t="e">
        <f>IF($A$3=FALSE,IF($C570&lt;16,G570/($D570^0.70558407859294)*'Hintergrund Berechnung'!$I$941,G570/($D570^0.70558407859294)*'Hintergrund Berechnung'!$I$942),IF($C570&lt;13,(G570/($D570^0.70558407859294)*'Hintergrund Berechnung'!$I$941)*0.5,IF($C570&lt;16,(G570/($D570^0.70558407859294)*'Hintergrund Berechnung'!$I$941)*0.67,G570/($D570^0.70558407859294)*'Hintergrund Berechnung'!$I$942)))</f>
        <v>#DIV/0!</v>
      </c>
      <c r="Y570" s="16" t="str">
        <f t="shared" si="74"/>
        <v/>
      </c>
      <c r="Z570" s="16" t="e">
        <f>IF($A$3=FALSE,IF($C570&lt;16,I570/($D570^0.70558407859294)*'Hintergrund Berechnung'!$I$941,I570/($D570^0.70558407859294)*'Hintergrund Berechnung'!$I$942),IF($C570&lt;13,(I570/($D570^0.70558407859294)*'Hintergrund Berechnung'!$I$941)*0.5,IF($C570&lt;16,(I570/($D570^0.70558407859294)*'Hintergrund Berechnung'!$I$941)*0.67,I570/($D570^0.70558407859294)*'Hintergrund Berechnung'!$I$942)))</f>
        <v>#DIV/0!</v>
      </c>
      <c r="AA570" s="16" t="str">
        <f t="shared" si="75"/>
        <v/>
      </c>
      <c r="AB570" s="16" t="e">
        <f>IF($A$3=FALSE,IF($C570&lt;16,K570/($D570^0.70558407859294)*'Hintergrund Berechnung'!$I$941,K570/($D570^0.70558407859294)*'Hintergrund Berechnung'!$I$942),IF($C570&lt;13,(K570/($D570^0.70558407859294)*'Hintergrund Berechnung'!$I$941)*0.5,IF($C570&lt;16,(K570/($D570^0.70558407859294)*'Hintergrund Berechnung'!$I$941)*0.67,K570/($D570^0.70558407859294)*'Hintergrund Berechnung'!$I$942)))</f>
        <v>#DIV/0!</v>
      </c>
      <c r="AC570" s="16" t="str">
        <f t="shared" si="76"/>
        <v/>
      </c>
      <c r="AD570" s="16" t="e">
        <f>IF($A$3=FALSE,IF($C570&lt;16,M570/($D570^0.70558407859294)*'Hintergrund Berechnung'!$I$941,M570/($D570^0.70558407859294)*'Hintergrund Berechnung'!$I$942),IF($C570&lt;13,(M570/($D570^0.70558407859294)*'Hintergrund Berechnung'!$I$941)*0.5,IF($C570&lt;16,(M570/($D570^0.70558407859294)*'Hintergrund Berechnung'!$I$941)*0.67,M570/($D570^0.70558407859294)*'Hintergrund Berechnung'!$I$942)))</f>
        <v>#DIV/0!</v>
      </c>
      <c r="AE570" s="16" t="str">
        <f t="shared" si="77"/>
        <v/>
      </c>
      <c r="AF570" s="16" t="e">
        <f>IF($A$3=FALSE,IF($C570&lt;16,O570/($D570^0.70558407859294)*'Hintergrund Berechnung'!$I$941,O570/($D570^0.70558407859294)*'Hintergrund Berechnung'!$I$942),IF($C570&lt;13,(O570/($D570^0.70558407859294)*'Hintergrund Berechnung'!$I$941)*0.5,IF($C570&lt;16,(O570/($D570^0.70558407859294)*'Hintergrund Berechnung'!$I$941)*0.67,O570/($D570^0.70558407859294)*'Hintergrund Berechnung'!$I$942)))</f>
        <v>#DIV/0!</v>
      </c>
      <c r="AG570" s="16" t="str">
        <f t="shared" si="78"/>
        <v/>
      </c>
      <c r="AH570" s="16" t="e">
        <f t="shared" si="79"/>
        <v>#DIV/0!</v>
      </c>
      <c r="AI570" s="34" t="e">
        <f>ROUND(IF(C570&lt;16,$Q570/($D570^0.450818786555515)*'Hintergrund Berechnung'!$N$941,$Q570/($D570^0.450818786555515)*'Hintergrund Berechnung'!$N$942),0)</f>
        <v>#DIV/0!</v>
      </c>
      <c r="AJ570" s="34">
        <f>ROUND(IF(C570&lt;16,$R570*'Hintergrund Berechnung'!$O$941,$R570*'Hintergrund Berechnung'!$O$942),0)</f>
        <v>0</v>
      </c>
      <c r="AK570" s="34">
        <f>ROUND(IF(C570&lt;16,IF(S570&gt;0,(25-$S570)*'Hintergrund Berechnung'!$J$941,0),IF(S570&gt;0,(25-$S570)*'Hintergrund Berechnung'!$J$942,0)),0)</f>
        <v>0</v>
      </c>
      <c r="AL570" s="18" t="e">
        <f t="shared" si="80"/>
        <v>#DIV/0!</v>
      </c>
    </row>
    <row r="571" spans="21:38" x14ac:dyDescent="0.5">
      <c r="U571" s="16">
        <f t="shared" si="72"/>
        <v>0</v>
      </c>
      <c r="V571" s="16" t="e">
        <f>IF($A$3=FALSE,IF($C571&lt;16,E571/($D571^0.70558407859294)*'Hintergrund Berechnung'!$I$941,E571/($D571^0.70558407859294)*'Hintergrund Berechnung'!$I$942),IF($C571&lt;13,(E571/($D571^0.70558407859294)*'Hintergrund Berechnung'!$I$941)*0.5,IF($C571&lt;16,(E571/($D571^0.70558407859294)*'Hintergrund Berechnung'!$I$941)*0.67,E571/($D571^0.70558407859294)*'Hintergrund Berechnung'!$I$942)))</f>
        <v>#DIV/0!</v>
      </c>
      <c r="W571" s="16" t="str">
        <f t="shared" si="73"/>
        <v/>
      </c>
      <c r="X571" s="16" t="e">
        <f>IF($A$3=FALSE,IF($C571&lt;16,G571/($D571^0.70558407859294)*'Hintergrund Berechnung'!$I$941,G571/($D571^0.70558407859294)*'Hintergrund Berechnung'!$I$942),IF($C571&lt;13,(G571/($D571^0.70558407859294)*'Hintergrund Berechnung'!$I$941)*0.5,IF($C571&lt;16,(G571/($D571^0.70558407859294)*'Hintergrund Berechnung'!$I$941)*0.67,G571/($D571^0.70558407859294)*'Hintergrund Berechnung'!$I$942)))</f>
        <v>#DIV/0!</v>
      </c>
      <c r="Y571" s="16" t="str">
        <f t="shared" si="74"/>
        <v/>
      </c>
      <c r="Z571" s="16" t="e">
        <f>IF($A$3=FALSE,IF($C571&lt;16,I571/($D571^0.70558407859294)*'Hintergrund Berechnung'!$I$941,I571/($D571^0.70558407859294)*'Hintergrund Berechnung'!$I$942),IF($C571&lt;13,(I571/($D571^0.70558407859294)*'Hintergrund Berechnung'!$I$941)*0.5,IF($C571&lt;16,(I571/($D571^0.70558407859294)*'Hintergrund Berechnung'!$I$941)*0.67,I571/($D571^0.70558407859294)*'Hintergrund Berechnung'!$I$942)))</f>
        <v>#DIV/0!</v>
      </c>
      <c r="AA571" s="16" t="str">
        <f t="shared" si="75"/>
        <v/>
      </c>
      <c r="AB571" s="16" t="e">
        <f>IF($A$3=FALSE,IF($C571&lt;16,K571/($D571^0.70558407859294)*'Hintergrund Berechnung'!$I$941,K571/($D571^0.70558407859294)*'Hintergrund Berechnung'!$I$942),IF($C571&lt;13,(K571/($D571^0.70558407859294)*'Hintergrund Berechnung'!$I$941)*0.5,IF($C571&lt;16,(K571/($D571^0.70558407859294)*'Hintergrund Berechnung'!$I$941)*0.67,K571/($D571^0.70558407859294)*'Hintergrund Berechnung'!$I$942)))</f>
        <v>#DIV/0!</v>
      </c>
      <c r="AC571" s="16" t="str">
        <f t="shared" si="76"/>
        <v/>
      </c>
      <c r="AD571" s="16" t="e">
        <f>IF($A$3=FALSE,IF($C571&lt;16,M571/($D571^0.70558407859294)*'Hintergrund Berechnung'!$I$941,M571/($D571^0.70558407859294)*'Hintergrund Berechnung'!$I$942),IF($C571&lt;13,(M571/($D571^0.70558407859294)*'Hintergrund Berechnung'!$I$941)*0.5,IF($C571&lt;16,(M571/($D571^0.70558407859294)*'Hintergrund Berechnung'!$I$941)*0.67,M571/($D571^0.70558407859294)*'Hintergrund Berechnung'!$I$942)))</f>
        <v>#DIV/0!</v>
      </c>
      <c r="AE571" s="16" t="str">
        <f t="shared" si="77"/>
        <v/>
      </c>
      <c r="AF571" s="16" t="e">
        <f>IF($A$3=FALSE,IF($C571&lt;16,O571/($D571^0.70558407859294)*'Hintergrund Berechnung'!$I$941,O571/($D571^0.70558407859294)*'Hintergrund Berechnung'!$I$942),IF($C571&lt;13,(O571/($D571^0.70558407859294)*'Hintergrund Berechnung'!$I$941)*0.5,IF($C571&lt;16,(O571/($D571^0.70558407859294)*'Hintergrund Berechnung'!$I$941)*0.67,O571/($D571^0.70558407859294)*'Hintergrund Berechnung'!$I$942)))</f>
        <v>#DIV/0!</v>
      </c>
      <c r="AG571" s="16" t="str">
        <f t="shared" si="78"/>
        <v/>
      </c>
      <c r="AH571" s="16" t="e">
        <f t="shared" si="79"/>
        <v>#DIV/0!</v>
      </c>
      <c r="AI571" s="34" t="e">
        <f>ROUND(IF(C571&lt;16,$Q571/($D571^0.450818786555515)*'Hintergrund Berechnung'!$N$941,$Q571/($D571^0.450818786555515)*'Hintergrund Berechnung'!$N$942),0)</f>
        <v>#DIV/0!</v>
      </c>
      <c r="AJ571" s="34">
        <f>ROUND(IF(C571&lt;16,$R571*'Hintergrund Berechnung'!$O$941,$R571*'Hintergrund Berechnung'!$O$942),0)</f>
        <v>0</v>
      </c>
      <c r="AK571" s="34">
        <f>ROUND(IF(C571&lt;16,IF(S571&gt;0,(25-$S571)*'Hintergrund Berechnung'!$J$941,0),IF(S571&gt;0,(25-$S571)*'Hintergrund Berechnung'!$J$942,0)),0)</f>
        <v>0</v>
      </c>
      <c r="AL571" s="18" t="e">
        <f t="shared" si="80"/>
        <v>#DIV/0!</v>
      </c>
    </row>
    <row r="572" spans="21:38" x14ac:dyDescent="0.5">
      <c r="U572" s="16">
        <f t="shared" si="72"/>
        <v>0</v>
      </c>
      <c r="V572" s="16" t="e">
        <f>IF($A$3=FALSE,IF($C572&lt;16,E572/($D572^0.70558407859294)*'Hintergrund Berechnung'!$I$941,E572/($D572^0.70558407859294)*'Hintergrund Berechnung'!$I$942),IF($C572&lt;13,(E572/($D572^0.70558407859294)*'Hintergrund Berechnung'!$I$941)*0.5,IF($C572&lt;16,(E572/($D572^0.70558407859294)*'Hintergrund Berechnung'!$I$941)*0.67,E572/($D572^0.70558407859294)*'Hintergrund Berechnung'!$I$942)))</f>
        <v>#DIV/0!</v>
      </c>
      <c r="W572" s="16" t="str">
        <f t="shared" si="73"/>
        <v/>
      </c>
      <c r="X572" s="16" t="e">
        <f>IF($A$3=FALSE,IF($C572&lt;16,G572/($D572^0.70558407859294)*'Hintergrund Berechnung'!$I$941,G572/($D572^0.70558407859294)*'Hintergrund Berechnung'!$I$942),IF($C572&lt;13,(G572/($D572^0.70558407859294)*'Hintergrund Berechnung'!$I$941)*0.5,IF($C572&lt;16,(G572/($D572^0.70558407859294)*'Hintergrund Berechnung'!$I$941)*0.67,G572/($D572^0.70558407859294)*'Hintergrund Berechnung'!$I$942)))</f>
        <v>#DIV/0!</v>
      </c>
      <c r="Y572" s="16" t="str">
        <f t="shared" si="74"/>
        <v/>
      </c>
      <c r="Z572" s="16" t="e">
        <f>IF($A$3=FALSE,IF($C572&lt;16,I572/($D572^0.70558407859294)*'Hintergrund Berechnung'!$I$941,I572/($D572^0.70558407859294)*'Hintergrund Berechnung'!$I$942),IF($C572&lt;13,(I572/($D572^0.70558407859294)*'Hintergrund Berechnung'!$I$941)*0.5,IF($C572&lt;16,(I572/($D572^0.70558407859294)*'Hintergrund Berechnung'!$I$941)*0.67,I572/($D572^0.70558407859294)*'Hintergrund Berechnung'!$I$942)))</f>
        <v>#DIV/0!</v>
      </c>
      <c r="AA572" s="16" t="str">
        <f t="shared" si="75"/>
        <v/>
      </c>
      <c r="AB572" s="16" t="e">
        <f>IF($A$3=FALSE,IF($C572&lt;16,K572/($D572^0.70558407859294)*'Hintergrund Berechnung'!$I$941,K572/($D572^0.70558407859294)*'Hintergrund Berechnung'!$I$942),IF($C572&lt;13,(K572/($D572^0.70558407859294)*'Hintergrund Berechnung'!$I$941)*0.5,IF($C572&lt;16,(K572/($D572^0.70558407859294)*'Hintergrund Berechnung'!$I$941)*0.67,K572/($D572^0.70558407859294)*'Hintergrund Berechnung'!$I$942)))</f>
        <v>#DIV/0!</v>
      </c>
      <c r="AC572" s="16" t="str">
        <f t="shared" si="76"/>
        <v/>
      </c>
      <c r="AD572" s="16" t="e">
        <f>IF($A$3=FALSE,IF($C572&lt;16,M572/($D572^0.70558407859294)*'Hintergrund Berechnung'!$I$941,M572/($D572^0.70558407859294)*'Hintergrund Berechnung'!$I$942),IF($C572&lt;13,(M572/($D572^0.70558407859294)*'Hintergrund Berechnung'!$I$941)*0.5,IF($C572&lt;16,(M572/($D572^0.70558407859294)*'Hintergrund Berechnung'!$I$941)*0.67,M572/($D572^0.70558407859294)*'Hintergrund Berechnung'!$I$942)))</f>
        <v>#DIV/0!</v>
      </c>
      <c r="AE572" s="16" t="str">
        <f t="shared" si="77"/>
        <v/>
      </c>
      <c r="AF572" s="16" t="e">
        <f>IF($A$3=FALSE,IF($C572&lt;16,O572/($D572^0.70558407859294)*'Hintergrund Berechnung'!$I$941,O572/($D572^0.70558407859294)*'Hintergrund Berechnung'!$I$942),IF($C572&lt;13,(O572/($D572^0.70558407859294)*'Hintergrund Berechnung'!$I$941)*0.5,IF($C572&lt;16,(O572/($D572^0.70558407859294)*'Hintergrund Berechnung'!$I$941)*0.67,O572/($D572^0.70558407859294)*'Hintergrund Berechnung'!$I$942)))</f>
        <v>#DIV/0!</v>
      </c>
      <c r="AG572" s="16" t="str">
        <f t="shared" si="78"/>
        <v/>
      </c>
      <c r="AH572" s="16" t="e">
        <f t="shared" si="79"/>
        <v>#DIV/0!</v>
      </c>
      <c r="AI572" s="34" t="e">
        <f>ROUND(IF(C572&lt;16,$Q572/($D572^0.450818786555515)*'Hintergrund Berechnung'!$N$941,$Q572/($D572^0.450818786555515)*'Hintergrund Berechnung'!$N$942),0)</f>
        <v>#DIV/0!</v>
      </c>
      <c r="AJ572" s="34">
        <f>ROUND(IF(C572&lt;16,$R572*'Hintergrund Berechnung'!$O$941,$R572*'Hintergrund Berechnung'!$O$942),0)</f>
        <v>0</v>
      </c>
      <c r="AK572" s="34">
        <f>ROUND(IF(C572&lt;16,IF(S572&gt;0,(25-$S572)*'Hintergrund Berechnung'!$J$941,0),IF(S572&gt;0,(25-$S572)*'Hintergrund Berechnung'!$J$942,0)),0)</f>
        <v>0</v>
      </c>
      <c r="AL572" s="18" t="e">
        <f t="shared" si="80"/>
        <v>#DIV/0!</v>
      </c>
    </row>
    <row r="573" spans="21:38" x14ac:dyDescent="0.5">
      <c r="U573" s="16">
        <f t="shared" si="72"/>
        <v>0</v>
      </c>
      <c r="V573" s="16" t="e">
        <f>IF($A$3=FALSE,IF($C573&lt;16,E573/($D573^0.70558407859294)*'Hintergrund Berechnung'!$I$941,E573/($D573^0.70558407859294)*'Hintergrund Berechnung'!$I$942),IF($C573&lt;13,(E573/($D573^0.70558407859294)*'Hintergrund Berechnung'!$I$941)*0.5,IF($C573&lt;16,(E573/($D573^0.70558407859294)*'Hintergrund Berechnung'!$I$941)*0.67,E573/($D573^0.70558407859294)*'Hintergrund Berechnung'!$I$942)))</f>
        <v>#DIV/0!</v>
      </c>
      <c r="W573" s="16" t="str">
        <f t="shared" si="73"/>
        <v/>
      </c>
      <c r="X573" s="16" t="e">
        <f>IF($A$3=FALSE,IF($C573&lt;16,G573/($D573^0.70558407859294)*'Hintergrund Berechnung'!$I$941,G573/($D573^0.70558407859294)*'Hintergrund Berechnung'!$I$942),IF($C573&lt;13,(G573/($D573^0.70558407859294)*'Hintergrund Berechnung'!$I$941)*0.5,IF($C573&lt;16,(G573/($D573^0.70558407859294)*'Hintergrund Berechnung'!$I$941)*0.67,G573/($D573^0.70558407859294)*'Hintergrund Berechnung'!$I$942)))</f>
        <v>#DIV/0!</v>
      </c>
      <c r="Y573" s="16" t="str">
        <f t="shared" si="74"/>
        <v/>
      </c>
      <c r="Z573" s="16" t="e">
        <f>IF($A$3=FALSE,IF($C573&lt;16,I573/($D573^0.70558407859294)*'Hintergrund Berechnung'!$I$941,I573/($D573^0.70558407859294)*'Hintergrund Berechnung'!$I$942),IF($C573&lt;13,(I573/($D573^0.70558407859294)*'Hintergrund Berechnung'!$I$941)*0.5,IF($C573&lt;16,(I573/($D573^0.70558407859294)*'Hintergrund Berechnung'!$I$941)*0.67,I573/($D573^0.70558407859294)*'Hintergrund Berechnung'!$I$942)))</f>
        <v>#DIV/0!</v>
      </c>
      <c r="AA573" s="16" t="str">
        <f t="shared" si="75"/>
        <v/>
      </c>
      <c r="AB573" s="16" t="e">
        <f>IF($A$3=FALSE,IF($C573&lt;16,K573/($D573^0.70558407859294)*'Hintergrund Berechnung'!$I$941,K573/($D573^0.70558407859294)*'Hintergrund Berechnung'!$I$942),IF($C573&lt;13,(K573/($D573^0.70558407859294)*'Hintergrund Berechnung'!$I$941)*0.5,IF($C573&lt;16,(K573/($D573^0.70558407859294)*'Hintergrund Berechnung'!$I$941)*0.67,K573/($D573^0.70558407859294)*'Hintergrund Berechnung'!$I$942)))</f>
        <v>#DIV/0!</v>
      </c>
      <c r="AC573" s="16" t="str">
        <f t="shared" si="76"/>
        <v/>
      </c>
      <c r="AD573" s="16" t="e">
        <f>IF($A$3=FALSE,IF($C573&lt;16,M573/($D573^0.70558407859294)*'Hintergrund Berechnung'!$I$941,M573/($D573^0.70558407859294)*'Hintergrund Berechnung'!$I$942),IF($C573&lt;13,(M573/($D573^0.70558407859294)*'Hintergrund Berechnung'!$I$941)*0.5,IF($C573&lt;16,(M573/($D573^0.70558407859294)*'Hintergrund Berechnung'!$I$941)*0.67,M573/($D573^0.70558407859294)*'Hintergrund Berechnung'!$I$942)))</f>
        <v>#DIV/0!</v>
      </c>
      <c r="AE573" s="16" t="str">
        <f t="shared" si="77"/>
        <v/>
      </c>
      <c r="AF573" s="16" t="e">
        <f>IF($A$3=FALSE,IF($C573&lt;16,O573/($D573^0.70558407859294)*'Hintergrund Berechnung'!$I$941,O573/($D573^0.70558407859294)*'Hintergrund Berechnung'!$I$942),IF($C573&lt;13,(O573/($D573^0.70558407859294)*'Hintergrund Berechnung'!$I$941)*0.5,IF($C573&lt;16,(O573/($D573^0.70558407859294)*'Hintergrund Berechnung'!$I$941)*0.67,O573/($D573^0.70558407859294)*'Hintergrund Berechnung'!$I$942)))</f>
        <v>#DIV/0!</v>
      </c>
      <c r="AG573" s="16" t="str">
        <f t="shared" si="78"/>
        <v/>
      </c>
      <c r="AH573" s="16" t="e">
        <f t="shared" si="79"/>
        <v>#DIV/0!</v>
      </c>
      <c r="AI573" s="34" t="e">
        <f>ROUND(IF(C573&lt;16,$Q573/($D573^0.450818786555515)*'Hintergrund Berechnung'!$N$941,$Q573/($D573^0.450818786555515)*'Hintergrund Berechnung'!$N$942),0)</f>
        <v>#DIV/0!</v>
      </c>
      <c r="AJ573" s="34">
        <f>ROUND(IF(C573&lt;16,$R573*'Hintergrund Berechnung'!$O$941,$R573*'Hintergrund Berechnung'!$O$942),0)</f>
        <v>0</v>
      </c>
      <c r="AK573" s="34">
        <f>ROUND(IF(C573&lt;16,IF(S573&gt;0,(25-$S573)*'Hintergrund Berechnung'!$J$941,0),IF(S573&gt;0,(25-$S573)*'Hintergrund Berechnung'!$J$942,0)),0)</f>
        <v>0</v>
      </c>
      <c r="AL573" s="18" t="e">
        <f t="shared" si="80"/>
        <v>#DIV/0!</v>
      </c>
    </row>
    <row r="574" spans="21:38" x14ac:dyDescent="0.5">
      <c r="U574" s="16">
        <f t="shared" si="72"/>
        <v>0</v>
      </c>
      <c r="V574" s="16" t="e">
        <f>IF($A$3=FALSE,IF($C574&lt;16,E574/($D574^0.70558407859294)*'Hintergrund Berechnung'!$I$941,E574/($D574^0.70558407859294)*'Hintergrund Berechnung'!$I$942),IF($C574&lt;13,(E574/($D574^0.70558407859294)*'Hintergrund Berechnung'!$I$941)*0.5,IF($C574&lt;16,(E574/($D574^0.70558407859294)*'Hintergrund Berechnung'!$I$941)*0.67,E574/($D574^0.70558407859294)*'Hintergrund Berechnung'!$I$942)))</f>
        <v>#DIV/0!</v>
      </c>
      <c r="W574" s="16" t="str">
        <f t="shared" si="73"/>
        <v/>
      </c>
      <c r="X574" s="16" t="e">
        <f>IF($A$3=FALSE,IF($C574&lt;16,G574/($D574^0.70558407859294)*'Hintergrund Berechnung'!$I$941,G574/($D574^0.70558407859294)*'Hintergrund Berechnung'!$I$942),IF($C574&lt;13,(G574/($D574^0.70558407859294)*'Hintergrund Berechnung'!$I$941)*0.5,IF($C574&lt;16,(G574/($D574^0.70558407859294)*'Hintergrund Berechnung'!$I$941)*0.67,G574/($D574^0.70558407859294)*'Hintergrund Berechnung'!$I$942)))</f>
        <v>#DIV/0!</v>
      </c>
      <c r="Y574" s="16" t="str">
        <f t="shared" si="74"/>
        <v/>
      </c>
      <c r="Z574" s="16" t="e">
        <f>IF($A$3=FALSE,IF($C574&lt;16,I574/($D574^0.70558407859294)*'Hintergrund Berechnung'!$I$941,I574/($D574^0.70558407859294)*'Hintergrund Berechnung'!$I$942),IF($C574&lt;13,(I574/($D574^0.70558407859294)*'Hintergrund Berechnung'!$I$941)*0.5,IF($C574&lt;16,(I574/($D574^0.70558407859294)*'Hintergrund Berechnung'!$I$941)*0.67,I574/($D574^0.70558407859294)*'Hintergrund Berechnung'!$I$942)))</f>
        <v>#DIV/0!</v>
      </c>
      <c r="AA574" s="16" t="str">
        <f t="shared" si="75"/>
        <v/>
      </c>
      <c r="AB574" s="16" t="e">
        <f>IF($A$3=FALSE,IF($C574&lt;16,K574/($D574^0.70558407859294)*'Hintergrund Berechnung'!$I$941,K574/($D574^0.70558407859294)*'Hintergrund Berechnung'!$I$942),IF($C574&lt;13,(K574/($D574^0.70558407859294)*'Hintergrund Berechnung'!$I$941)*0.5,IF($C574&lt;16,(K574/($D574^0.70558407859294)*'Hintergrund Berechnung'!$I$941)*0.67,K574/($D574^0.70558407859294)*'Hintergrund Berechnung'!$I$942)))</f>
        <v>#DIV/0!</v>
      </c>
      <c r="AC574" s="16" t="str">
        <f t="shared" si="76"/>
        <v/>
      </c>
      <c r="AD574" s="16" t="e">
        <f>IF($A$3=FALSE,IF($C574&lt;16,M574/($D574^0.70558407859294)*'Hintergrund Berechnung'!$I$941,M574/($D574^0.70558407859294)*'Hintergrund Berechnung'!$I$942),IF($C574&lt;13,(M574/($D574^0.70558407859294)*'Hintergrund Berechnung'!$I$941)*0.5,IF($C574&lt;16,(M574/($D574^0.70558407859294)*'Hintergrund Berechnung'!$I$941)*0.67,M574/($D574^0.70558407859294)*'Hintergrund Berechnung'!$I$942)))</f>
        <v>#DIV/0!</v>
      </c>
      <c r="AE574" s="16" t="str">
        <f t="shared" si="77"/>
        <v/>
      </c>
      <c r="AF574" s="16" t="e">
        <f>IF($A$3=FALSE,IF($C574&lt;16,O574/($D574^0.70558407859294)*'Hintergrund Berechnung'!$I$941,O574/($D574^0.70558407859294)*'Hintergrund Berechnung'!$I$942),IF($C574&lt;13,(O574/($D574^0.70558407859294)*'Hintergrund Berechnung'!$I$941)*0.5,IF($C574&lt;16,(O574/($D574^0.70558407859294)*'Hintergrund Berechnung'!$I$941)*0.67,O574/($D574^0.70558407859294)*'Hintergrund Berechnung'!$I$942)))</f>
        <v>#DIV/0!</v>
      </c>
      <c r="AG574" s="16" t="str">
        <f t="shared" si="78"/>
        <v/>
      </c>
      <c r="AH574" s="16" t="e">
        <f t="shared" si="79"/>
        <v>#DIV/0!</v>
      </c>
      <c r="AI574" s="34" t="e">
        <f>ROUND(IF(C574&lt;16,$Q574/($D574^0.450818786555515)*'Hintergrund Berechnung'!$N$941,$Q574/($D574^0.450818786555515)*'Hintergrund Berechnung'!$N$942),0)</f>
        <v>#DIV/0!</v>
      </c>
      <c r="AJ574" s="34">
        <f>ROUND(IF(C574&lt;16,$R574*'Hintergrund Berechnung'!$O$941,$R574*'Hintergrund Berechnung'!$O$942),0)</f>
        <v>0</v>
      </c>
      <c r="AK574" s="34">
        <f>ROUND(IF(C574&lt;16,IF(S574&gt;0,(25-$S574)*'Hintergrund Berechnung'!$J$941,0),IF(S574&gt;0,(25-$S574)*'Hintergrund Berechnung'!$J$942,0)),0)</f>
        <v>0</v>
      </c>
      <c r="AL574" s="18" t="e">
        <f t="shared" si="80"/>
        <v>#DIV/0!</v>
      </c>
    </row>
    <row r="575" spans="21:38" x14ac:dyDescent="0.5">
      <c r="U575" s="16">
        <f t="shared" si="72"/>
        <v>0</v>
      </c>
      <c r="V575" s="16" t="e">
        <f>IF($A$3=FALSE,IF($C575&lt;16,E575/($D575^0.70558407859294)*'Hintergrund Berechnung'!$I$941,E575/($D575^0.70558407859294)*'Hintergrund Berechnung'!$I$942),IF($C575&lt;13,(E575/($D575^0.70558407859294)*'Hintergrund Berechnung'!$I$941)*0.5,IF($C575&lt;16,(E575/($D575^0.70558407859294)*'Hintergrund Berechnung'!$I$941)*0.67,E575/($D575^0.70558407859294)*'Hintergrund Berechnung'!$I$942)))</f>
        <v>#DIV/0!</v>
      </c>
      <c r="W575" s="16" t="str">
        <f t="shared" si="73"/>
        <v/>
      </c>
      <c r="X575" s="16" t="e">
        <f>IF($A$3=FALSE,IF($C575&lt;16,G575/($D575^0.70558407859294)*'Hintergrund Berechnung'!$I$941,G575/($D575^0.70558407859294)*'Hintergrund Berechnung'!$I$942),IF($C575&lt;13,(G575/($D575^0.70558407859294)*'Hintergrund Berechnung'!$I$941)*0.5,IF($C575&lt;16,(G575/($D575^0.70558407859294)*'Hintergrund Berechnung'!$I$941)*0.67,G575/($D575^0.70558407859294)*'Hintergrund Berechnung'!$I$942)))</f>
        <v>#DIV/0!</v>
      </c>
      <c r="Y575" s="16" t="str">
        <f t="shared" si="74"/>
        <v/>
      </c>
      <c r="Z575" s="16" t="e">
        <f>IF($A$3=FALSE,IF($C575&lt;16,I575/($D575^0.70558407859294)*'Hintergrund Berechnung'!$I$941,I575/($D575^0.70558407859294)*'Hintergrund Berechnung'!$I$942),IF($C575&lt;13,(I575/($D575^0.70558407859294)*'Hintergrund Berechnung'!$I$941)*0.5,IF($C575&lt;16,(I575/($D575^0.70558407859294)*'Hintergrund Berechnung'!$I$941)*0.67,I575/($D575^0.70558407859294)*'Hintergrund Berechnung'!$I$942)))</f>
        <v>#DIV/0!</v>
      </c>
      <c r="AA575" s="16" t="str">
        <f t="shared" si="75"/>
        <v/>
      </c>
      <c r="AB575" s="16" t="e">
        <f>IF($A$3=FALSE,IF($C575&lt;16,K575/($D575^0.70558407859294)*'Hintergrund Berechnung'!$I$941,K575/($D575^0.70558407859294)*'Hintergrund Berechnung'!$I$942),IF($C575&lt;13,(K575/($D575^0.70558407859294)*'Hintergrund Berechnung'!$I$941)*0.5,IF($C575&lt;16,(K575/($D575^0.70558407859294)*'Hintergrund Berechnung'!$I$941)*0.67,K575/($D575^0.70558407859294)*'Hintergrund Berechnung'!$I$942)))</f>
        <v>#DIV/0!</v>
      </c>
      <c r="AC575" s="16" t="str">
        <f t="shared" si="76"/>
        <v/>
      </c>
      <c r="AD575" s="16" t="e">
        <f>IF($A$3=FALSE,IF($C575&lt;16,M575/($D575^0.70558407859294)*'Hintergrund Berechnung'!$I$941,M575/($D575^0.70558407859294)*'Hintergrund Berechnung'!$I$942),IF($C575&lt;13,(M575/($D575^0.70558407859294)*'Hintergrund Berechnung'!$I$941)*0.5,IF($C575&lt;16,(M575/($D575^0.70558407859294)*'Hintergrund Berechnung'!$I$941)*0.67,M575/($D575^0.70558407859294)*'Hintergrund Berechnung'!$I$942)))</f>
        <v>#DIV/0!</v>
      </c>
      <c r="AE575" s="16" t="str">
        <f t="shared" si="77"/>
        <v/>
      </c>
      <c r="AF575" s="16" t="e">
        <f>IF($A$3=FALSE,IF($C575&lt;16,O575/($D575^0.70558407859294)*'Hintergrund Berechnung'!$I$941,O575/($D575^0.70558407859294)*'Hintergrund Berechnung'!$I$942),IF($C575&lt;13,(O575/($D575^0.70558407859294)*'Hintergrund Berechnung'!$I$941)*0.5,IF($C575&lt;16,(O575/($D575^0.70558407859294)*'Hintergrund Berechnung'!$I$941)*0.67,O575/($D575^0.70558407859294)*'Hintergrund Berechnung'!$I$942)))</f>
        <v>#DIV/0!</v>
      </c>
      <c r="AG575" s="16" t="str">
        <f t="shared" si="78"/>
        <v/>
      </c>
      <c r="AH575" s="16" t="e">
        <f t="shared" si="79"/>
        <v>#DIV/0!</v>
      </c>
      <c r="AI575" s="34" t="e">
        <f>ROUND(IF(C575&lt;16,$Q575/($D575^0.450818786555515)*'Hintergrund Berechnung'!$N$941,$Q575/($D575^0.450818786555515)*'Hintergrund Berechnung'!$N$942),0)</f>
        <v>#DIV/0!</v>
      </c>
      <c r="AJ575" s="34">
        <f>ROUND(IF(C575&lt;16,$R575*'Hintergrund Berechnung'!$O$941,$R575*'Hintergrund Berechnung'!$O$942),0)</f>
        <v>0</v>
      </c>
      <c r="AK575" s="34">
        <f>ROUND(IF(C575&lt;16,IF(S575&gt;0,(25-$S575)*'Hintergrund Berechnung'!$J$941,0),IF(S575&gt;0,(25-$S575)*'Hintergrund Berechnung'!$J$942,0)),0)</f>
        <v>0</v>
      </c>
      <c r="AL575" s="18" t="e">
        <f t="shared" si="80"/>
        <v>#DIV/0!</v>
      </c>
    </row>
    <row r="576" spans="21:38" x14ac:dyDescent="0.5">
      <c r="U576" s="16">
        <f t="shared" si="72"/>
        <v>0</v>
      </c>
      <c r="V576" s="16" t="e">
        <f>IF($A$3=FALSE,IF($C576&lt;16,E576/($D576^0.70558407859294)*'Hintergrund Berechnung'!$I$941,E576/($D576^0.70558407859294)*'Hintergrund Berechnung'!$I$942),IF($C576&lt;13,(E576/($D576^0.70558407859294)*'Hintergrund Berechnung'!$I$941)*0.5,IF($C576&lt;16,(E576/($D576^0.70558407859294)*'Hintergrund Berechnung'!$I$941)*0.67,E576/($D576^0.70558407859294)*'Hintergrund Berechnung'!$I$942)))</f>
        <v>#DIV/0!</v>
      </c>
      <c r="W576" s="16" t="str">
        <f t="shared" si="73"/>
        <v/>
      </c>
      <c r="X576" s="16" t="e">
        <f>IF($A$3=FALSE,IF($C576&lt;16,G576/($D576^0.70558407859294)*'Hintergrund Berechnung'!$I$941,G576/($D576^0.70558407859294)*'Hintergrund Berechnung'!$I$942),IF($C576&lt;13,(G576/($D576^0.70558407859294)*'Hintergrund Berechnung'!$I$941)*0.5,IF($C576&lt;16,(G576/($D576^0.70558407859294)*'Hintergrund Berechnung'!$I$941)*0.67,G576/($D576^0.70558407859294)*'Hintergrund Berechnung'!$I$942)))</f>
        <v>#DIV/0!</v>
      </c>
      <c r="Y576" s="16" t="str">
        <f t="shared" si="74"/>
        <v/>
      </c>
      <c r="Z576" s="16" t="e">
        <f>IF($A$3=FALSE,IF($C576&lt;16,I576/($D576^0.70558407859294)*'Hintergrund Berechnung'!$I$941,I576/($D576^0.70558407859294)*'Hintergrund Berechnung'!$I$942),IF($C576&lt;13,(I576/($D576^0.70558407859294)*'Hintergrund Berechnung'!$I$941)*0.5,IF($C576&lt;16,(I576/($D576^0.70558407859294)*'Hintergrund Berechnung'!$I$941)*0.67,I576/($D576^0.70558407859294)*'Hintergrund Berechnung'!$I$942)))</f>
        <v>#DIV/0!</v>
      </c>
      <c r="AA576" s="16" t="str">
        <f t="shared" si="75"/>
        <v/>
      </c>
      <c r="AB576" s="16" t="e">
        <f>IF($A$3=FALSE,IF($C576&lt;16,K576/($D576^0.70558407859294)*'Hintergrund Berechnung'!$I$941,K576/($D576^0.70558407859294)*'Hintergrund Berechnung'!$I$942),IF($C576&lt;13,(K576/($D576^0.70558407859294)*'Hintergrund Berechnung'!$I$941)*0.5,IF($C576&lt;16,(K576/($D576^0.70558407859294)*'Hintergrund Berechnung'!$I$941)*0.67,K576/($D576^0.70558407859294)*'Hintergrund Berechnung'!$I$942)))</f>
        <v>#DIV/0!</v>
      </c>
      <c r="AC576" s="16" t="str">
        <f t="shared" si="76"/>
        <v/>
      </c>
      <c r="AD576" s="16" t="e">
        <f>IF($A$3=FALSE,IF($C576&lt;16,M576/($D576^0.70558407859294)*'Hintergrund Berechnung'!$I$941,M576/($D576^0.70558407859294)*'Hintergrund Berechnung'!$I$942),IF($C576&lt;13,(M576/($D576^0.70558407859294)*'Hintergrund Berechnung'!$I$941)*0.5,IF($C576&lt;16,(M576/($D576^0.70558407859294)*'Hintergrund Berechnung'!$I$941)*0.67,M576/($D576^0.70558407859294)*'Hintergrund Berechnung'!$I$942)))</f>
        <v>#DIV/0!</v>
      </c>
      <c r="AE576" s="16" t="str">
        <f t="shared" si="77"/>
        <v/>
      </c>
      <c r="AF576" s="16" t="e">
        <f>IF($A$3=FALSE,IF($C576&lt;16,O576/($D576^0.70558407859294)*'Hintergrund Berechnung'!$I$941,O576/($D576^0.70558407859294)*'Hintergrund Berechnung'!$I$942),IF($C576&lt;13,(O576/($D576^0.70558407859294)*'Hintergrund Berechnung'!$I$941)*0.5,IF($C576&lt;16,(O576/($D576^0.70558407859294)*'Hintergrund Berechnung'!$I$941)*0.67,O576/($D576^0.70558407859294)*'Hintergrund Berechnung'!$I$942)))</f>
        <v>#DIV/0!</v>
      </c>
      <c r="AG576" s="16" t="str">
        <f t="shared" si="78"/>
        <v/>
      </c>
      <c r="AH576" s="16" t="e">
        <f t="shared" si="79"/>
        <v>#DIV/0!</v>
      </c>
      <c r="AI576" s="34" t="e">
        <f>ROUND(IF(C576&lt;16,$Q576/($D576^0.450818786555515)*'Hintergrund Berechnung'!$N$941,$Q576/($D576^0.450818786555515)*'Hintergrund Berechnung'!$N$942),0)</f>
        <v>#DIV/0!</v>
      </c>
      <c r="AJ576" s="34">
        <f>ROUND(IF(C576&lt;16,$R576*'Hintergrund Berechnung'!$O$941,$R576*'Hintergrund Berechnung'!$O$942),0)</f>
        <v>0</v>
      </c>
      <c r="AK576" s="34">
        <f>ROUND(IF(C576&lt;16,IF(S576&gt;0,(25-$S576)*'Hintergrund Berechnung'!$J$941,0),IF(S576&gt;0,(25-$S576)*'Hintergrund Berechnung'!$J$942,0)),0)</f>
        <v>0</v>
      </c>
      <c r="AL576" s="18" t="e">
        <f t="shared" si="80"/>
        <v>#DIV/0!</v>
      </c>
    </row>
    <row r="577" spans="21:38" x14ac:dyDescent="0.5">
      <c r="U577" s="16">
        <f t="shared" si="72"/>
        <v>0</v>
      </c>
      <c r="V577" s="16" t="e">
        <f>IF($A$3=FALSE,IF($C577&lt;16,E577/($D577^0.70558407859294)*'Hintergrund Berechnung'!$I$941,E577/($D577^0.70558407859294)*'Hintergrund Berechnung'!$I$942),IF($C577&lt;13,(E577/($D577^0.70558407859294)*'Hintergrund Berechnung'!$I$941)*0.5,IF($C577&lt;16,(E577/($D577^0.70558407859294)*'Hintergrund Berechnung'!$I$941)*0.67,E577/($D577^0.70558407859294)*'Hintergrund Berechnung'!$I$942)))</f>
        <v>#DIV/0!</v>
      </c>
      <c r="W577" s="16" t="str">
        <f t="shared" si="73"/>
        <v/>
      </c>
      <c r="X577" s="16" t="e">
        <f>IF($A$3=FALSE,IF($C577&lt;16,G577/($D577^0.70558407859294)*'Hintergrund Berechnung'!$I$941,G577/($D577^0.70558407859294)*'Hintergrund Berechnung'!$I$942),IF($C577&lt;13,(G577/($D577^0.70558407859294)*'Hintergrund Berechnung'!$I$941)*0.5,IF($C577&lt;16,(G577/($D577^0.70558407859294)*'Hintergrund Berechnung'!$I$941)*0.67,G577/($D577^0.70558407859294)*'Hintergrund Berechnung'!$I$942)))</f>
        <v>#DIV/0!</v>
      </c>
      <c r="Y577" s="16" t="str">
        <f t="shared" si="74"/>
        <v/>
      </c>
      <c r="Z577" s="16" t="e">
        <f>IF($A$3=FALSE,IF($C577&lt;16,I577/($D577^0.70558407859294)*'Hintergrund Berechnung'!$I$941,I577/($D577^0.70558407859294)*'Hintergrund Berechnung'!$I$942),IF($C577&lt;13,(I577/($D577^0.70558407859294)*'Hintergrund Berechnung'!$I$941)*0.5,IF($C577&lt;16,(I577/($D577^0.70558407859294)*'Hintergrund Berechnung'!$I$941)*0.67,I577/($D577^0.70558407859294)*'Hintergrund Berechnung'!$I$942)))</f>
        <v>#DIV/0!</v>
      </c>
      <c r="AA577" s="16" t="str">
        <f t="shared" si="75"/>
        <v/>
      </c>
      <c r="AB577" s="16" t="e">
        <f>IF($A$3=FALSE,IF($C577&lt;16,K577/($D577^0.70558407859294)*'Hintergrund Berechnung'!$I$941,K577/($D577^0.70558407859294)*'Hintergrund Berechnung'!$I$942),IF($C577&lt;13,(K577/($D577^0.70558407859294)*'Hintergrund Berechnung'!$I$941)*0.5,IF($C577&lt;16,(K577/($D577^0.70558407859294)*'Hintergrund Berechnung'!$I$941)*0.67,K577/($D577^0.70558407859294)*'Hintergrund Berechnung'!$I$942)))</f>
        <v>#DIV/0!</v>
      </c>
      <c r="AC577" s="16" t="str">
        <f t="shared" si="76"/>
        <v/>
      </c>
      <c r="AD577" s="16" t="e">
        <f>IF($A$3=FALSE,IF($C577&lt;16,M577/($D577^0.70558407859294)*'Hintergrund Berechnung'!$I$941,M577/($D577^0.70558407859294)*'Hintergrund Berechnung'!$I$942),IF($C577&lt;13,(M577/($D577^0.70558407859294)*'Hintergrund Berechnung'!$I$941)*0.5,IF($C577&lt;16,(M577/($D577^0.70558407859294)*'Hintergrund Berechnung'!$I$941)*0.67,M577/($D577^0.70558407859294)*'Hintergrund Berechnung'!$I$942)))</f>
        <v>#DIV/0!</v>
      </c>
      <c r="AE577" s="16" t="str">
        <f t="shared" si="77"/>
        <v/>
      </c>
      <c r="AF577" s="16" t="e">
        <f>IF($A$3=FALSE,IF($C577&lt;16,O577/($D577^0.70558407859294)*'Hintergrund Berechnung'!$I$941,O577/($D577^0.70558407859294)*'Hintergrund Berechnung'!$I$942),IF($C577&lt;13,(O577/($D577^0.70558407859294)*'Hintergrund Berechnung'!$I$941)*0.5,IF($C577&lt;16,(O577/($D577^0.70558407859294)*'Hintergrund Berechnung'!$I$941)*0.67,O577/($D577^0.70558407859294)*'Hintergrund Berechnung'!$I$942)))</f>
        <v>#DIV/0!</v>
      </c>
      <c r="AG577" s="16" t="str">
        <f t="shared" si="78"/>
        <v/>
      </c>
      <c r="AH577" s="16" t="e">
        <f t="shared" si="79"/>
        <v>#DIV/0!</v>
      </c>
      <c r="AI577" s="34" t="e">
        <f>ROUND(IF(C577&lt;16,$Q577/($D577^0.450818786555515)*'Hintergrund Berechnung'!$N$941,$Q577/($D577^0.450818786555515)*'Hintergrund Berechnung'!$N$942),0)</f>
        <v>#DIV/0!</v>
      </c>
      <c r="AJ577" s="34">
        <f>ROUND(IF(C577&lt;16,$R577*'Hintergrund Berechnung'!$O$941,$R577*'Hintergrund Berechnung'!$O$942),0)</f>
        <v>0</v>
      </c>
      <c r="AK577" s="34">
        <f>ROUND(IF(C577&lt;16,IF(S577&gt;0,(25-$S577)*'Hintergrund Berechnung'!$J$941,0),IF(S577&gt;0,(25-$S577)*'Hintergrund Berechnung'!$J$942,0)),0)</f>
        <v>0</v>
      </c>
      <c r="AL577" s="18" t="e">
        <f t="shared" si="80"/>
        <v>#DIV/0!</v>
      </c>
    </row>
    <row r="578" spans="21:38" x14ac:dyDescent="0.5">
      <c r="U578" s="16">
        <f t="shared" si="72"/>
        <v>0</v>
      </c>
      <c r="V578" s="16" t="e">
        <f>IF($A$3=FALSE,IF($C578&lt;16,E578/($D578^0.70558407859294)*'Hintergrund Berechnung'!$I$941,E578/($D578^0.70558407859294)*'Hintergrund Berechnung'!$I$942),IF($C578&lt;13,(E578/($D578^0.70558407859294)*'Hintergrund Berechnung'!$I$941)*0.5,IF($C578&lt;16,(E578/($D578^0.70558407859294)*'Hintergrund Berechnung'!$I$941)*0.67,E578/($D578^0.70558407859294)*'Hintergrund Berechnung'!$I$942)))</f>
        <v>#DIV/0!</v>
      </c>
      <c r="W578" s="16" t="str">
        <f t="shared" si="73"/>
        <v/>
      </c>
      <c r="X578" s="16" t="e">
        <f>IF($A$3=FALSE,IF($C578&lt;16,G578/($D578^0.70558407859294)*'Hintergrund Berechnung'!$I$941,G578/($D578^0.70558407859294)*'Hintergrund Berechnung'!$I$942),IF($C578&lt;13,(G578/($D578^0.70558407859294)*'Hintergrund Berechnung'!$I$941)*0.5,IF($C578&lt;16,(G578/($D578^0.70558407859294)*'Hintergrund Berechnung'!$I$941)*0.67,G578/($D578^0.70558407859294)*'Hintergrund Berechnung'!$I$942)))</f>
        <v>#DIV/0!</v>
      </c>
      <c r="Y578" s="16" t="str">
        <f t="shared" si="74"/>
        <v/>
      </c>
      <c r="Z578" s="16" t="e">
        <f>IF($A$3=FALSE,IF($C578&lt;16,I578/($D578^0.70558407859294)*'Hintergrund Berechnung'!$I$941,I578/($D578^0.70558407859294)*'Hintergrund Berechnung'!$I$942),IF($C578&lt;13,(I578/($D578^0.70558407859294)*'Hintergrund Berechnung'!$I$941)*0.5,IF($C578&lt;16,(I578/($D578^0.70558407859294)*'Hintergrund Berechnung'!$I$941)*0.67,I578/($D578^0.70558407859294)*'Hintergrund Berechnung'!$I$942)))</f>
        <v>#DIV/0!</v>
      </c>
      <c r="AA578" s="16" t="str">
        <f t="shared" si="75"/>
        <v/>
      </c>
      <c r="AB578" s="16" t="e">
        <f>IF($A$3=FALSE,IF($C578&lt;16,K578/($D578^0.70558407859294)*'Hintergrund Berechnung'!$I$941,K578/($D578^0.70558407859294)*'Hintergrund Berechnung'!$I$942),IF($C578&lt;13,(K578/($D578^0.70558407859294)*'Hintergrund Berechnung'!$I$941)*0.5,IF($C578&lt;16,(K578/($D578^0.70558407859294)*'Hintergrund Berechnung'!$I$941)*0.67,K578/($D578^0.70558407859294)*'Hintergrund Berechnung'!$I$942)))</f>
        <v>#DIV/0!</v>
      </c>
      <c r="AC578" s="16" t="str">
        <f t="shared" si="76"/>
        <v/>
      </c>
      <c r="AD578" s="16" t="e">
        <f>IF($A$3=FALSE,IF($C578&lt;16,M578/($D578^0.70558407859294)*'Hintergrund Berechnung'!$I$941,M578/($D578^0.70558407859294)*'Hintergrund Berechnung'!$I$942),IF($C578&lt;13,(M578/($D578^0.70558407859294)*'Hintergrund Berechnung'!$I$941)*0.5,IF($C578&lt;16,(M578/($D578^0.70558407859294)*'Hintergrund Berechnung'!$I$941)*0.67,M578/($D578^0.70558407859294)*'Hintergrund Berechnung'!$I$942)))</f>
        <v>#DIV/0!</v>
      </c>
      <c r="AE578" s="16" t="str">
        <f t="shared" si="77"/>
        <v/>
      </c>
      <c r="AF578" s="16" t="e">
        <f>IF($A$3=FALSE,IF($C578&lt;16,O578/($D578^0.70558407859294)*'Hintergrund Berechnung'!$I$941,O578/($D578^0.70558407859294)*'Hintergrund Berechnung'!$I$942),IF($C578&lt;13,(O578/($D578^0.70558407859294)*'Hintergrund Berechnung'!$I$941)*0.5,IF($C578&lt;16,(O578/($D578^0.70558407859294)*'Hintergrund Berechnung'!$I$941)*0.67,O578/($D578^0.70558407859294)*'Hintergrund Berechnung'!$I$942)))</f>
        <v>#DIV/0!</v>
      </c>
      <c r="AG578" s="16" t="str">
        <f t="shared" si="78"/>
        <v/>
      </c>
      <c r="AH578" s="16" t="e">
        <f t="shared" si="79"/>
        <v>#DIV/0!</v>
      </c>
      <c r="AI578" s="34" t="e">
        <f>ROUND(IF(C578&lt;16,$Q578/($D578^0.450818786555515)*'Hintergrund Berechnung'!$N$941,$Q578/($D578^0.450818786555515)*'Hintergrund Berechnung'!$N$942),0)</f>
        <v>#DIV/0!</v>
      </c>
      <c r="AJ578" s="34">
        <f>ROUND(IF(C578&lt;16,$R578*'Hintergrund Berechnung'!$O$941,$R578*'Hintergrund Berechnung'!$O$942),0)</f>
        <v>0</v>
      </c>
      <c r="AK578" s="34">
        <f>ROUND(IF(C578&lt;16,IF(S578&gt;0,(25-$S578)*'Hintergrund Berechnung'!$J$941,0),IF(S578&gt;0,(25-$S578)*'Hintergrund Berechnung'!$J$942,0)),0)</f>
        <v>0</v>
      </c>
      <c r="AL578" s="18" t="e">
        <f t="shared" si="80"/>
        <v>#DIV/0!</v>
      </c>
    </row>
    <row r="579" spans="21:38" x14ac:dyDescent="0.5">
      <c r="U579" s="16">
        <f t="shared" si="72"/>
        <v>0</v>
      </c>
      <c r="V579" s="16" t="e">
        <f>IF($A$3=FALSE,IF($C579&lt;16,E579/($D579^0.70558407859294)*'Hintergrund Berechnung'!$I$941,E579/($D579^0.70558407859294)*'Hintergrund Berechnung'!$I$942),IF($C579&lt;13,(E579/($D579^0.70558407859294)*'Hintergrund Berechnung'!$I$941)*0.5,IF($C579&lt;16,(E579/($D579^0.70558407859294)*'Hintergrund Berechnung'!$I$941)*0.67,E579/($D579^0.70558407859294)*'Hintergrund Berechnung'!$I$942)))</f>
        <v>#DIV/0!</v>
      </c>
      <c r="W579" s="16" t="str">
        <f t="shared" si="73"/>
        <v/>
      </c>
      <c r="X579" s="16" t="e">
        <f>IF($A$3=FALSE,IF($C579&lt;16,G579/($D579^0.70558407859294)*'Hintergrund Berechnung'!$I$941,G579/($D579^0.70558407859294)*'Hintergrund Berechnung'!$I$942),IF($C579&lt;13,(G579/($D579^0.70558407859294)*'Hintergrund Berechnung'!$I$941)*0.5,IF($C579&lt;16,(G579/($D579^0.70558407859294)*'Hintergrund Berechnung'!$I$941)*0.67,G579/($D579^0.70558407859294)*'Hintergrund Berechnung'!$I$942)))</f>
        <v>#DIV/0!</v>
      </c>
      <c r="Y579" s="16" t="str">
        <f t="shared" si="74"/>
        <v/>
      </c>
      <c r="Z579" s="16" t="e">
        <f>IF($A$3=FALSE,IF($C579&lt;16,I579/($D579^0.70558407859294)*'Hintergrund Berechnung'!$I$941,I579/($D579^0.70558407859294)*'Hintergrund Berechnung'!$I$942),IF($C579&lt;13,(I579/($D579^0.70558407859294)*'Hintergrund Berechnung'!$I$941)*0.5,IF($C579&lt;16,(I579/($D579^0.70558407859294)*'Hintergrund Berechnung'!$I$941)*0.67,I579/($D579^0.70558407859294)*'Hintergrund Berechnung'!$I$942)))</f>
        <v>#DIV/0!</v>
      </c>
      <c r="AA579" s="16" t="str">
        <f t="shared" si="75"/>
        <v/>
      </c>
      <c r="AB579" s="16" t="e">
        <f>IF($A$3=FALSE,IF($C579&lt;16,K579/($D579^0.70558407859294)*'Hintergrund Berechnung'!$I$941,K579/($D579^0.70558407859294)*'Hintergrund Berechnung'!$I$942),IF($C579&lt;13,(K579/($D579^0.70558407859294)*'Hintergrund Berechnung'!$I$941)*0.5,IF($C579&lt;16,(K579/($D579^0.70558407859294)*'Hintergrund Berechnung'!$I$941)*0.67,K579/($D579^0.70558407859294)*'Hintergrund Berechnung'!$I$942)))</f>
        <v>#DIV/0!</v>
      </c>
      <c r="AC579" s="16" t="str">
        <f t="shared" si="76"/>
        <v/>
      </c>
      <c r="AD579" s="16" t="e">
        <f>IF($A$3=FALSE,IF($C579&lt;16,M579/($D579^0.70558407859294)*'Hintergrund Berechnung'!$I$941,M579/($D579^0.70558407859294)*'Hintergrund Berechnung'!$I$942),IF($C579&lt;13,(M579/($D579^0.70558407859294)*'Hintergrund Berechnung'!$I$941)*0.5,IF($C579&lt;16,(M579/($D579^0.70558407859294)*'Hintergrund Berechnung'!$I$941)*0.67,M579/($D579^0.70558407859294)*'Hintergrund Berechnung'!$I$942)))</f>
        <v>#DIV/0!</v>
      </c>
      <c r="AE579" s="16" t="str">
        <f t="shared" si="77"/>
        <v/>
      </c>
      <c r="AF579" s="16" t="e">
        <f>IF($A$3=FALSE,IF($C579&lt;16,O579/($D579^0.70558407859294)*'Hintergrund Berechnung'!$I$941,O579/($D579^0.70558407859294)*'Hintergrund Berechnung'!$I$942),IF($C579&lt;13,(O579/($D579^0.70558407859294)*'Hintergrund Berechnung'!$I$941)*0.5,IF($C579&lt;16,(O579/($D579^0.70558407859294)*'Hintergrund Berechnung'!$I$941)*0.67,O579/($D579^0.70558407859294)*'Hintergrund Berechnung'!$I$942)))</f>
        <v>#DIV/0!</v>
      </c>
      <c r="AG579" s="16" t="str">
        <f t="shared" si="78"/>
        <v/>
      </c>
      <c r="AH579" s="16" t="e">
        <f t="shared" si="79"/>
        <v>#DIV/0!</v>
      </c>
      <c r="AI579" s="34" t="e">
        <f>ROUND(IF(C579&lt;16,$Q579/($D579^0.450818786555515)*'Hintergrund Berechnung'!$N$941,$Q579/($D579^0.450818786555515)*'Hintergrund Berechnung'!$N$942),0)</f>
        <v>#DIV/0!</v>
      </c>
      <c r="AJ579" s="34">
        <f>ROUND(IF(C579&lt;16,$R579*'Hintergrund Berechnung'!$O$941,$R579*'Hintergrund Berechnung'!$O$942),0)</f>
        <v>0</v>
      </c>
      <c r="AK579" s="34">
        <f>ROUND(IF(C579&lt;16,IF(S579&gt;0,(25-$S579)*'Hintergrund Berechnung'!$J$941,0),IF(S579&gt;0,(25-$S579)*'Hintergrund Berechnung'!$J$942,0)),0)</f>
        <v>0</v>
      </c>
      <c r="AL579" s="18" t="e">
        <f t="shared" si="80"/>
        <v>#DIV/0!</v>
      </c>
    </row>
    <row r="580" spans="21:38" x14ac:dyDescent="0.5">
      <c r="U580" s="16">
        <f t="shared" si="72"/>
        <v>0</v>
      </c>
      <c r="V580" s="16" t="e">
        <f>IF($A$3=FALSE,IF($C580&lt;16,E580/($D580^0.70558407859294)*'Hintergrund Berechnung'!$I$941,E580/($D580^0.70558407859294)*'Hintergrund Berechnung'!$I$942),IF($C580&lt;13,(E580/($D580^0.70558407859294)*'Hintergrund Berechnung'!$I$941)*0.5,IF($C580&lt;16,(E580/($D580^0.70558407859294)*'Hintergrund Berechnung'!$I$941)*0.67,E580/($D580^0.70558407859294)*'Hintergrund Berechnung'!$I$942)))</f>
        <v>#DIV/0!</v>
      </c>
      <c r="W580" s="16" t="str">
        <f t="shared" si="73"/>
        <v/>
      </c>
      <c r="X580" s="16" t="e">
        <f>IF($A$3=FALSE,IF($C580&lt;16,G580/($D580^0.70558407859294)*'Hintergrund Berechnung'!$I$941,G580/($D580^0.70558407859294)*'Hintergrund Berechnung'!$I$942),IF($C580&lt;13,(G580/($D580^0.70558407859294)*'Hintergrund Berechnung'!$I$941)*0.5,IF($C580&lt;16,(G580/($D580^0.70558407859294)*'Hintergrund Berechnung'!$I$941)*0.67,G580/($D580^0.70558407859294)*'Hintergrund Berechnung'!$I$942)))</f>
        <v>#DIV/0!</v>
      </c>
      <c r="Y580" s="16" t="str">
        <f t="shared" si="74"/>
        <v/>
      </c>
      <c r="Z580" s="16" t="e">
        <f>IF($A$3=FALSE,IF($C580&lt;16,I580/($D580^0.70558407859294)*'Hintergrund Berechnung'!$I$941,I580/($D580^0.70558407859294)*'Hintergrund Berechnung'!$I$942),IF($C580&lt;13,(I580/($D580^0.70558407859294)*'Hintergrund Berechnung'!$I$941)*0.5,IF($C580&lt;16,(I580/($D580^0.70558407859294)*'Hintergrund Berechnung'!$I$941)*0.67,I580/($D580^0.70558407859294)*'Hintergrund Berechnung'!$I$942)))</f>
        <v>#DIV/0!</v>
      </c>
      <c r="AA580" s="16" t="str">
        <f t="shared" si="75"/>
        <v/>
      </c>
      <c r="AB580" s="16" t="e">
        <f>IF($A$3=FALSE,IF($C580&lt;16,K580/($D580^0.70558407859294)*'Hintergrund Berechnung'!$I$941,K580/($D580^0.70558407859294)*'Hintergrund Berechnung'!$I$942),IF($C580&lt;13,(K580/($D580^0.70558407859294)*'Hintergrund Berechnung'!$I$941)*0.5,IF($C580&lt;16,(K580/($D580^0.70558407859294)*'Hintergrund Berechnung'!$I$941)*0.67,K580/($D580^0.70558407859294)*'Hintergrund Berechnung'!$I$942)))</f>
        <v>#DIV/0!</v>
      </c>
      <c r="AC580" s="16" t="str">
        <f t="shared" si="76"/>
        <v/>
      </c>
      <c r="AD580" s="16" t="e">
        <f>IF($A$3=FALSE,IF($C580&lt;16,M580/($D580^0.70558407859294)*'Hintergrund Berechnung'!$I$941,M580/($D580^0.70558407859294)*'Hintergrund Berechnung'!$I$942),IF($C580&lt;13,(M580/($D580^0.70558407859294)*'Hintergrund Berechnung'!$I$941)*0.5,IF($C580&lt;16,(M580/($D580^0.70558407859294)*'Hintergrund Berechnung'!$I$941)*0.67,M580/($D580^0.70558407859294)*'Hintergrund Berechnung'!$I$942)))</f>
        <v>#DIV/0!</v>
      </c>
      <c r="AE580" s="16" t="str">
        <f t="shared" si="77"/>
        <v/>
      </c>
      <c r="AF580" s="16" t="e">
        <f>IF($A$3=FALSE,IF($C580&lt;16,O580/($D580^0.70558407859294)*'Hintergrund Berechnung'!$I$941,O580/($D580^0.70558407859294)*'Hintergrund Berechnung'!$I$942),IF($C580&lt;13,(O580/($D580^0.70558407859294)*'Hintergrund Berechnung'!$I$941)*0.5,IF($C580&lt;16,(O580/($D580^0.70558407859294)*'Hintergrund Berechnung'!$I$941)*0.67,O580/($D580^0.70558407859294)*'Hintergrund Berechnung'!$I$942)))</f>
        <v>#DIV/0!</v>
      </c>
      <c r="AG580" s="16" t="str">
        <f t="shared" si="78"/>
        <v/>
      </c>
      <c r="AH580" s="16" t="e">
        <f t="shared" si="79"/>
        <v>#DIV/0!</v>
      </c>
      <c r="AI580" s="34" t="e">
        <f>ROUND(IF(C580&lt;16,$Q580/($D580^0.450818786555515)*'Hintergrund Berechnung'!$N$941,$Q580/($D580^0.450818786555515)*'Hintergrund Berechnung'!$N$942),0)</f>
        <v>#DIV/0!</v>
      </c>
      <c r="AJ580" s="34">
        <f>ROUND(IF(C580&lt;16,$R580*'Hintergrund Berechnung'!$O$941,$R580*'Hintergrund Berechnung'!$O$942),0)</f>
        <v>0</v>
      </c>
      <c r="AK580" s="34">
        <f>ROUND(IF(C580&lt;16,IF(S580&gt;0,(25-$S580)*'Hintergrund Berechnung'!$J$941,0),IF(S580&gt;0,(25-$S580)*'Hintergrund Berechnung'!$J$942,0)),0)</f>
        <v>0</v>
      </c>
      <c r="AL580" s="18" t="e">
        <f t="shared" si="80"/>
        <v>#DIV/0!</v>
      </c>
    </row>
    <row r="581" spans="21:38" x14ac:dyDescent="0.5">
      <c r="U581" s="16">
        <f t="shared" si="72"/>
        <v>0</v>
      </c>
      <c r="V581" s="16" t="e">
        <f>IF($A$3=FALSE,IF($C581&lt;16,E581/($D581^0.70558407859294)*'Hintergrund Berechnung'!$I$941,E581/($D581^0.70558407859294)*'Hintergrund Berechnung'!$I$942),IF($C581&lt;13,(E581/($D581^0.70558407859294)*'Hintergrund Berechnung'!$I$941)*0.5,IF($C581&lt;16,(E581/($D581^0.70558407859294)*'Hintergrund Berechnung'!$I$941)*0.67,E581/($D581^0.70558407859294)*'Hintergrund Berechnung'!$I$942)))</f>
        <v>#DIV/0!</v>
      </c>
      <c r="W581" s="16" t="str">
        <f t="shared" si="73"/>
        <v/>
      </c>
      <c r="X581" s="16" t="e">
        <f>IF($A$3=FALSE,IF($C581&lt;16,G581/($D581^0.70558407859294)*'Hintergrund Berechnung'!$I$941,G581/($D581^0.70558407859294)*'Hintergrund Berechnung'!$I$942),IF($C581&lt;13,(G581/($D581^0.70558407859294)*'Hintergrund Berechnung'!$I$941)*0.5,IF($C581&lt;16,(G581/($D581^0.70558407859294)*'Hintergrund Berechnung'!$I$941)*0.67,G581/($D581^0.70558407859294)*'Hintergrund Berechnung'!$I$942)))</f>
        <v>#DIV/0!</v>
      </c>
      <c r="Y581" s="16" t="str">
        <f t="shared" si="74"/>
        <v/>
      </c>
      <c r="Z581" s="16" t="e">
        <f>IF($A$3=FALSE,IF($C581&lt;16,I581/($D581^0.70558407859294)*'Hintergrund Berechnung'!$I$941,I581/($D581^0.70558407859294)*'Hintergrund Berechnung'!$I$942),IF($C581&lt;13,(I581/($D581^0.70558407859294)*'Hintergrund Berechnung'!$I$941)*0.5,IF($C581&lt;16,(I581/($D581^0.70558407859294)*'Hintergrund Berechnung'!$I$941)*0.67,I581/($D581^0.70558407859294)*'Hintergrund Berechnung'!$I$942)))</f>
        <v>#DIV/0!</v>
      </c>
      <c r="AA581" s="16" t="str">
        <f t="shared" si="75"/>
        <v/>
      </c>
      <c r="AB581" s="16" t="e">
        <f>IF($A$3=FALSE,IF($C581&lt;16,K581/($D581^0.70558407859294)*'Hintergrund Berechnung'!$I$941,K581/($D581^0.70558407859294)*'Hintergrund Berechnung'!$I$942),IF($C581&lt;13,(K581/($D581^0.70558407859294)*'Hintergrund Berechnung'!$I$941)*0.5,IF($C581&lt;16,(K581/($D581^0.70558407859294)*'Hintergrund Berechnung'!$I$941)*0.67,K581/($D581^0.70558407859294)*'Hintergrund Berechnung'!$I$942)))</f>
        <v>#DIV/0!</v>
      </c>
      <c r="AC581" s="16" t="str">
        <f t="shared" si="76"/>
        <v/>
      </c>
      <c r="AD581" s="16" t="e">
        <f>IF($A$3=FALSE,IF($C581&lt;16,M581/($D581^0.70558407859294)*'Hintergrund Berechnung'!$I$941,M581/($D581^0.70558407859294)*'Hintergrund Berechnung'!$I$942),IF($C581&lt;13,(M581/($D581^0.70558407859294)*'Hintergrund Berechnung'!$I$941)*0.5,IF($C581&lt;16,(M581/($D581^0.70558407859294)*'Hintergrund Berechnung'!$I$941)*0.67,M581/($D581^0.70558407859294)*'Hintergrund Berechnung'!$I$942)))</f>
        <v>#DIV/0!</v>
      </c>
      <c r="AE581" s="16" t="str">
        <f t="shared" si="77"/>
        <v/>
      </c>
      <c r="AF581" s="16" t="e">
        <f>IF($A$3=FALSE,IF($C581&lt;16,O581/($D581^0.70558407859294)*'Hintergrund Berechnung'!$I$941,O581/($D581^0.70558407859294)*'Hintergrund Berechnung'!$I$942),IF($C581&lt;13,(O581/($D581^0.70558407859294)*'Hintergrund Berechnung'!$I$941)*0.5,IF($C581&lt;16,(O581/($D581^0.70558407859294)*'Hintergrund Berechnung'!$I$941)*0.67,O581/($D581^0.70558407859294)*'Hintergrund Berechnung'!$I$942)))</f>
        <v>#DIV/0!</v>
      </c>
      <c r="AG581" s="16" t="str">
        <f t="shared" si="78"/>
        <v/>
      </c>
      <c r="AH581" s="16" t="e">
        <f t="shared" si="79"/>
        <v>#DIV/0!</v>
      </c>
      <c r="AI581" s="34" t="e">
        <f>ROUND(IF(C581&lt;16,$Q581/($D581^0.450818786555515)*'Hintergrund Berechnung'!$N$941,$Q581/($D581^0.450818786555515)*'Hintergrund Berechnung'!$N$942),0)</f>
        <v>#DIV/0!</v>
      </c>
      <c r="AJ581" s="34">
        <f>ROUND(IF(C581&lt;16,$R581*'Hintergrund Berechnung'!$O$941,$R581*'Hintergrund Berechnung'!$O$942),0)</f>
        <v>0</v>
      </c>
      <c r="AK581" s="34">
        <f>ROUND(IF(C581&lt;16,IF(S581&gt;0,(25-$S581)*'Hintergrund Berechnung'!$J$941,0),IF(S581&gt;0,(25-$S581)*'Hintergrund Berechnung'!$J$942,0)),0)</f>
        <v>0</v>
      </c>
      <c r="AL581" s="18" t="e">
        <f t="shared" si="80"/>
        <v>#DIV/0!</v>
      </c>
    </row>
    <row r="582" spans="21:38" x14ac:dyDescent="0.5">
      <c r="U582" s="16">
        <f t="shared" si="72"/>
        <v>0</v>
      </c>
      <c r="V582" s="16" t="e">
        <f>IF($A$3=FALSE,IF($C582&lt;16,E582/($D582^0.70558407859294)*'Hintergrund Berechnung'!$I$941,E582/($D582^0.70558407859294)*'Hintergrund Berechnung'!$I$942),IF($C582&lt;13,(E582/($D582^0.70558407859294)*'Hintergrund Berechnung'!$I$941)*0.5,IF($C582&lt;16,(E582/($D582^0.70558407859294)*'Hintergrund Berechnung'!$I$941)*0.67,E582/($D582^0.70558407859294)*'Hintergrund Berechnung'!$I$942)))</f>
        <v>#DIV/0!</v>
      </c>
      <c r="W582" s="16" t="str">
        <f t="shared" si="73"/>
        <v/>
      </c>
      <c r="X582" s="16" t="e">
        <f>IF($A$3=FALSE,IF($C582&lt;16,G582/($D582^0.70558407859294)*'Hintergrund Berechnung'!$I$941,G582/($D582^0.70558407859294)*'Hintergrund Berechnung'!$I$942),IF($C582&lt;13,(G582/($D582^0.70558407859294)*'Hintergrund Berechnung'!$I$941)*0.5,IF($C582&lt;16,(G582/($D582^0.70558407859294)*'Hintergrund Berechnung'!$I$941)*0.67,G582/($D582^0.70558407859294)*'Hintergrund Berechnung'!$I$942)))</f>
        <v>#DIV/0!</v>
      </c>
      <c r="Y582" s="16" t="str">
        <f t="shared" si="74"/>
        <v/>
      </c>
      <c r="Z582" s="16" t="e">
        <f>IF($A$3=FALSE,IF($C582&lt;16,I582/($D582^0.70558407859294)*'Hintergrund Berechnung'!$I$941,I582/($D582^0.70558407859294)*'Hintergrund Berechnung'!$I$942),IF($C582&lt;13,(I582/($D582^0.70558407859294)*'Hintergrund Berechnung'!$I$941)*0.5,IF($C582&lt;16,(I582/($D582^0.70558407859294)*'Hintergrund Berechnung'!$I$941)*0.67,I582/($D582^0.70558407859294)*'Hintergrund Berechnung'!$I$942)))</f>
        <v>#DIV/0!</v>
      </c>
      <c r="AA582" s="16" t="str">
        <f t="shared" si="75"/>
        <v/>
      </c>
      <c r="AB582" s="16" t="e">
        <f>IF($A$3=FALSE,IF($C582&lt;16,K582/($D582^0.70558407859294)*'Hintergrund Berechnung'!$I$941,K582/($D582^0.70558407859294)*'Hintergrund Berechnung'!$I$942),IF($C582&lt;13,(K582/($D582^0.70558407859294)*'Hintergrund Berechnung'!$I$941)*0.5,IF($C582&lt;16,(K582/($D582^0.70558407859294)*'Hintergrund Berechnung'!$I$941)*0.67,K582/($D582^0.70558407859294)*'Hintergrund Berechnung'!$I$942)))</f>
        <v>#DIV/0!</v>
      </c>
      <c r="AC582" s="16" t="str">
        <f t="shared" si="76"/>
        <v/>
      </c>
      <c r="AD582" s="16" t="e">
        <f>IF($A$3=FALSE,IF($C582&lt;16,M582/($D582^0.70558407859294)*'Hintergrund Berechnung'!$I$941,M582/($D582^0.70558407859294)*'Hintergrund Berechnung'!$I$942),IF($C582&lt;13,(M582/($D582^0.70558407859294)*'Hintergrund Berechnung'!$I$941)*0.5,IF($C582&lt;16,(M582/($D582^0.70558407859294)*'Hintergrund Berechnung'!$I$941)*0.67,M582/($D582^0.70558407859294)*'Hintergrund Berechnung'!$I$942)))</f>
        <v>#DIV/0!</v>
      </c>
      <c r="AE582" s="16" t="str">
        <f t="shared" si="77"/>
        <v/>
      </c>
      <c r="AF582" s="16" t="e">
        <f>IF($A$3=FALSE,IF($C582&lt;16,O582/($D582^0.70558407859294)*'Hintergrund Berechnung'!$I$941,O582/($D582^0.70558407859294)*'Hintergrund Berechnung'!$I$942),IF($C582&lt;13,(O582/($D582^0.70558407859294)*'Hintergrund Berechnung'!$I$941)*0.5,IF($C582&lt;16,(O582/($D582^0.70558407859294)*'Hintergrund Berechnung'!$I$941)*0.67,O582/($D582^0.70558407859294)*'Hintergrund Berechnung'!$I$942)))</f>
        <v>#DIV/0!</v>
      </c>
      <c r="AG582" s="16" t="str">
        <f t="shared" si="78"/>
        <v/>
      </c>
      <c r="AH582" s="16" t="e">
        <f t="shared" si="79"/>
        <v>#DIV/0!</v>
      </c>
      <c r="AI582" s="34" t="e">
        <f>ROUND(IF(C582&lt;16,$Q582/($D582^0.450818786555515)*'Hintergrund Berechnung'!$N$941,$Q582/($D582^0.450818786555515)*'Hintergrund Berechnung'!$N$942),0)</f>
        <v>#DIV/0!</v>
      </c>
      <c r="AJ582" s="34">
        <f>ROUND(IF(C582&lt;16,$R582*'Hintergrund Berechnung'!$O$941,$R582*'Hintergrund Berechnung'!$O$942),0)</f>
        <v>0</v>
      </c>
      <c r="AK582" s="34">
        <f>ROUND(IF(C582&lt;16,IF(S582&gt;0,(25-$S582)*'Hintergrund Berechnung'!$J$941,0),IF(S582&gt;0,(25-$S582)*'Hintergrund Berechnung'!$J$942,0)),0)</f>
        <v>0</v>
      </c>
      <c r="AL582" s="18" t="e">
        <f t="shared" si="80"/>
        <v>#DIV/0!</v>
      </c>
    </row>
    <row r="583" spans="21:38" x14ac:dyDescent="0.5">
      <c r="U583" s="16">
        <f t="shared" ref="U583:U646" si="81">MAX(E583,G583,I583)+MAX(K583,M583,O583)</f>
        <v>0</v>
      </c>
      <c r="V583" s="16" t="e">
        <f>IF($A$3=FALSE,IF($C583&lt;16,E583/($D583^0.70558407859294)*'Hintergrund Berechnung'!$I$941,E583/($D583^0.70558407859294)*'Hintergrund Berechnung'!$I$942),IF($C583&lt;13,(E583/($D583^0.70558407859294)*'Hintergrund Berechnung'!$I$941)*0.5,IF($C583&lt;16,(E583/($D583^0.70558407859294)*'Hintergrund Berechnung'!$I$941)*0.67,E583/($D583^0.70558407859294)*'Hintergrund Berechnung'!$I$942)))</f>
        <v>#DIV/0!</v>
      </c>
      <c r="W583" s="16" t="str">
        <f t="shared" ref="W583:W646" si="82">IF(AND($A$3=TRUE,$C583&lt;13),F583,IF(AND($A$3=TRUE,$C583&lt;16),F583*0.67,""))</f>
        <v/>
      </c>
      <c r="X583" s="16" t="e">
        <f>IF($A$3=FALSE,IF($C583&lt;16,G583/($D583^0.70558407859294)*'Hintergrund Berechnung'!$I$941,G583/($D583^0.70558407859294)*'Hintergrund Berechnung'!$I$942),IF($C583&lt;13,(G583/($D583^0.70558407859294)*'Hintergrund Berechnung'!$I$941)*0.5,IF($C583&lt;16,(G583/($D583^0.70558407859294)*'Hintergrund Berechnung'!$I$941)*0.67,G583/($D583^0.70558407859294)*'Hintergrund Berechnung'!$I$942)))</f>
        <v>#DIV/0!</v>
      </c>
      <c r="Y583" s="16" t="str">
        <f t="shared" ref="Y583:Y646" si="83">IF(AND($A$3=TRUE,$C583&lt;13),H583,IF(AND($A$3=TRUE,$C583&lt;16),H583*0.67,""))</f>
        <v/>
      </c>
      <c r="Z583" s="16" t="e">
        <f>IF($A$3=FALSE,IF($C583&lt;16,I583/($D583^0.70558407859294)*'Hintergrund Berechnung'!$I$941,I583/($D583^0.70558407859294)*'Hintergrund Berechnung'!$I$942),IF($C583&lt;13,(I583/($D583^0.70558407859294)*'Hintergrund Berechnung'!$I$941)*0.5,IF($C583&lt;16,(I583/($D583^0.70558407859294)*'Hintergrund Berechnung'!$I$941)*0.67,I583/($D583^0.70558407859294)*'Hintergrund Berechnung'!$I$942)))</f>
        <v>#DIV/0!</v>
      </c>
      <c r="AA583" s="16" t="str">
        <f t="shared" ref="AA583:AA646" si="84">IF(AND($A$3=TRUE,$C583&lt;13),J583,IF(AND($A$3=TRUE,$C583&lt;16),J583*0.67,""))</f>
        <v/>
      </c>
      <c r="AB583" s="16" t="e">
        <f>IF($A$3=FALSE,IF($C583&lt;16,K583/($D583^0.70558407859294)*'Hintergrund Berechnung'!$I$941,K583/($D583^0.70558407859294)*'Hintergrund Berechnung'!$I$942),IF($C583&lt;13,(K583/($D583^0.70558407859294)*'Hintergrund Berechnung'!$I$941)*0.5,IF($C583&lt;16,(K583/($D583^0.70558407859294)*'Hintergrund Berechnung'!$I$941)*0.67,K583/($D583^0.70558407859294)*'Hintergrund Berechnung'!$I$942)))</f>
        <v>#DIV/0!</v>
      </c>
      <c r="AC583" s="16" t="str">
        <f t="shared" ref="AC583:AC646" si="85">IF(AND($A$3=TRUE,$C583&lt;13),L583,IF(AND($A$3=TRUE,$C583&lt;16),L583*0.67,""))</f>
        <v/>
      </c>
      <c r="AD583" s="16" t="e">
        <f>IF($A$3=FALSE,IF($C583&lt;16,M583/($D583^0.70558407859294)*'Hintergrund Berechnung'!$I$941,M583/($D583^0.70558407859294)*'Hintergrund Berechnung'!$I$942),IF($C583&lt;13,(M583/($D583^0.70558407859294)*'Hintergrund Berechnung'!$I$941)*0.5,IF($C583&lt;16,(M583/($D583^0.70558407859294)*'Hintergrund Berechnung'!$I$941)*0.67,M583/($D583^0.70558407859294)*'Hintergrund Berechnung'!$I$942)))</f>
        <v>#DIV/0!</v>
      </c>
      <c r="AE583" s="16" t="str">
        <f t="shared" ref="AE583:AE646" si="86">IF(AND($A$3=TRUE,$C583&lt;13),N583,IF(AND($A$3=TRUE,$C583&lt;16),N583*0.67,""))</f>
        <v/>
      </c>
      <c r="AF583" s="16" t="e">
        <f>IF($A$3=FALSE,IF($C583&lt;16,O583/($D583^0.70558407859294)*'Hintergrund Berechnung'!$I$941,O583/($D583^0.70558407859294)*'Hintergrund Berechnung'!$I$942),IF($C583&lt;13,(O583/($D583^0.70558407859294)*'Hintergrund Berechnung'!$I$941)*0.5,IF($C583&lt;16,(O583/($D583^0.70558407859294)*'Hintergrund Berechnung'!$I$941)*0.67,O583/($D583^0.70558407859294)*'Hintergrund Berechnung'!$I$942)))</f>
        <v>#DIV/0!</v>
      </c>
      <c r="AG583" s="16" t="str">
        <f t="shared" ref="AG583:AG646" si="87">IF(AND($A$3=TRUE,$C583&lt;13),P583,IF(AND($A$3=TRUE,$C583&lt;16),P583*0.67,""))</f>
        <v/>
      </c>
      <c r="AH583" s="16" t="e">
        <f t="shared" ref="AH583:AH646" si="88">MAX(SUM(V583:W583),SUM(X583:Y583),SUM(Z583:AA583))+MAX(SUM(AB583:AC583),SUM(AD583:AE583),SUM(AF583:AG583))</f>
        <v>#DIV/0!</v>
      </c>
      <c r="AI583" s="34" t="e">
        <f>ROUND(IF(C583&lt;16,$Q583/($D583^0.450818786555515)*'Hintergrund Berechnung'!$N$941,$Q583/($D583^0.450818786555515)*'Hintergrund Berechnung'!$N$942),0)</f>
        <v>#DIV/0!</v>
      </c>
      <c r="AJ583" s="34">
        <f>ROUND(IF(C583&lt;16,$R583*'Hintergrund Berechnung'!$O$941,$R583*'Hintergrund Berechnung'!$O$942),0)</f>
        <v>0</v>
      </c>
      <c r="AK583" s="34">
        <f>ROUND(IF(C583&lt;16,IF(S583&gt;0,(25-$S583)*'Hintergrund Berechnung'!$J$941,0),IF(S583&gt;0,(25-$S583)*'Hintergrund Berechnung'!$J$942,0)),0)</f>
        <v>0</v>
      </c>
      <c r="AL583" s="18" t="e">
        <f t="shared" ref="AL583:AL646" si="89">ROUND(SUM(AH583:AK583),0)</f>
        <v>#DIV/0!</v>
      </c>
    </row>
    <row r="584" spans="21:38" x14ac:dyDescent="0.5">
      <c r="U584" s="16">
        <f t="shared" si="81"/>
        <v>0</v>
      </c>
      <c r="V584" s="16" t="e">
        <f>IF($A$3=FALSE,IF($C584&lt;16,E584/($D584^0.70558407859294)*'Hintergrund Berechnung'!$I$941,E584/($D584^0.70558407859294)*'Hintergrund Berechnung'!$I$942),IF($C584&lt;13,(E584/($D584^0.70558407859294)*'Hintergrund Berechnung'!$I$941)*0.5,IF($C584&lt;16,(E584/($D584^0.70558407859294)*'Hintergrund Berechnung'!$I$941)*0.67,E584/($D584^0.70558407859294)*'Hintergrund Berechnung'!$I$942)))</f>
        <v>#DIV/0!</v>
      </c>
      <c r="W584" s="16" t="str">
        <f t="shared" si="82"/>
        <v/>
      </c>
      <c r="X584" s="16" t="e">
        <f>IF($A$3=FALSE,IF($C584&lt;16,G584/($D584^0.70558407859294)*'Hintergrund Berechnung'!$I$941,G584/($D584^0.70558407859294)*'Hintergrund Berechnung'!$I$942),IF($C584&lt;13,(G584/($D584^0.70558407859294)*'Hintergrund Berechnung'!$I$941)*0.5,IF($C584&lt;16,(G584/($D584^0.70558407859294)*'Hintergrund Berechnung'!$I$941)*0.67,G584/($D584^0.70558407859294)*'Hintergrund Berechnung'!$I$942)))</f>
        <v>#DIV/0!</v>
      </c>
      <c r="Y584" s="16" t="str">
        <f t="shared" si="83"/>
        <v/>
      </c>
      <c r="Z584" s="16" t="e">
        <f>IF($A$3=FALSE,IF($C584&lt;16,I584/($D584^0.70558407859294)*'Hintergrund Berechnung'!$I$941,I584/($D584^0.70558407859294)*'Hintergrund Berechnung'!$I$942),IF($C584&lt;13,(I584/($D584^0.70558407859294)*'Hintergrund Berechnung'!$I$941)*0.5,IF($C584&lt;16,(I584/($D584^0.70558407859294)*'Hintergrund Berechnung'!$I$941)*0.67,I584/($D584^0.70558407859294)*'Hintergrund Berechnung'!$I$942)))</f>
        <v>#DIV/0!</v>
      </c>
      <c r="AA584" s="16" t="str">
        <f t="shared" si="84"/>
        <v/>
      </c>
      <c r="AB584" s="16" t="e">
        <f>IF($A$3=FALSE,IF($C584&lt;16,K584/($D584^0.70558407859294)*'Hintergrund Berechnung'!$I$941,K584/($D584^0.70558407859294)*'Hintergrund Berechnung'!$I$942),IF($C584&lt;13,(K584/($D584^0.70558407859294)*'Hintergrund Berechnung'!$I$941)*0.5,IF($C584&lt;16,(K584/($D584^0.70558407859294)*'Hintergrund Berechnung'!$I$941)*0.67,K584/($D584^0.70558407859294)*'Hintergrund Berechnung'!$I$942)))</f>
        <v>#DIV/0!</v>
      </c>
      <c r="AC584" s="16" t="str">
        <f t="shared" si="85"/>
        <v/>
      </c>
      <c r="AD584" s="16" t="e">
        <f>IF($A$3=FALSE,IF($C584&lt;16,M584/($D584^0.70558407859294)*'Hintergrund Berechnung'!$I$941,M584/($D584^0.70558407859294)*'Hintergrund Berechnung'!$I$942),IF($C584&lt;13,(M584/($D584^0.70558407859294)*'Hintergrund Berechnung'!$I$941)*0.5,IF($C584&lt;16,(M584/($D584^0.70558407859294)*'Hintergrund Berechnung'!$I$941)*0.67,M584/($D584^0.70558407859294)*'Hintergrund Berechnung'!$I$942)))</f>
        <v>#DIV/0!</v>
      </c>
      <c r="AE584" s="16" t="str">
        <f t="shared" si="86"/>
        <v/>
      </c>
      <c r="AF584" s="16" t="e">
        <f>IF($A$3=FALSE,IF($C584&lt;16,O584/($D584^0.70558407859294)*'Hintergrund Berechnung'!$I$941,O584/($D584^0.70558407859294)*'Hintergrund Berechnung'!$I$942),IF($C584&lt;13,(O584/($D584^0.70558407859294)*'Hintergrund Berechnung'!$I$941)*0.5,IF($C584&lt;16,(O584/($D584^0.70558407859294)*'Hintergrund Berechnung'!$I$941)*0.67,O584/($D584^0.70558407859294)*'Hintergrund Berechnung'!$I$942)))</f>
        <v>#DIV/0!</v>
      </c>
      <c r="AG584" s="16" t="str">
        <f t="shared" si="87"/>
        <v/>
      </c>
      <c r="AH584" s="16" t="e">
        <f t="shared" si="88"/>
        <v>#DIV/0!</v>
      </c>
      <c r="AI584" s="34" t="e">
        <f>ROUND(IF(C584&lt;16,$Q584/($D584^0.450818786555515)*'Hintergrund Berechnung'!$N$941,$Q584/($D584^0.450818786555515)*'Hintergrund Berechnung'!$N$942),0)</f>
        <v>#DIV/0!</v>
      </c>
      <c r="AJ584" s="34">
        <f>ROUND(IF(C584&lt;16,$R584*'Hintergrund Berechnung'!$O$941,$R584*'Hintergrund Berechnung'!$O$942),0)</f>
        <v>0</v>
      </c>
      <c r="AK584" s="34">
        <f>ROUND(IF(C584&lt;16,IF(S584&gt;0,(25-$S584)*'Hintergrund Berechnung'!$J$941,0),IF(S584&gt;0,(25-$S584)*'Hintergrund Berechnung'!$J$942,0)),0)</f>
        <v>0</v>
      </c>
      <c r="AL584" s="18" t="e">
        <f t="shared" si="89"/>
        <v>#DIV/0!</v>
      </c>
    </row>
    <row r="585" spans="21:38" x14ac:dyDescent="0.5">
      <c r="U585" s="16">
        <f t="shared" si="81"/>
        <v>0</v>
      </c>
      <c r="V585" s="16" t="e">
        <f>IF($A$3=FALSE,IF($C585&lt;16,E585/($D585^0.70558407859294)*'Hintergrund Berechnung'!$I$941,E585/($D585^0.70558407859294)*'Hintergrund Berechnung'!$I$942),IF($C585&lt;13,(E585/($D585^0.70558407859294)*'Hintergrund Berechnung'!$I$941)*0.5,IF($C585&lt;16,(E585/($D585^0.70558407859294)*'Hintergrund Berechnung'!$I$941)*0.67,E585/($D585^0.70558407859294)*'Hintergrund Berechnung'!$I$942)))</f>
        <v>#DIV/0!</v>
      </c>
      <c r="W585" s="16" t="str">
        <f t="shared" si="82"/>
        <v/>
      </c>
      <c r="X585" s="16" t="e">
        <f>IF($A$3=FALSE,IF($C585&lt;16,G585/($D585^0.70558407859294)*'Hintergrund Berechnung'!$I$941,G585/($D585^0.70558407859294)*'Hintergrund Berechnung'!$I$942),IF($C585&lt;13,(G585/($D585^0.70558407859294)*'Hintergrund Berechnung'!$I$941)*0.5,IF($C585&lt;16,(G585/($D585^0.70558407859294)*'Hintergrund Berechnung'!$I$941)*0.67,G585/($D585^0.70558407859294)*'Hintergrund Berechnung'!$I$942)))</f>
        <v>#DIV/0!</v>
      </c>
      <c r="Y585" s="16" t="str">
        <f t="shared" si="83"/>
        <v/>
      </c>
      <c r="Z585" s="16" t="e">
        <f>IF($A$3=FALSE,IF($C585&lt;16,I585/($D585^0.70558407859294)*'Hintergrund Berechnung'!$I$941,I585/($D585^0.70558407859294)*'Hintergrund Berechnung'!$I$942),IF($C585&lt;13,(I585/($D585^0.70558407859294)*'Hintergrund Berechnung'!$I$941)*0.5,IF($C585&lt;16,(I585/($D585^0.70558407859294)*'Hintergrund Berechnung'!$I$941)*0.67,I585/($D585^0.70558407859294)*'Hintergrund Berechnung'!$I$942)))</f>
        <v>#DIV/0!</v>
      </c>
      <c r="AA585" s="16" t="str">
        <f t="shared" si="84"/>
        <v/>
      </c>
      <c r="AB585" s="16" t="e">
        <f>IF($A$3=FALSE,IF($C585&lt;16,K585/($D585^0.70558407859294)*'Hintergrund Berechnung'!$I$941,K585/($D585^0.70558407859294)*'Hintergrund Berechnung'!$I$942),IF($C585&lt;13,(K585/($D585^0.70558407859294)*'Hintergrund Berechnung'!$I$941)*0.5,IF($C585&lt;16,(K585/($D585^0.70558407859294)*'Hintergrund Berechnung'!$I$941)*0.67,K585/($D585^0.70558407859294)*'Hintergrund Berechnung'!$I$942)))</f>
        <v>#DIV/0!</v>
      </c>
      <c r="AC585" s="16" t="str">
        <f t="shared" si="85"/>
        <v/>
      </c>
      <c r="AD585" s="16" t="e">
        <f>IF($A$3=FALSE,IF($C585&lt;16,M585/($D585^0.70558407859294)*'Hintergrund Berechnung'!$I$941,M585/($D585^0.70558407859294)*'Hintergrund Berechnung'!$I$942),IF($C585&lt;13,(M585/($D585^0.70558407859294)*'Hintergrund Berechnung'!$I$941)*0.5,IF($C585&lt;16,(M585/($D585^0.70558407859294)*'Hintergrund Berechnung'!$I$941)*0.67,M585/($D585^0.70558407859294)*'Hintergrund Berechnung'!$I$942)))</f>
        <v>#DIV/0!</v>
      </c>
      <c r="AE585" s="16" t="str">
        <f t="shared" si="86"/>
        <v/>
      </c>
      <c r="AF585" s="16" t="e">
        <f>IF($A$3=FALSE,IF($C585&lt;16,O585/($D585^0.70558407859294)*'Hintergrund Berechnung'!$I$941,O585/($D585^0.70558407859294)*'Hintergrund Berechnung'!$I$942),IF($C585&lt;13,(O585/($D585^0.70558407859294)*'Hintergrund Berechnung'!$I$941)*0.5,IF($C585&lt;16,(O585/($D585^0.70558407859294)*'Hintergrund Berechnung'!$I$941)*0.67,O585/($D585^0.70558407859294)*'Hintergrund Berechnung'!$I$942)))</f>
        <v>#DIV/0!</v>
      </c>
      <c r="AG585" s="16" t="str">
        <f t="shared" si="87"/>
        <v/>
      </c>
      <c r="AH585" s="16" t="e">
        <f t="shared" si="88"/>
        <v>#DIV/0!</v>
      </c>
      <c r="AI585" s="34" t="e">
        <f>ROUND(IF(C585&lt;16,$Q585/($D585^0.450818786555515)*'Hintergrund Berechnung'!$N$941,$Q585/($D585^0.450818786555515)*'Hintergrund Berechnung'!$N$942),0)</f>
        <v>#DIV/0!</v>
      </c>
      <c r="AJ585" s="34">
        <f>ROUND(IF(C585&lt;16,$R585*'Hintergrund Berechnung'!$O$941,$R585*'Hintergrund Berechnung'!$O$942),0)</f>
        <v>0</v>
      </c>
      <c r="AK585" s="34">
        <f>ROUND(IF(C585&lt;16,IF(S585&gt;0,(25-$S585)*'Hintergrund Berechnung'!$J$941,0),IF(S585&gt;0,(25-$S585)*'Hintergrund Berechnung'!$J$942,0)),0)</f>
        <v>0</v>
      </c>
      <c r="AL585" s="18" t="e">
        <f t="shared" si="89"/>
        <v>#DIV/0!</v>
      </c>
    </row>
    <row r="586" spans="21:38" x14ac:dyDescent="0.5">
      <c r="U586" s="16">
        <f t="shared" si="81"/>
        <v>0</v>
      </c>
      <c r="V586" s="16" t="e">
        <f>IF($A$3=FALSE,IF($C586&lt;16,E586/($D586^0.70558407859294)*'Hintergrund Berechnung'!$I$941,E586/($D586^0.70558407859294)*'Hintergrund Berechnung'!$I$942),IF($C586&lt;13,(E586/($D586^0.70558407859294)*'Hintergrund Berechnung'!$I$941)*0.5,IF($C586&lt;16,(E586/($D586^0.70558407859294)*'Hintergrund Berechnung'!$I$941)*0.67,E586/($D586^0.70558407859294)*'Hintergrund Berechnung'!$I$942)))</f>
        <v>#DIV/0!</v>
      </c>
      <c r="W586" s="16" t="str">
        <f t="shared" si="82"/>
        <v/>
      </c>
      <c r="X586" s="16" t="e">
        <f>IF($A$3=FALSE,IF($C586&lt;16,G586/($D586^0.70558407859294)*'Hintergrund Berechnung'!$I$941,G586/($D586^0.70558407859294)*'Hintergrund Berechnung'!$I$942),IF($C586&lt;13,(G586/($D586^0.70558407859294)*'Hintergrund Berechnung'!$I$941)*0.5,IF($C586&lt;16,(G586/($D586^0.70558407859294)*'Hintergrund Berechnung'!$I$941)*0.67,G586/($D586^0.70558407859294)*'Hintergrund Berechnung'!$I$942)))</f>
        <v>#DIV/0!</v>
      </c>
      <c r="Y586" s="16" t="str">
        <f t="shared" si="83"/>
        <v/>
      </c>
      <c r="Z586" s="16" t="e">
        <f>IF($A$3=FALSE,IF($C586&lt;16,I586/($D586^0.70558407859294)*'Hintergrund Berechnung'!$I$941,I586/($D586^0.70558407859294)*'Hintergrund Berechnung'!$I$942),IF($C586&lt;13,(I586/($D586^0.70558407859294)*'Hintergrund Berechnung'!$I$941)*0.5,IF($C586&lt;16,(I586/($D586^0.70558407859294)*'Hintergrund Berechnung'!$I$941)*0.67,I586/($D586^0.70558407859294)*'Hintergrund Berechnung'!$I$942)))</f>
        <v>#DIV/0!</v>
      </c>
      <c r="AA586" s="16" t="str">
        <f t="shared" si="84"/>
        <v/>
      </c>
      <c r="AB586" s="16" t="e">
        <f>IF($A$3=FALSE,IF($C586&lt;16,K586/($D586^0.70558407859294)*'Hintergrund Berechnung'!$I$941,K586/($D586^0.70558407859294)*'Hintergrund Berechnung'!$I$942),IF($C586&lt;13,(K586/($D586^0.70558407859294)*'Hintergrund Berechnung'!$I$941)*0.5,IF($C586&lt;16,(K586/($D586^0.70558407859294)*'Hintergrund Berechnung'!$I$941)*0.67,K586/($D586^0.70558407859294)*'Hintergrund Berechnung'!$I$942)))</f>
        <v>#DIV/0!</v>
      </c>
      <c r="AC586" s="16" t="str">
        <f t="shared" si="85"/>
        <v/>
      </c>
      <c r="AD586" s="16" t="e">
        <f>IF($A$3=FALSE,IF($C586&lt;16,M586/($D586^0.70558407859294)*'Hintergrund Berechnung'!$I$941,M586/($D586^0.70558407859294)*'Hintergrund Berechnung'!$I$942),IF($C586&lt;13,(M586/($D586^0.70558407859294)*'Hintergrund Berechnung'!$I$941)*0.5,IF($C586&lt;16,(M586/($D586^0.70558407859294)*'Hintergrund Berechnung'!$I$941)*0.67,M586/($D586^0.70558407859294)*'Hintergrund Berechnung'!$I$942)))</f>
        <v>#DIV/0!</v>
      </c>
      <c r="AE586" s="16" t="str">
        <f t="shared" si="86"/>
        <v/>
      </c>
      <c r="AF586" s="16" t="e">
        <f>IF($A$3=FALSE,IF($C586&lt;16,O586/($D586^0.70558407859294)*'Hintergrund Berechnung'!$I$941,O586/($D586^0.70558407859294)*'Hintergrund Berechnung'!$I$942),IF($C586&lt;13,(O586/($D586^0.70558407859294)*'Hintergrund Berechnung'!$I$941)*0.5,IF($C586&lt;16,(O586/($D586^0.70558407859294)*'Hintergrund Berechnung'!$I$941)*0.67,O586/($D586^0.70558407859294)*'Hintergrund Berechnung'!$I$942)))</f>
        <v>#DIV/0!</v>
      </c>
      <c r="AG586" s="16" t="str">
        <f t="shared" si="87"/>
        <v/>
      </c>
      <c r="AH586" s="16" t="e">
        <f t="shared" si="88"/>
        <v>#DIV/0!</v>
      </c>
      <c r="AI586" s="34" t="e">
        <f>ROUND(IF(C586&lt;16,$Q586/($D586^0.450818786555515)*'Hintergrund Berechnung'!$N$941,$Q586/($D586^0.450818786555515)*'Hintergrund Berechnung'!$N$942),0)</f>
        <v>#DIV/0!</v>
      </c>
      <c r="AJ586" s="34">
        <f>ROUND(IF(C586&lt;16,$R586*'Hintergrund Berechnung'!$O$941,$R586*'Hintergrund Berechnung'!$O$942),0)</f>
        <v>0</v>
      </c>
      <c r="AK586" s="34">
        <f>ROUND(IF(C586&lt;16,IF(S586&gt;0,(25-$S586)*'Hintergrund Berechnung'!$J$941,0),IF(S586&gt;0,(25-$S586)*'Hintergrund Berechnung'!$J$942,0)),0)</f>
        <v>0</v>
      </c>
      <c r="AL586" s="18" t="e">
        <f t="shared" si="89"/>
        <v>#DIV/0!</v>
      </c>
    </row>
    <row r="587" spans="21:38" x14ac:dyDescent="0.5">
      <c r="U587" s="16">
        <f t="shared" si="81"/>
        <v>0</v>
      </c>
      <c r="V587" s="16" t="e">
        <f>IF($A$3=FALSE,IF($C587&lt;16,E587/($D587^0.70558407859294)*'Hintergrund Berechnung'!$I$941,E587/($D587^0.70558407859294)*'Hintergrund Berechnung'!$I$942),IF($C587&lt;13,(E587/($D587^0.70558407859294)*'Hintergrund Berechnung'!$I$941)*0.5,IF($C587&lt;16,(E587/($D587^0.70558407859294)*'Hintergrund Berechnung'!$I$941)*0.67,E587/($D587^0.70558407859294)*'Hintergrund Berechnung'!$I$942)))</f>
        <v>#DIV/0!</v>
      </c>
      <c r="W587" s="16" t="str">
        <f t="shared" si="82"/>
        <v/>
      </c>
      <c r="X587" s="16" t="e">
        <f>IF($A$3=FALSE,IF($C587&lt;16,G587/($D587^0.70558407859294)*'Hintergrund Berechnung'!$I$941,G587/($D587^0.70558407859294)*'Hintergrund Berechnung'!$I$942),IF($C587&lt;13,(G587/($D587^0.70558407859294)*'Hintergrund Berechnung'!$I$941)*0.5,IF($C587&lt;16,(G587/($D587^0.70558407859294)*'Hintergrund Berechnung'!$I$941)*0.67,G587/($D587^0.70558407859294)*'Hintergrund Berechnung'!$I$942)))</f>
        <v>#DIV/0!</v>
      </c>
      <c r="Y587" s="16" t="str">
        <f t="shared" si="83"/>
        <v/>
      </c>
      <c r="Z587" s="16" t="e">
        <f>IF($A$3=FALSE,IF($C587&lt;16,I587/($D587^0.70558407859294)*'Hintergrund Berechnung'!$I$941,I587/($D587^0.70558407859294)*'Hintergrund Berechnung'!$I$942),IF($C587&lt;13,(I587/($D587^0.70558407859294)*'Hintergrund Berechnung'!$I$941)*0.5,IF($C587&lt;16,(I587/($D587^0.70558407859294)*'Hintergrund Berechnung'!$I$941)*0.67,I587/($D587^0.70558407859294)*'Hintergrund Berechnung'!$I$942)))</f>
        <v>#DIV/0!</v>
      </c>
      <c r="AA587" s="16" t="str">
        <f t="shared" si="84"/>
        <v/>
      </c>
      <c r="AB587" s="16" t="e">
        <f>IF($A$3=FALSE,IF($C587&lt;16,K587/($D587^0.70558407859294)*'Hintergrund Berechnung'!$I$941,K587/($D587^0.70558407859294)*'Hintergrund Berechnung'!$I$942),IF($C587&lt;13,(K587/($D587^0.70558407859294)*'Hintergrund Berechnung'!$I$941)*0.5,IF($C587&lt;16,(K587/($D587^0.70558407859294)*'Hintergrund Berechnung'!$I$941)*0.67,K587/($D587^0.70558407859294)*'Hintergrund Berechnung'!$I$942)))</f>
        <v>#DIV/0!</v>
      </c>
      <c r="AC587" s="16" t="str">
        <f t="shared" si="85"/>
        <v/>
      </c>
      <c r="AD587" s="16" t="e">
        <f>IF($A$3=FALSE,IF($C587&lt;16,M587/($D587^0.70558407859294)*'Hintergrund Berechnung'!$I$941,M587/($D587^0.70558407859294)*'Hintergrund Berechnung'!$I$942),IF($C587&lt;13,(M587/($D587^0.70558407859294)*'Hintergrund Berechnung'!$I$941)*0.5,IF($C587&lt;16,(M587/($D587^0.70558407859294)*'Hintergrund Berechnung'!$I$941)*0.67,M587/($D587^0.70558407859294)*'Hintergrund Berechnung'!$I$942)))</f>
        <v>#DIV/0!</v>
      </c>
      <c r="AE587" s="16" t="str">
        <f t="shared" si="86"/>
        <v/>
      </c>
      <c r="AF587" s="16" t="e">
        <f>IF($A$3=FALSE,IF($C587&lt;16,O587/($D587^0.70558407859294)*'Hintergrund Berechnung'!$I$941,O587/($D587^0.70558407859294)*'Hintergrund Berechnung'!$I$942),IF($C587&lt;13,(O587/($D587^0.70558407859294)*'Hintergrund Berechnung'!$I$941)*0.5,IF($C587&lt;16,(O587/($D587^0.70558407859294)*'Hintergrund Berechnung'!$I$941)*0.67,O587/($D587^0.70558407859294)*'Hintergrund Berechnung'!$I$942)))</f>
        <v>#DIV/0!</v>
      </c>
      <c r="AG587" s="16" t="str">
        <f t="shared" si="87"/>
        <v/>
      </c>
      <c r="AH587" s="16" t="e">
        <f t="shared" si="88"/>
        <v>#DIV/0!</v>
      </c>
      <c r="AI587" s="34" t="e">
        <f>ROUND(IF(C587&lt;16,$Q587/($D587^0.450818786555515)*'Hintergrund Berechnung'!$N$941,$Q587/($D587^0.450818786555515)*'Hintergrund Berechnung'!$N$942),0)</f>
        <v>#DIV/0!</v>
      </c>
      <c r="AJ587" s="34">
        <f>ROUND(IF(C587&lt;16,$R587*'Hintergrund Berechnung'!$O$941,$R587*'Hintergrund Berechnung'!$O$942),0)</f>
        <v>0</v>
      </c>
      <c r="AK587" s="34">
        <f>ROUND(IF(C587&lt;16,IF(S587&gt;0,(25-$S587)*'Hintergrund Berechnung'!$J$941,0),IF(S587&gt;0,(25-$S587)*'Hintergrund Berechnung'!$J$942,0)),0)</f>
        <v>0</v>
      </c>
      <c r="AL587" s="18" t="e">
        <f t="shared" si="89"/>
        <v>#DIV/0!</v>
      </c>
    </row>
    <row r="588" spans="21:38" x14ac:dyDescent="0.5">
      <c r="U588" s="16">
        <f t="shared" si="81"/>
        <v>0</v>
      </c>
      <c r="V588" s="16" t="e">
        <f>IF($A$3=FALSE,IF($C588&lt;16,E588/($D588^0.70558407859294)*'Hintergrund Berechnung'!$I$941,E588/($D588^0.70558407859294)*'Hintergrund Berechnung'!$I$942),IF($C588&lt;13,(E588/($D588^0.70558407859294)*'Hintergrund Berechnung'!$I$941)*0.5,IF($C588&lt;16,(E588/($D588^0.70558407859294)*'Hintergrund Berechnung'!$I$941)*0.67,E588/($D588^0.70558407859294)*'Hintergrund Berechnung'!$I$942)))</f>
        <v>#DIV/0!</v>
      </c>
      <c r="W588" s="16" t="str">
        <f t="shared" si="82"/>
        <v/>
      </c>
      <c r="X588" s="16" t="e">
        <f>IF($A$3=FALSE,IF($C588&lt;16,G588/($D588^0.70558407859294)*'Hintergrund Berechnung'!$I$941,G588/($D588^0.70558407859294)*'Hintergrund Berechnung'!$I$942),IF($C588&lt;13,(G588/($D588^0.70558407859294)*'Hintergrund Berechnung'!$I$941)*0.5,IF($C588&lt;16,(G588/($D588^0.70558407859294)*'Hintergrund Berechnung'!$I$941)*0.67,G588/($D588^0.70558407859294)*'Hintergrund Berechnung'!$I$942)))</f>
        <v>#DIV/0!</v>
      </c>
      <c r="Y588" s="16" t="str">
        <f t="shared" si="83"/>
        <v/>
      </c>
      <c r="Z588" s="16" t="e">
        <f>IF($A$3=FALSE,IF($C588&lt;16,I588/($D588^0.70558407859294)*'Hintergrund Berechnung'!$I$941,I588/($D588^0.70558407859294)*'Hintergrund Berechnung'!$I$942),IF($C588&lt;13,(I588/($D588^0.70558407859294)*'Hintergrund Berechnung'!$I$941)*0.5,IF($C588&lt;16,(I588/($D588^0.70558407859294)*'Hintergrund Berechnung'!$I$941)*0.67,I588/($D588^0.70558407859294)*'Hintergrund Berechnung'!$I$942)))</f>
        <v>#DIV/0!</v>
      </c>
      <c r="AA588" s="16" t="str">
        <f t="shared" si="84"/>
        <v/>
      </c>
      <c r="AB588" s="16" t="e">
        <f>IF($A$3=FALSE,IF($C588&lt;16,K588/($D588^0.70558407859294)*'Hintergrund Berechnung'!$I$941,K588/($D588^0.70558407859294)*'Hintergrund Berechnung'!$I$942),IF($C588&lt;13,(K588/($D588^0.70558407859294)*'Hintergrund Berechnung'!$I$941)*0.5,IF($C588&lt;16,(K588/($D588^0.70558407859294)*'Hintergrund Berechnung'!$I$941)*0.67,K588/($D588^0.70558407859294)*'Hintergrund Berechnung'!$I$942)))</f>
        <v>#DIV/0!</v>
      </c>
      <c r="AC588" s="16" t="str">
        <f t="shared" si="85"/>
        <v/>
      </c>
      <c r="AD588" s="16" t="e">
        <f>IF($A$3=FALSE,IF($C588&lt;16,M588/($D588^0.70558407859294)*'Hintergrund Berechnung'!$I$941,M588/($D588^0.70558407859294)*'Hintergrund Berechnung'!$I$942),IF($C588&lt;13,(M588/($D588^0.70558407859294)*'Hintergrund Berechnung'!$I$941)*0.5,IF($C588&lt;16,(M588/($D588^0.70558407859294)*'Hintergrund Berechnung'!$I$941)*0.67,M588/($D588^0.70558407859294)*'Hintergrund Berechnung'!$I$942)))</f>
        <v>#DIV/0!</v>
      </c>
      <c r="AE588" s="16" t="str">
        <f t="shared" si="86"/>
        <v/>
      </c>
      <c r="AF588" s="16" t="e">
        <f>IF($A$3=FALSE,IF($C588&lt;16,O588/($D588^0.70558407859294)*'Hintergrund Berechnung'!$I$941,O588/($D588^0.70558407859294)*'Hintergrund Berechnung'!$I$942),IF($C588&lt;13,(O588/($D588^0.70558407859294)*'Hintergrund Berechnung'!$I$941)*0.5,IF($C588&lt;16,(O588/($D588^0.70558407859294)*'Hintergrund Berechnung'!$I$941)*0.67,O588/($D588^0.70558407859294)*'Hintergrund Berechnung'!$I$942)))</f>
        <v>#DIV/0!</v>
      </c>
      <c r="AG588" s="16" t="str">
        <f t="shared" si="87"/>
        <v/>
      </c>
      <c r="AH588" s="16" t="e">
        <f t="shared" si="88"/>
        <v>#DIV/0!</v>
      </c>
      <c r="AI588" s="34" t="e">
        <f>ROUND(IF(C588&lt;16,$Q588/($D588^0.450818786555515)*'Hintergrund Berechnung'!$N$941,$Q588/($D588^0.450818786555515)*'Hintergrund Berechnung'!$N$942),0)</f>
        <v>#DIV/0!</v>
      </c>
      <c r="AJ588" s="34">
        <f>ROUND(IF(C588&lt;16,$R588*'Hintergrund Berechnung'!$O$941,$R588*'Hintergrund Berechnung'!$O$942),0)</f>
        <v>0</v>
      </c>
      <c r="AK588" s="34">
        <f>ROUND(IF(C588&lt;16,IF(S588&gt;0,(25-$S588)*'Hintergrund Berechnung'!$J$941,0),IF(S588&gt;0,(25-$S588)*'Hintergrund Berechnung'!$J$942,0)),0)</f>
        <v>0</v>
      </c>
      <c r="AL588" s="18" t="e">
        <f t="shared" si="89"/>
        <v>#DIV/0!</v>
      </c>
    </row>
    <row r="589" spans="21:38" x14ac:dyDescent="0.5">
      <c r="U589" s="16">
        <f t="shared" si="81"/>
        <v>0</v>
      </c>
      <c r="V589" s="16" t="e">
        <f>IF($A$3=FALSE,IF($C589&lt;16,E589/($D589^0.70558407859294)*'Hintergrund Berechnung'!$I$941,E589/($D589^0.70558407859294)*'Hintergrund Berechnung'!$I$942),IF($C589&lt;13,(E589/($D589^0.70558407859294)*'Hintergrund Berechnung'!$I$941)*0.5,IF($C589&lt;16,(E589/($D589^0.70558407859294)*'Hintergrund Berechnung'!$I$941)*0.67,E589/($D589^0.70558407859294)*'Hintergrund Berechnung'!$I$942)))</f>
        <v>#DIV/0!</v>
      </c>
      <c r="W589" s="16" t="str">
        <f t="shared" si="82"/>
        <v/>
      </c>
      <c r="X589" s="16" t="e">
        <f>IF($A$3=FALSE,IF($C589&lt;16,G589/($D589^0.70558407859294)*'Hintergrund Berechnung'!$I$941,G589/($D589^0.70558407859294)*'Hintergrund Berechnung'!$I$942),IF($C589&lt;13,(G589/($D589^0.70558407859294)*'Hintergrund Berechnung'!$I$941)*0.5,IF($C589&lt;16,(G589/($D589^0.70558407859294)*'Hintergrund Berechnung'!$I$941)*0.67,G589/($D589^0.70558407859294)*'Hintergrund Berechnung'!$I$942)))</f>
        <v>#DIV/0!</v>
      </c>
      <c r="Y589" s="16" t="str">
        <f t="shared" si="83"/>
        <v/>
      </c>
      <c r="Z589" s="16" t="e">
        <f>IF($A$3=FALSE,IF($C589&lt;16,I589/($D589^0.70558407859294)*'Hintergrund Berechnung'!$I$941,I589/($D589^0.70558407859294)*'Hintergrund Berechnung'!$I$942),IF($C589&lt;13,(I589/($D589^0.70558407859294)*'Hintergrund Berechnung'!$I$941)*0.5,IF($C589&lt;16,(I589/($D589^0.70558407859294)*'Hintergrund Berechnung'!$I$941)*0.67,I589/($D589^0.70558407859294)*'Hintergrund Berechnung'!$I$942)))</f>
        <v>#DIV/0!</v>
      </c>
      <c r="AA589" s="16" t="str">
        <f t="shared" si="84"/>
        <v/>
      </c>
      <c r="AB589" s="16" t="e">
        <f>IF($A$3=FALSE,IF($C589&lt;16,K589/($D589^0.70558407859294)*'Hintergrund Berechnung'!$I$941,K589/($D589^0.70558407859294)*'Hintergrund Berechnung'!$I$942),IF($C589&lt;13,(K589/($D589^0.70558407859294)*'Hintergrund Berechnung'!$I$941)*0.5,IF($C589&lt;16,(K589/($D589^0.70558407859294)*'Hintergrund Berechnung'!$I$941)*0.67,K589/($D589^0.70558407859294)*'Hintergrund Berechnung'!$I$942)))</f>
        <v>#DIV/0!</v>
      </c>
      <c r="AC589" s="16" t="str">
        <f t="shared" si="85"/>
        <v/>
      </c>
      <c r="AD589" s="16" t="e">
        <f>IF($A$3=FALSE,IF($C589&lt;16,M589/($D589^0.70558407859294)*'Hintergrund Berechnung'!$I$941,M589/($D589^0.70558407859294)*'Hintergrund Berechnung'!$I$942),IF($C589&lt;13,(M589/($D589^0.70558407859294)*'Hintergrund Berechnung'!$I$941)*0.5,IF($C589&lt;16,(M589/($D589^0.70558407859294)*'Hintergrund Berechnung'!$I$941)*0.67,M589/($D589^0.70558407859294)*'Hintergrund Berechnung'!$I$942)))</f>
        <v>#DIV/0!</v>
      </c>
      <c r="AE589" s="16" t="str">
        <f t="shared" si="86"/>
        <v/>
      </c>
      <c r="AF589" s="16" t="e">
        <f>IF($A$3=FALSE,IF($C589&lt;16,O589/($D589^0.70558407859294)*'Hintergrund Berechnung'!$I$941,O589/($D589^0.70558407859294)*'Hintergrund Berechnung'!$I$942),IF($C589&lt;13,(O589/($D589^0.70558407859294)*'Hintergrund Berechnung'!$I$941)*0.5,IF($C589&lt;16,(O589/($D589^0.70558407859294)*'Hintergrund Berechnung'!$I$941)*0.67,O589/($D589^0.70558407859294)*'Hintergrund Berechnung'!$I$942)))</f>
        <v>#DIV/0!</v>
      </c>
      <c r="AG589" s="16" t="str">
        <f t="shared" si="87"/>
        <v/>
      </c>
      <c r="AH589" s="16" t="e">
        <f t="shared" si="88"/>
        <v>#DIV/0!</v>
      </c>
      <c r="AI589" s="34" t="e">
        <f>ROUND(IF(C589&lt;16,$Q589/($D589^0.450818786555515)*'Hintergrund Berechnung'!$N$941,$Q589/($D589^0.450818786555515)*'Hintergrund Berechnung'!$N$942),0)</f>
        <v>#DIV/0!</v>
      </c>
      <c r="AJ589" s="34">
        <f>ROUND(IF(C589&lt;16,$R589*'Hintergrund Berechnung'!$O$941,$R589*'Hintergrund Berechnung'!$O$942),0)</f>
        <v>0</v>
      </c>
      <c r="AK589" s="34">
        <f>ROUND(IF(C589&lt;16,IF(S589&gt;0,(25-$S589)*'Hintergrund Berechnung'!$J$941,0),IF(S589&gt;0,(25-$S589)*'Hintergrund Berechnung'!$J$942,0)),0)</f>
        <v>0</v>
      </c>
      <c r="AL589" s="18" t="e">
        <f t="shared" si="89"/>
        <v>#DIV/0!</v>
      </c>
    </row>
    <row r="590" spans="21:38" x14ac:dyDescent="0.5">
      <c r="U590" s="16">
        <f t="shared" si="81"/>
        <v>0</v>
      </c>
      <c r="V590" s="16" t="e">
        <f>IF($A$3=FALSE,IF($C590&lt;16,E590/($D590^0.70558407859294)*'Hintergrund Berechnung'!$I$941,E590/($D590^0.70558407859294)*'Hintergrund Berechnung'!$I$942),IF($C590&lt;13,(E590/($D590^0.70558407859294)*'Hintergrund Berechnung'!$I$941)*0.5,IF($C590&lt;16,(E590/($D590^0.70558407859294)*'Hintergrund Berechnung'!$I$941)*0.67,E590/($D590^0.70558407859294)*'Hintergrund Berechnung'!$I$942)))</f>
        <v>#DIV/0!</v>
      </c>
      <c r="W590" s="16" t="str">
        <f t="shared" si="82"/>
        <v/>
      </c>
      <c r="X590" s="16" t="e">
        <f>IF($A$3=FALSE,IF($C590&lt;16,G590/($D590^0.70558407859294)*'Hintergrund Berechnung'!$I$941,G590/($D590^0.70558407859294)*'Hintergrund Berechnung'!$I$942),IF($C590&lt;13,(G590/($D590^0.70558407859294)*'Hintergrund Berechnung'!$I$941)*0.5,IF($C590&lt;16,(G590/($D590^0.70558407859294)*'Hintergrund Berechnung'!$I$941)*0.67,G590/($D590^0.70558407859294)*'Hintergrund Berechnung'!$I$942)))</f>
        <v>#DIV/0!</v>
      </c>
      <c r="Y590" s="16" t="str">
        <f t="shared" si="83"/>
        <v/>
      </c>
      <c r="Z590" s="16" t="e">
        <f>IF($A$3=FALSE,IF($C590&lt;16,I590/($D590^0.70558407859294)*'Hintergrund Berechnung'!$I$941,I590/($D590^0.70558407859294)*'Hintergrund Berechnung'!$I$942),IF($C590&lt;13,(I590/($D590^0.70558407859294)*'Hintergrund Berechnung'!$I$941)*0.5,IF($C590&lt;16,(I590/($D590^0.70558407859294)*'Hintergrund Berechnung'!$I$941)*0.67,I590/($D590^0.70558407859294)*'Hintergrund Berechnung'!$I$942)))</f>
        <v>#DIV/0!</v>
      </c>
      <c r="AA590" s="16" t="str">
        <f t="shared" si="84"/>
        <v/>
      </c>
      <c r="AB590" s="16" t="e">
        <f>IF($A$3=FALSE,IF($C590&lt;16,K590/($D590^0.70558407859294)*'Hintergrund Berechnung'!$I$941,K590/($D590^0.70558407859294)*'Hintergrund Berechnung'!$I$942),IF($C590&lt;13,(K590/($D590^0.70558407859294)*'Hintergrund Berechnung'!$I$941)*0.5,IF($C590&lt;16,(K590/($D590^0.70558407859294)*'Hintergrund Berechnung'!$I$941)*0.67,K590/($D590^0.70558407859294)*'Hintergrund Berechnung'!$I$942)))</f>
        <v>#DIV/0!</v>
      </c>
      <c r="AC590" s="16" t="str">
        <f t="shared" si="85"/>
        <v/>
      </c>
      <c r="AD590" s="16" t="e">
        <f>IF($A$3=FALSE,IF($C590&lt;16,M590/($D590^0.70558407859294)*'Hintergrund Berechnung'!$I$941,M590/($D590^0.70558407859294)*'Hintergrund Berechnung'!$I$942),IF($C590&lt;13,(M590/($D590^0.70558407859294)*'Hintergrund Berechnung'!$I$941)*0.5,IF($C590&lt;16,(M590/($D590^0.70558407859294)*'Hintergrund Berechnung'!$I$941)*0.67,M590/($D590^0.70558407859294)*'Hintergrund Berechnung'!$I$942)))</f>
        <v>#DIV/0!</v>
      </c>
      <c r="AE590" s="16" t="str">
        <f t="shared" si="86"/>
        <v/>
      </c>
      <c r="AF590" s="16" t="e">
        <f>IF($A$3=FALSE,IF($C590&lt;16,O590/($D590^0.70558407859294)*'Hintergrund Berechnung'!$I$941,O590/($D590^0.70558407859294)*'Hintergrund Berechnung'!$I$942),IF($C590&lt;13,(O590/($D590^0.70558407859294)*'Hintergrund Berechnung'!$I$941)*0.5,IF($C590&lt;16,(O590/($D590^0.70558407859294)*'Hintergrund Berechnung'!$I$941)*0.67,O590/($D590^0.70558407859294)*'Hintergrund Berechnung'!$I$942)))</f>
        <v>#DIV/0!</v>
      </c>
      <c r="AG590" s="16" t="str">
        <f t="shared" si="87"/>
        <v/>
      </c>
      <c r="AH590" s="16" t="e">
        <f t="shared" si="88"/>
        <v>#DIV/0!</v>
      </c>
      <c r="AI590" s="34" t="e">
        <f>ROUND(IF(C590&lt;16,$Q590/($D590^0.450818786555515)*'Hintergrund Berechnung'!$N$941,$Q590/($D590^0.450818786555515)*'Hintergrund Berechnung'!$N$942),0)</f>
        <v>#DIV/0!</v>
      </c>
      <c r="AJ590" s="34">
        <f>ROUND(IF(C590&lt;16,$R590*'Hintergrund Berechnung'!$O$941,$R590*'Hintergrund Berechnung'!$O$942),0)</f>
        <v>0</v>
      </c>
      <c r="AK590" s="34">
        <f>ROUND(IF(C590&lt;16,IF(S590&gt;0,(25-$S590)*'Hintergrund Berechnung'!$J$941,0),IF(S590&gt;0,(25-$S590)*'Hintergrund Berechnung'!$J$942,0)),0)</f>
        <v>0</v>
      </c>
      <c r="AL590" s="18" t="e">
        <f t="shared" si="89"/>
        <v>#DIV/0!</v>
      </c>
    </row>
    <row r="591" spans="21:38" x14ac:dyDescent="0.5">
      <c r="U591" s="16">
        <f t="shared" si="81"/>
        <v>0</v>
      </c>
      <c r="V591" s="16" t="e">
        <f>IF($A$3=FALSE,IF($C591&lt;16,E591/($D591^0.70558407859294)*'Hintergrund Berechnung'!$I$941,E591/($D591^0.70558407859294)*'Hintergrund Berechnung'!$I$942),IF($C591&lt;13,(E591/($D591^0.70558407859294)*'Hintergrund Berechnung'!$I$941)*0.5,IF($C591&lt;16,(E591/($D591^0.70558407859294)*'Hintergrund Berechnung'!$I$941)*0.67,E591/($D591^0.70558407859294)*'Hintergrund Berechnung'!$I$942)))</f>
        <v>#DIV/0!</v>
      </c>
      <c r="W591" s="16" t="str">
        <f t="shared" si="82"/>
        <v/>
      </c>
      <c r="X591" s="16" t="e">
        <f>IF($A$3=FALSE,IF($C591&lt;16,G591/($D591^0.70558407859294)*'Hintergrund Berechnung'!$I$941,G591/($D591^0.70558407859294)*'Hintergrund Berechnung'!$I$942),IF($C591&lt;13,(G591/($D591^0.70558407859294)*'Hintergrund Berechnung'!$I$941)*0.5,IF($C591&lt;16,(G591/($D591^0.70558407859294)*'Hintergrund Berechnung'!$I$941)*0.67,G591/($D591^0.70558407859294)*'Hintergrund Berechnung'!$I$942)))</f>
        <v>#DIV/0!</v>
      </c>
      <c r="Y591" s="16" t="str">
        <f t="shared" si="83"/>
        <v/>
      </c>
      <c r="Z591" s="16" t="e">
        <f>IF($A$3=FALSE,IF($C591&lt;16,I591/($D591^0.70558407859294)*'Hintergrund Berechnung'!$I$941,I591/($D591^0.70558407859294)*'Hintergrund Berechnung'!$I$942),IF($C591&lt;13,(I591/($D591^0.70558407859294)*'Hintergrund Berechnung'!$I$941)*0.5,IF($C591&lt;16,(I591/($D591^0.70558407859294)*'Hintergrund Berechnung'!$I$941)*0.67,I591/($D591^0.70558407859294)*'Hintergrund Berechnung'!$I$942)))</f>
        <v>#DIV/0!</v>
      </c>
      <c r="AA591" s="16" t="str">
        <f t="shared" si="84"/>
        <v/>
      </c>
      <c r="AB591" s="16" t="e">
        <f>IF($A$3=FALSE,IF($C591&lt;16,K591/($D591^0.70558407859294)*'Hintergrund Berechnung'!$I$941,K591/($D591^0.70558407859294)*'Hintergrund Berechnung'!$I$942),IF($C591&lt;13,(K591/($D591^0.70558407859294)*'Hintergrund Berechnung'!$I$941)*0.5,IF($C591&lt;16,(K591/($D591^0.70558407859294)*'Hintergrund Berechnung'!$I$941)*0.67,K591/($D591^0.70558407859294)*'Hintergrund Berechnung'!$I$942)))</f>
        <v>#DIV/0!</v>
      </c>
      <c r="AC591" s="16" t="str">
        <f t="shared" si="85"/>
        <v/>
      </c>
      <c r="AD591" s="16" t="e">
        <f>IF($A$3=FALSE,IF($C591&lt;16,M591/($D591^0.70558407859294)*'Hintergrund Berechnung'!$I$941,M591/($D591^0.70558407859294)*'Hintergrund Berechnung'!$I$942),IF($C591&lt;13,(M591/($D591^0.70558407859294)*'Hintergrund Berechnung'!$I$941)*0.5,IF($C591&lt;16,(M591/($D591^0.70558407859294)*'Hintergrund Berechnung'!$I$941)*0.67,M591/($D591^0.70558407859294)*'Hintergrund Berechnung'!$I$942)))</f>
        <v>#DIV/0!</v>
      </c>
      <c r="AE591" s="16" t="str">
        <f t="shared" si="86"/>
        <v/>
      </c>
      <c r="AF591" s="16" t="e">
        <f>IF($A$3=FALSE,IF($C591&lt;16,O591/($D591^0.70558407859294)*'Hintergrund Berechnung'!$I$941,O591/($D591^0.70558407859294)*'Hintergrund Berechnung'!$I$942),IF($C591&lt;13,(O591/($D591^0.70558407859294)*'Hintergrund Berechnung'!$I$941)*0.5,IF($C591&lt;16,(O591/($D591^0.70558407859294)*'Hintergrund Berechnung'!$I$941)*0.67,O591/($D591^0.70558407859294)*'Hintergrund Berechnung'!$I$942)))</f>
        <v>#DIV/0!</v>
      </c>
      <c r="AG591" s="16" t="str">
        <f t="shared" si="87"/>
        <v/>
      </c>
      <c r="AH591" s="16" t="e">
        <f t="shared" si="88"/>
        <v>#DIV/0!</v>
      </c>
      <c r="AI591" s="34" t="e">
        <f>ROUND(IF(C591&lt;16,$Q591/($D591^0.450818786555515)*'Hintergrund Berechnung'!$N$941,$Q591/($D591^0.450818786555515)*'Hintergrund Berechnung'!$N$942),0)</f>
        <v>#DIV/0!</v>
      </c>
      <c r="AJ591" s="34">
        <f>ROUND(IF(C591&lt;16,$R591*'Hintergrund Berechnung'!$O$941,$R591*'Hintergrund Berechnung'!$O$942),0)</f>
        <v>0</v>
      </c>
      <c r="AK591" s="34">
        <f>ROUND(IF(C591&lt;16,IF(S591&gt;0,(25-$S591)*'Hintergrund Berechnung'!$J$941,0),IF(S591&gt;0,(25-$S591)*'Hintergrund Berechnung'!$J$942,0)),0)</f>
        <v>0</v>
      </c>
      <c r="AL591" s="18" t="e">
        <f t="shared" si="89"/>
        <v>#DIV/0!</v>
      </c>
    </row>
    <row r="592" spans="21:38" x14ac:dyDescent="0.5">
      <c r="U592" s="16">
        <f t="shared" si="81"/>
        <v>0</v>
      </c>
      <c r="V592" s="16" t="e">
        <f>IF($A$3=FALSE,IF($C592&lt;16,E592/($D592^0.70558407859294)*'Hintergrund Berechnung'!$I$941,E592/($D592^0.70558407859294)*'Hintergrund Berechnung'!$I$942),IF($C592&lt;13,(E592/($D592^0.70558407859294)*'Hintergrund Berechnung'!$I$941)*0.5,IF($C592&lt;16,(E592/($D592^0.70558407859294)*'Hintergrund Berechnung'!$I$941)*0.67,E592/($D592^0.70558407859294)*'Hintergrund Berechnung'!$I$942)))</f>
        <v>#DIV/0!</v>
      </c>
      <c r="W592" s="16" t="str">
        <f t="shared" si="82"/>
        <v/>
      </c>
      <c r="X592" s="16" t="e">
        <f>IF($A$3=FALSE,IF($C592&lt;16,G592/($D592^0.70558407859294)*'Hintergrund Berechnung'!$I$941,G592/($D592^0.70558407859294)*'Hintergrund Berechnung'!$I$942),IF($C592&lt;13,(G592/($D592^0.70558407859294)*'Hintergrund Berechnung'!$I$941)*0.5,IF($C592&lt;16,(G592/($D592^0.70558407859294)*'Hintergrund Berechnung'!$I$941)*0.67,G592/($D592^0.70558407859294)*'Hintergrund Berechnung'!$I$942)))</f>
        <v>#DIV/0!</v>
      </c>
      <c r="Y592" s="16" t="str">
        <f t="shared" si="83"/>
        <v/>
      </c>
      <c r="Z592" s="16" t="e">
        <f>IF($A$3=FALSE,IF($C592&lt;16,I592/($D592^0.70558407859294)*'Hintergrund Berechnung'!$I$941,I592/($D592^0.70558407859294)*'Hintergrund Berechnung'!$I$942),IF($C592&lt;13,(I592/($D592^0.70558407859294)*'Hintergrund Berechnung'!$I$941)*0.5,IF($C592&lt;16,(I592/($D592^0.70558407859294)*'Hintergrund Berechnung'!$I$941)*0.67,I592/($D592^0.70558407859294)*'Hintergrund Berechnung'!$I$942)))</f>
        <v>#DIV/0!</v>
      </c>
      <c r="AA592" s="16" t="str">
        <f t="shared" si="84"/>
        <v/>
      </c>
      <c r="AB592" s="16" t="e">
        <f>IF($A$3=FALSE,IF($C592&lt;16,K592/($D592^0.70558407859294)*'Hintergrund Berechnung'!$I$941,K592/($D592^0.70558407859294)*'Hintergrund Berechnung'!$I$942),IF($C592&lt;13,(K592/($D592^0.70558407859294)*'Hintergrund Berechnung'!$I$941)*0.5,IF($C592&lt;16,(K592/($D592^0.70558407859294)*'Hintergrund Berechnung'!$I$941)*0.67,K592/($D592^0.70558407859294)*'Hintergrund Berechnung'!$I$942)))</f>
        <v>#DIV/0!</v>
      </c>
      <c r="AC592" s="16" t="str">
        <f t="shared" si="85"/>
        <v/>
      </c>
      <c r="AD592" s="16" t="e">
        <f>IF($A$3=FALSE,IF($C592&lt;16,M592/($D592^0.70558407859294)*'Hintergrund Berechnung'!$I$941,M592/($D592^0.70558407859294)*'Hintergrund Berechnung'!$I$942),IF($C592&lt;13,(M592/($D592^0.70558407859294)*'Hintergrund Berechnung'!$I$941)*0.5,IF($C592&lt;16,(M592/($D592^0.70558407859294)*'Hintergrund Berechnung'!$I$941)*0.67,M592/($D592^0.70558407859294)*'Hintergrund Berechnung'!$I$942)))</f>
        <v>#DIV/0!</v>
      </c>
      <c r="AE592" s="16" t="str">
        <f t="shared" si="86"/>
        <v/>
      </c>
      <c r="AF592" s="16" t="e">
        <f>IF($A$3=FALSE,IF($C592&lt;16,O592/($D592^0.70558407859294)*'Hintergrund Berechnung'!$I$941,O592/($D592^0.70558407859294)*'Hintergrund Berechnung'!$I$942),IF($C592&lt;13,(O592/($D592^0.70558407859294)*'Hintergrund Berechnung'!$I$941)*0.5,IF($C592&lt;16,(O592/($D592^0.70558407859294)*'Hintergrund Berechnung'!$I$941)*0.67,O592/($D592^0.70558407859294)*'Hintergrund Berechnung'!$I$942)))</f>
        <v>#DIV/0!</v>
      </c>
      <c r="AG592" s="16" t="str">
        <f t="shared" si="87"/>
        <v/>
      </c>
      <c r="AH592" s="16" t="e">
        <f t="shared" si="88"/>
        <v>#DIV/0!</v>
      </c>
      <c r="AI592" s="34" t="e">
        <f>ROUND(IF(C592&lt;16,$Q592/($D592^0.450818786555515)*'Hintergrund Berechnung'!$N$941,$Q592/($D592^0.450818786555515)*'Hintergrund Berechnung'!$N$942),0)</f>
        <v>#DIV/0!</v>
      </c>
      <c r="AJ592" s="34">
        <f>ROUND(IF(C592&lt;16,$R592*'Hintergrund Berechnung'!$O$941,$R592*'Hintergrund Berechnung'!$O$942),0)</f>
        <v>0</v>
      </c>
      <c r="AK592" s="34">
        <f>ROUND(IF(C592&lt;16,IF(S592&gt;0,(25-$S592)*'Hintergrund Berechnung'!$J$941,0),IF(S592&gt;0,(25-$S592)*'Hintergrund Berechnung'!$J$942,0)),0)</f>
        <v>0</v>
      </c>
      <c r="AL592" s="18" t="e">
        <f t="shared" si="89"/>
        <v>#DIV/0!</v>
      </c>
    </row>
    <row r="593" spans="21:38" x14ac:dyDescent="0.5">
      <c r="U593" s="16">
        <f t="shared" si="81"/>
        <v>0</v>
      </c>
      <c r="V593" s="16" t="e">
        <f>IF($A$3=FALSE,IF($C593&lt;16,E593/($D593^0.70558407859294)*'Hintergrund Berechnung'!$I$941,E593/($D593^0.70558407859294)*'Hintergrund Berechnung'!$I$942),IF($C593&lt;13,(E593/($D593^0.70558407859294)*'Hintergrund Berechnung'!$I$941)*0.5,IF($C593&lt;16,(E593/($D593^0.70558407859294)*'Hintergrund Berechnung'!$I$941)*0.67,E593/($D593^0.70558407859294)*'Hintergrund Berechnung'!$I$942)))</f>
        <v>#DIV/0!</v>
      </c>
      <c r="W593" s="16" t="str">
        <f t="shared" si="82"/>
        <v/>
      </c>
      <c r="X593" s="16" t="e">
        <f>IF($A$3=FALSE,IF($C593&lt;16,G593/($D593^0.70558407859294)*'Hintergrund Berechnung'!$I$941,G593/($D593^0.70558407859294)*'Hintergrund Berechnung'!$I$942),IF($C593&lt;13,(G593/($D593^0.70558407859294)*'Hintergrund Berechnung'!$I$941)*0.5,IF($C593&lt;16,(G593/($D593^0.70558407859294)*'Hintergrund Berechnung'!$I$941)*0.67,G593/($D593^0.70558407859294)*'Hintergrund Berechnung'!$I$942)))</f>
        <v>#DIV/0!</v>
      </c>
      <c r="Y593" s="16" t="str">
        <f t="shared" si="83"/>
        <v/>
      </c>
      <c r="Z593" s="16" t="e">
        <f>IF($A$3=FALSE,IF($C593&lt;16,I593/($D593^0.70558407859294)*'Hintergrund Berechnung'!$I$941,I593/($D593^0.70558407859294)*'Hintergrund Berechnung'!$I$942),IF($C593&lt;13,(I593/($D593^0.70558407859294)*'Hintergrund Berechnung'!$I$941)*0.5,IF($C593&lt;16,(I593/($D593^0.70558407859294)*'Hintergrund Berechnung'!$I$941)*0.67,I593/($D593^0.70558407859294)*'Hintergrund Berechnung'!$I$942)))</f>
        <v>#DIV/0!</v>
      </c>
      <c r="AA593" s="16" t="str">
        <f t="shared" si="84"/>
        <v/>
      </c>
      <c r="AB593" s="16" t="e">
        <f>IF($A$3=FALSE,IF($C593&lt;16,K593/($D593^0.70558407859294)*'Hintergrund Berechnung'!$I$941,K593/($D593^0.70558407859294)*'Hintergrund Berechnung'!$I$942),IF($C593&lt;13,(K593/($D593^0.70558407859294)*'Hintergrund Berechnung'!$I$941)*0.5,IF($C593&lt;16,(K593/($D593^0.70558407859294)*'Hintergrund Berechnung'!$I$941)*0.67,K593/($D593^0.70558407859294)*'Hintergrund Berechnung'!$I$942)))</f>
        <v>#DIV/0!</v>
      </c>
      <c r="AC593" s="16" t="str">
        <f t="shared" si="85"/>
        <v/>
      </c>
      <c r="AD593" s="16" t="e">
        <f>IF($A$3=FALSE,IF($C593&lt;16,M593/($D593^0.70558407859294)*'Hintergrund Berechnung'!$I$941,M593/($D593^0.70558407859294)*'Hintergrund Berechnung'!$I$942),IF($C593&lt;13,(M593/($D593^0.70558407859294)*'Hintergrund Berechnung'!$I$941)*0.5,IF($C593&lt;16,(M593/($D593^0.70558407859294)*'Hintergrund Berechnung'!$I$941)*0.67,M593/($D593^0.70558407859294)*'Hintergrund Berechnung'!$I$942)))</f>
        <v>#DIV/0!</v>
      </c>
      <c r="AE593" s="16" t="str">
        <f t="shared" si="86"/>
        <v/>
      </c>
      <c r="AF593" s="16" t="e">
        <f>IF($A$3=FALSE,IF($C593&lt;16,O593/($D593^0.70558407859294)*'Hintergrund Berechnung'!$I$941,O593/($D593^0.70558407859294)*'Hintergrund Berechnung'!$I$942),IF($C593&lt;13,(O593/($D593^0.70558407859294)*'Hintergrund Berechnung'!$I$941)*0.5,IF($C593&lt;16,(O593/($D593^0.70558407859294)*'Hintergrund Berechnung'!$I$941)*0.67,O593/($D593^0.70558407859294)*'Hintergrund Berechnung'!$I$942)))</f>
        <v>#DIV/0!</v>
      </c>
      <c r="AG593" s="16" t="str">
        <f t="shared" si="87"/>
        <v/>
      </c>
      <c r="AH593" s="16" t="e">
        <f t="shared" si="88"/>
        <v>#DIV/0!</v>
      </c>
      <c r="AI593" s="34" t="e">
        <f>ROUND(IF(C593&lt;16,$Q593/($D593^0.450818786555515)*'Hintergrund Berechnung'!$N$941,$Q593/($D593^0.450818786555515)*'Hintergrund Berechnung'!$N$942),0)</f>
        <v>#DIV/0!</v>
      </c>
      <c r="AJ593" s="34">
        <f>ROUND(IF(C593&lt;16,$R593*'Hintergrund Berechnung'!$O$941,$R593*'Hintergrund Berechnung'!$O$942),0)</f>
        <v>0</v>
      </c>
      <c r="AK593" s="34">
        <f>ROUND(IF(C593&lt;16,IF(S593&gt;0,(25-$S593)*'Hintergrund Berechnung'!$J$941,0),IF(S593&gt;0,(25-$S593)*'Hintergrund Berechnung'!$J$942,0)),0)</f>
        <v>0</v>
      </c>
      <c r="AL593" s="18" t="e">
        <f t="shared" si="89"/>
        <v>#DIV/0!</v>
      </c>
    </row>
    <row r="594" spans="21:38" x14ac:dyDescent="0.5">
      <c r="U594" s="16">
        <f t="shared" si="81"/>
        <v>0</v>
      </c>
      <c r="V594" s="16" t="e">
        <f>IF($A$3=FALSE,IF($C594&lt;16,E594/($D594^0.70558407859294)*'Hintergrund Berechnung'!$I$941,E594/($D594^0.70558407859294)*'Hintergrund Berechnung'!$I$942),IF($C594&lt;13,(E594/($D594^0.70558407859294)*'Hintergrund Berechnung'!$I$941)*0.5,IF($C594&lt;16,(E594/($D594^0.70558407859294)*'Hintergrund Berechnung'!$I$941)*0.67,E594/($D594^0.70558407859294)*'Hintergrund Berechnung'!$I$942)))</f>
        <v>#DIV/0!</v>
      </c>
      <c r="W594" s="16" t="str">
        <f t="shared" si="82"/>
        <v/>
      </c>
      <c r="X594" s="16" t="e">
        <f>IF($A$3=FALSE,IF($C594&lt;16,G594/($D594^0.70558407859294)*'Hintergrund Berechnung'!$I$941,G594/($D594^0.70558407859294)*'Hintergrund Berechnung'!$I$942),IF($C594&lt;13,(G594/($D594^0.70558407859294)*'Hintergrund Berechnung'!$I$941)*0.5,IF($C594&lt;16,(G594/($D594^0.70558407859294)*'Hintergrund Berechnung'!$I$941)*0.67,G594/($D594^0.70558407859294)*'Hintergrund Berechnung'!$I$942)))</f>
        <v>#DIV/0!</v>
      </c>
      <c r="Y594" s="16" t="str">
        <f t="shared" si="83"/>
        <v/>
      </c>
      <c r="Z594" s="16" t="e">
        <f>IF($A$3=FALSE,IF($C594&lt;16,I594/($D594^0.70558407859294)*'Hintergrund Berechnung'!$I$941,I594/($D594^0.70558407859294)*'Hintergrund Berechnung'!$I$942),IF($C594&lt;13,(I594/($D594^0.70558407859294)*'Hintergrund Berechnung'!$I$941)*0.5,IF($C594&lt;16,(I594/($D594^0.70558407859294)*'Hintergrund Berechnung'!$I$941)*0.67,I594/($D594^0.70558407859294)*'Hintergrund Berechnung'!$I$942)))</f>
        <v>#DIV/0!</v>
      </c>
      <c r="AA594" s="16" t="str">
        <f t="shared" si="84"/>
        <v/>
      </c>
      <c r="AB594" s="16" t="e">
        <f>IF($A$3=FALSE,IF($C594&lt;16,K594/($D594^0.70558407859294)*'Hintergrund Berechnung'!$I$941,K594/($D594^0.70558407859294)*'Hintergrund Berechnung'!$I$942),IF($C594&lt;13,(K594/($D594^0.70558407859294)*'Hintergrund Berechnung'!$I$941)*0.5,IF($C594&lt;16,(K594/($D594^0.70558407859294)*'Hintergrund Berechnung'!$I$941)*0.67,K594/($D594^0.70558407859294)*'Hintergrund Berechnung'!$I$942)))</f>
        <v>#DIV/0!</v>
      </c>
      <c r="AC594" s="16" t="str">
        <f t="shared" si="85"/>
        <v/>
      </c>
      <c r="AD594" s="16" t="e">
        <f>IF($A$3=FALSE,IF($C594&lt;16,M594/($D594^0.70558407859294)*'Hintergrund Berechnung'!$I$941,M594/($D594^0.70558407859294)*'Hintergrund Berechnung'!$I$942),IF($C594&lt;13,(M594/($D594^0.70558407859294)*'Hintergrund Berechnung'!$I$941)*0.5,IF($C594&lt;16,(M594/($D594^0.70558407859294)*'Hintergrund Berechnung'!$I$941)*0.67,M594/($D594^0.70558407859294)*'Hintergrund Berechnung'!$I$942)))</f>
        <v>#DIV/0!</v>
      </c>
      <c r="AE594" s="16" t="str">
        <f t="shared" si="86"/>
        <v/>
      </c>
      <c r="AF594" s="16" t="e">
        <f>IF($A$3=FALSE,IF($C594&lt;16,O594/($D594^0.70558407859294)*'Hintergrund Berechnung'!$I$941,O594/($D594^0.70558407859294)*'Hintergrund Berechnung'!$I$942),IF($C594&lt;13,(O594/($D594^0.70558407859294)*'Hintergrund Berechnung'!$I$941)*0.5,IF($C594&lt;16,(O594/($D594^0.70558407859294)*'Hintergrund Berechnung'!$I$941)*0.67,O594/($D594^0.70558407859294)*'Hintergrund Berechnung'!$I$942)))</f>
        <v>#DIV/0!</v>
      </c>
      <c r="AG594" s="16" t="str">
        <f t="shared" si="87"/>
        <v/>
      </c>
      <c r="AH594" s="16" t="e">
        <f t="shared" si="88"/>
        <v>#DIV/0!</v>
      </c>
      <c r="AI594" s="34" t="e">
        <f>ROUND(IF(C594&lt;16,$Q594/($D594^0.450818786555515)*'Hintergrund Berechnung'!$N$941,$Q594/($D594^0.450818786555515)*'Hintergrund Berechnung'!$N$942),0)</f>
        <v>#DIV/0!</v>
      </c>
      <c r="AJ594" s="34">
        <f>ROUND(IF(C594&lt;16,$R594*'Hintergrund Berechnung'!$O$941,$R594*'Hintergrund Berechnung'!$O$942),0)</f>
        <v>0</v>
      </c>
      <c r="AK594" s="34">
        <f>ROUND(IF(C594&lt;16,IF(S594&gt;0,(25-$S594)*'Hintergrund Berechnung'!$J$941,0),IF(S594&gt;0,(25-$S594)*'Hintergrund Berechnung'!$J$942,0)),0)</f>
        <v>0</v>
      </c>
      <c r="AL594" s="18" t="e">
        <f t="shared" si="89"/>
        <v>#DIV/0!</v>
      </c>
    </row>
    <row r="595" spans="21:38" x14ac:dyDescent="0.5">
      <c r="U595" s="16">
        <f t="shared" si="81"/>
        <v>0</v>
      </c>
      <c r="V595" s="16" t="e">
        <f>IF($A$3=FALSE,IF($C595&lt;16,E595/($D595^0.70558407859294)*'Hintergrund Berechnung'!$I$941,E595/($D595^0.70558407859294)*'Hintergrund Berechnung'!$I$942),IF($C595&lt;13,(E595/($D595^0.70558407859294)*'Hintergrund Berechnung'!$I$941)*0.5,IF($C595&lt;16,(E595/($D595^0.70558407859294)*'Hintergrund Berechnung'!$I$941)*0.67,E595/($D595^0.70558407859294)*'Hintergrund Berechnung'!$I$942)))</f>
        <v>#DIV/0!</v>
      </c>
      <c r="W595" s="16" t="str">
        <f t="shared" si="82"/>
        <v/>
      </c>
      <c r="X595" s="16" t="e">
        <f>IF($A$3=FALSE,IF($C595&lt;16,G595/($D595^0.70558407859294)*'Hintergrund Berechnung'!$I$941,G595/($D595^0.70558407859294)*'Hintergrund Berechnung'!$I$942),IF($C595&lt;13,(G595/($D595^0.70558407859294)*'Hintergrund Berechnung'!$I$941)*0.5,IF($C595&lt;16,(G595/($D595^0.70558407859294)*'Hintergrund Berechnung'!$I$941)*0.67,G595/($D595^0.70558407859294)*'Hintergrund Berechnung'!$I$942)))</f>
        <v>#DIV/0!</v>
      </c>
      <c r="Y595" s="16" t="str">
        <f t="shared" si="83"/>
        <v/>
      </c>
      <c r="Z595" s="16" t="e">
        <f>IF($A$3=FALSE,IF($C595&lt;16,I595/($D595^0.70558407859294)*'Hintergrund Berechnung'!$I$941,I595/($D595^0.70558407859294)*'Hintergrund Berechnung'!$I$942),IF($C595&lt;13,(I595/($D595^0.70558407859294)*'Hintergrund Berechnung'!$I$941)*0.5,IF($C595&lt;16,(I595/($D595^0.70558407859294)*'Hintergrund Berechnung'!$I$941)*0.67,I595/($D595^0.70558407859294)*'Hintergrund Berechnung'!$I$942)))</f>
        <v>#DIV/0!</v>
      </c>
      <c r="AA595" s="16" t="str">
        <f t="shared" si="84"/>
        <v/>
      </c>
      <c r="AB595" s="16" t="e">
        <f>IF($A$3=FALSE,IF($C595&lt;16,K595/($D595^0.70558407859294)*'Hintergrund Berechnung'!$I$941,K595/($D595^0.70558407859294)*'Hintergrund Berechnung'!$I$942),IF($C595&lt;13,(K595/($D595^0.70558407859294)*'Hintergrund Berechnung'!$I$941)*0.5,IF($C595&lt;16,(K595/($D595^0.70558407859294)*'Hintergrund Berechnung'!$I$941)*0.67,K595/($D595^0.70558407859294)*'Hintergrund Berechnung'!$I$942)))</f>
        <v>#DIV/0!</v>
      </c>
      <c r="AC595" s="16" t="str">
        <f t="shared" si="85"/>
        <v/>
      </c>
      <c r="AD595" s="16" t="e">
        <f>IF($A$3=FALSE,IF($C595&lt;16,M595/($D595^0.70558407859294)*'Hintergrund Berechnung'!$I$941,M595/($D595^0.70558407859294)*'Hintergrund Berechnung'!$I$942),IF($C595&lt;13,(M595/($D595^0.70558407859294)*'Hintergrund Berechnung'!$I$941)*0.5,IF($C595&lt;16,(M595/($D595^0.70558407859294)*'Hintergrund Berechnung'!$I$941)*0.67,M595/($D595^0.70558407859294)*'Hintergrund Berechnung'!$I$942)))</f>
        <v>#DIV/0!</v>
      </c>
      <c r="AE595" s="16" t="str">
        <f t="shared" si="86"/>
        <v/>
      </c>
      <c r="AF595" s="16" t="e">
        <f>IF($A$3=FALSE,IF($C595&lt;16,O595/($D595^0.70558407859294)*'Hintergrund Berechnung'!$I$941,O595/($D595^0.70558407859294)*'Hintergrund Berechnung'!$I$942),IF($C595&lt;13,(O595/($D595^0.70558407859294)*'Hintergrund Berechnung'!$I$941)*0.5,IF($C595&lt;16,(O595/($D595^0.70558407859294)*'Hintergrund Berechnung'!$I$941)*0.67,O595/($D595^0.70558407859294)*'Hintergrund Berechnung'!$I$942)))</f>
        <v>#DIV/0!</v>
      </c>
      <c r="AG595" s="16" t="str">
        <f t="shared" si="87"/>
        <v/>
      </c>
      <c r="AH595" s="16" t="e">
        <f t="shared" si="88"/>
        <v>#DIV/0!</v>
      </c>
      <c r="AI595" s="34" t="e">
        <f>ROUND(IF(C595&lt;16,$Q595/($D595^0.450818786555515)*'Hintergrund Berechnung'!$N$941,$Q595/($D595^0.450818786555515)*'Hintergrund Berechnung'!$N$942),0)</f>
        <v>#DIV/0!</v>
      </c>
      <c r="AJ595" s="34">
        <f>ROUND(IF(C595&lt;16,$R595*'Hintergrund Berechnung'!$O$941,$R595*'Hintergrund Berechnung'!$O$942),0)</f>
        <v>0</v>
      </c>
      <c r="AK595" s="34">
        <f>ROUND(IF(C595&lt;16,IF(S595&gt;0,(25-$S595)*'Hintergrund Berechnung'!$J$941,0),IF(S595&gt;0,(25-$S595)*'Hintergrund Berechnung'!$J$942,0)),0)</f>
        <v>0</v>
      </c>
      <c r="AL595" s="18" t="e">
        <f t="shared" si="89"/>
        <v>#DIV/0!</v>
      </c>
    </row>
    <row r="596" spans="21:38" x14ac:dyDescent="0.5">
      <c r="U596" s="16">
        <f t="shared" si="81"/>
        <v>0</v>
      </c>
      <c r="V596" s="16" t="e">
        <f>IF($A$3=FALSE,IF($C596&lt;16,E596/($D596^0.70558407859294)*'Hintergrund Berechnung'!$I$941,E596/($D596^0.70558407859294)*'Hintergrund Berechnung'!$I$942),IF($C596&lt;13,(E596/($D596^0.70558407859294)*'Hintergrund Berechnung'!$I$941)*0.5,IF($C596&lt;16,(E596/($D596^0.70558407859294)*'Hintergrund Berechnung'!$I$941)*0.67,E596/($D596^0.70558407859294)*'Hintergrund Berechnung'!$I$942)))</f>
        <v>#DIV/0!</v>
      </c>
      <c r="W596" s="16" t="str">
        <f t="shared" si="82"/>
        <v/>
      </c>
      <c r="X596" s="16" t="e">
        <f>IF($A$3=FALSE,IF($C596&lt;16,G596/($D596^0.70558407859294)*'Hintergrund Berechnung'!$I$941,G596/($D596^0.70558407859294)*'Hintergrund Berechnung'!$I$942),IF($C596&lt;13,(G596/($D596^0.70558407859294)*'Hintergrund Berechnung'!$I$941)*0.5,IF($C596&lt;16,(G596/($D596^0.70558407859294)*'Hintergrund Berechnung'!$I$941)*0.67,G596/($D596^0.70558407859294)*'Hintergrund Berechnung'!$I$942)))</f>
        <v>#DIV/0!</v>
      </c>
      <c r="Y596" s="16" t="str">
        <f t="shared" si="83"/>
        <v/>
      </c>
      <c r="Z596" s="16" t="e">
        <f>IF($A$3=FALSE,IF($C596&lt;16,I596/($D596^0.70558407859294)*'Hintergrund Berechnung'!$I$941,I596/($D596^0.70558407859294)*'Hintergrund Berechnung'!$I$942),IF($C596&lt;13,(I596/($D596^0.70558407859294)*'Hintergrund Berechnung'!$I$941)*0.5,IF($C596&lt;16,(I596/($D596^0.70558407859294)*'Hintergrund Berechnung'!$I$941)*0.67,I596/($D596^0.70558407859294)*'Hintergrund Berechnung'!$I$942)))</f>
        <v>#DIV/0!</v>
      </c>
      <c r="AA596" s="16" t="str">
        <f t="shared" si="84"/>
        <v/>
      </c>
      <c r="AB596" s="16" t="e">
        <f>IF($A$3=FALSE,IF($C596&lt;16,K596/($D596^0.70558407859294)*'Hintergrund Berechnung'!$I$941,K596/($D596^0.70558407859294)*'Hintergrund Berechnung'!$I$942),IF($C596&lt;13,(K596/($D596^0.70558407859294)*'Hintergrund Berechnung'!$I$941)*0.5,IF($C596&lt;16,(K596/($D596^0.70558407859294)*'Hintergrund Berechnung'!$I$941)*0.67,K596/($D596^0.70558407859294)*'Hintergrund Berechnung'!$I$942)))</f>
        <v>#DIV/0!</v>
      </c>
      <c r="AC596" s="16" t="str">
        <f t="shared" si="85"/>
        <v/>
      </c>
      <c r="AD596" s="16" t="e">
        <f>IF($A$3=FALSE,IF($C596&lt;16,M596/($D596^0.70558407859294)*'Hintergrund Berechnung'!$I$941,M596/($D596^0.70558407859294)*'Hintergrund Berechnung'!$I$942),IF($C596&lt;13,(M596/($D596^0.70558407859294)*'Hintergrund Berechnung'!$I$941)*0.5,IF($C596&lt;16,(M596/($D596^0.70558407859294)*'Hintergrund Berechnung'!$I$941)*0.67,M596/($D596^0.70558407859294)*'Hintergrund Berechnung'!$I$942)))</f>
        <v>#DIV/0!</v>
      </c>
      <c r="AE596" s="16" t="str">
        <f t="shared" si="86"/>
        <v/>
      </c>
      <c r="AF596" s="16" t="e">
        <f>IF($A$3=FALSE,IF($C596&lt;16,O596/($D596^0.70558407859294)*'Hintergrund Berechnung'!$I$941,O596/($D596^0.70558407859294)*'Hintergrund Berechnung'!$I$942),IF($C596&lt;13,(O596/($D596^0.70558407859294)*'Hintergrund Berechnung'!$I$941)*0.5,IF($C596&lt;16,(O596/($D596^0.70558407859294)*'Hintergrund Berechnung'!$I$941)*0.67,O596/($D596^0.70558407859294)*'Hintergrund Berechnung'!$I$942)))</f>
        <v>#DIV/0!</v>
      </c>
      <c r="AG596" s="16" t="str">
        <f t="shared" si="87"/>
        <v/>
      </c>
      <c r="AH596" s="16" t="e">
        <f t="shared" si="88"/>
        <v>#DIV/0!</v>
      </c>
      <c r="AI596" s="34" t="e">
        <f>ROUND(IF(C596&lt;16,$Q596/($D596^0.450818786555515)*'Hintergrund Berechnung'!$N$941,$Q596/($D596^0.450818786555515)*'Hintergrund Berechnung'!$N$942),0)</f>
        <v>#DIV/0!</v>
      </c>
      <c r="AJ596" s="34">
        <f>ROUND(IF(C596&lt;16,$R596*'Hintergrund Berechnung'!$O$941,$R596*'Hintergrund Berechnung'!$O$942),0)</f>
        <v>0</v>
      </c>
      <c r="AK596" s="34">
        <f>ROUND(IF(C596&lt;16,IF(S596&gt;0,(25-$S596)*'Hintergrund Berechnung'!$J$941,0),IF(S596&gt;0,(25-$S596)*'Hintergrund Berechnung'!$J$942,0)),0)</f>
        <v>0</v>
      </c>
      <c r="AL596" s="18" t="e">
        <f t="shared" si="89"/>
        <v>#DIV/0!</v>
      </c>
    </row>
    <row r="597" spans="21:38" x14ac:dyDescent="0.5">
      <c r="U597" s="16">
        <f t="shared" si="81"/>
        <v>0</v>
      </c>
      <c r="V597" s="16" t="e">
        <f>IF($A$3=FALSE,IF($C597&lt;16,E597/($D597^0.70558407859294)*'Hintergrund Berechnung'!$I$941,E597/($D597^0.70558407859294)*'Hintergrund Berechnung'!$I$942),IF($C597&lt;13,(E597/($D597^0.70558407859294)*'Hintergrund Berechnung'!$I$941)*0.5,IF($C597&lt;16,(E597/($D597^0.70558407859294)*'Hintergrund Berechnung'!$I$941)*0.67,E597/($D597^0.70558407859294)*'Hintergrund Berechnung'!$I$942)))</f>
        <v>#DIV/0!</v>
      </c>
      <c r="W597" s="16" t="str">
        <f t="shared" si="82"/>
        <v/>
      </c>
      <c r="X597" s="16" t="e">
        <f>IF($A$3=FALSE,IF($C597&lt;16,G597/($D597^0.70558407859294)*'Hintergrund Berechnung'!$I$941,G597/($D597^0.70558407859294)*'Hintergrund Berechnung'!$I$942),IF($C597&lt;13,(G597/($D597^0.70558407859294)*'Hintergrund Berechnung'!$I$941)*0.5,IF($C597&lt;16,(G597/($D597^0.70558407859294)*'Hintergrund Berechnung'!$I$941)*0.67,G597/($D597^0.70558407859294)*'Hintergrund Berechnung'!$I$942)))</f>
        <v>#DIV/0!</v>
      </c>
      <c r="Y597" s="16" t="str">
        <f t="shared" si="83"/>
        <v/>
      </c>
      <c r="Z597" s="16" t="e">
        <f>IF($A$3=FALSE,IF($C597&lt;16,I597/($D597^0.70558407859294)*'Hintergrund Berechnung'!$I$941,I597/($D597^0.70558407859294)*'Hintergrund Berechnung'!$I$942),IF($C597&lt;13,(I597/($D597^0.70558407859294)*'Hintergrund Berechnung'!$I$941)*0.5,IF($C597&lt;16,(I597/($D597^0.70558407859294)*'Hintergrund Berechnung'!$I$941)*0.67,I597/($D597^0.70558407859294)*'Hintergrund Berechnung'!$I$942)))</f>
        <v>#DIV/0!</v>
      </c>
      <c r="AA597" s="16" t="str">
        <f t="shared" si="84"/>
        <v/>
      </c>
      <c r="AB597" s="16" t="e">
        <f>IF($A$3=FALSE,IF($C597&lt;16,K597/($D597^0.70558407859294)*'Hintergrund Berechnung'!$I$941,K597/($D597^0.70558407859294)*'Hintergrund Berechnung'!$I$942),IF($C597&lt;13,(K597/($D597^0.70558407859294)*'Hintergrund Berechnung'!$I$941)*0.5,IF($C597&lt;16,(K597/($D597^0.70558407859294)*'Hintergrund Berechnung'!$I$941)*0.67,K597/($D597^0.70558407859294)*'Hintergrund Berechnung'!$I$942)))</f>
        <v>#DIV/0!</v>
      </c>
      <c r="AC597" s="16" t="str">
        <f t="shared" si="85"/>
        <v/>
      </c>
      <c r="AD597" s="16" t="e">
        <f>IF($A$3=FALSE,IF($C597&lt;16,M597/($D597^0.70558407859294)*'Hintergrund Berechnung'!$I$941,M597/($D597^0.70558407859294)*'Hintergrund Berechnung'!$I$942),IF($C597&lt;13,(M597/($D597^0.70558407859294)*'Hintergrund Berechnung'!$I$941)*0.5,IF($C597&lt;16,(M597/($D597^0.70558407859294)*'Hintergrund Berechnung'!$I$941)*0.67,M597/($D597^0.70558407859294)*'Hintergrund Berechnung'!$I$942)))</f>
        <v>#DIV/0!</v>
      </c>
      <c r="AE597" s="16" t="str">
        <f t="shared" si="86"/>
        <v/>
      </c>
      <c r="AF597" s="16" t="e">
        <f>IF($A$3=FALSE,IF($C597&lt;16,O597/($D597^0.70558407859294)*'Hintergrund Berechnung'!$I$941,O597/($D597^0.70558407859294)*'Hintergrund Berechnung'!$I$942),IF($C597&lt;13,(O597/($D597^0.70558407859294)*'Hintergrund Berechnung'!$I$941)*0.5,IF($C597&lt;16,(O597/($D597^0.70558407859294)*'Hintergrund Berechnung'!$I$941)*0.67,O597/($D597^0.70558407859294)*'Hintergrund Berechnung'!$I$942)))</f>
        <v>#DIV/0!</v>
      </c>
      <c r="AG597" s="16" t="str">
        <f t="shared" si="87"/>
        <v/>
      </c>
      <c r="AH597" s="16" t="e">
        <f t="shared" si="88"/>
        <v>#DIV/0!</v>
      </c>
      <c r="AI597" s="34" t="e">
        <f>ROUND(IF(C597&lt;16,$Q597/($D597^0.450818786555515)*'Hintergrund Berechnung'!$N$941,$Q597/($D597^0.450818786555515)*'Hintergrund Berechnung'!$N$942),0)</f>
        <v>#DIV/0!</v>
      </c>
      <c r="AJ597" s="34">
        <f>ROUND(IF(C597&lt;16,$R597*'Hintergrund Berechnung'!$O$941,$R597*'Hintergrund Berechnung'!$O$942),0)</f>
        <v>0</v>
      </c>
      <c r="AK597" s="34">
        <f>ROUND(IF(C597&lt;16,IF(S597&gt;0,(25-$S597)*'Hintergrund Berechnung'!$J$941,0),IF(S597&gt;0,(25-$S597)*'Hintergrund Berechnung'!$J$942,0)),0)</f>
        <v>0</v>
      </c>
      <c r="AL597" s="18" t="e">
        <f t="shared" si="89"/>
        <v>#DIV/0!</v>
      </c>
    </row>
    <row r="598" spans="21:38" x14ac:dyDescent="0.5">
      <c r="U598" s="16">
        <f t="shared" si="81"/>
        <v>0</v>
      </c>
      <c r="V598" s="16" t="e">
        <f>IF($A$3=FALSE,IF($C598&lt;16,E598/($D598^0.70558407859294)*'Hintergrund Berechnung'!$I$941,E598/($D598^0.70558407859294)*'Hintergrund Berechnung'!$I$942),IF($C598&lt;13,(E598/($D598^0.70558407859294)*'Hintergrund Berechnung'!$I$941)*0.5,IF($C598&lt;16,(E598/($D598^0.70558407859294)*'Hintergrund Berechnung'!$I$941)*0.67,E598/($D598^0.70558407859294)*'Hintergrund Berechnung'!$I$942)))</f>
        <v>#DIV/0!</v>
      </c>
      <c r="W598" s="16" t="str">
        <f t="shared" si="82"/>
        <v/>
      </c>
      <c r="X598" s="16" t="e">
        <f>IF($A$3=FALSE,IF($C598&lt;16,G598/($D598^0.70558407859294)*'Hintergrund Berechnung'!$I$941,G598/($D598^0.70558407859294)*'Hintergrund Berechnung'!$I$942),IF($C598&lt;13,(G598/($D598^0.70558407859294)*'Hintergrund Berechnung'!$I$941)*0.5,IF($C598&lt;16,(G598/($D598^0.70558407859294)*'Hintergrund Berechnung'!$I$941)*0.67,G598/($D598^0.70558407859294)*'Hintergrund Berechnung'!$I$942)))</f>
        <v>#DIV/0!</v>
      </c>
      <c r="Y598" s="16" t="str">
        <f t="shared" si="83"/>
        <v/>
      </c>
      <c r="Z598" s="16" t="e">
        <f>IF($A$3=FALSE,IF($C598&lt;16,I598/($D598^0.70558407859294)*'Hintergrund Berechnung'!$I$941,I598/($D598^0.70558407859294)*'Hintergrund Berechnung'!$I$942),IF($C598&lt;13,(I598/($D598^0.70558407859294)*'Hintergrund Berechnung'!$I$941)*0.5,IF($C598&lt;16,(I598/($D598^0.70558407859294)*'Hintergrund Berechnung'!$I$941)*0.67,I598/($D598^0.70558407859294)*'Hintergrund Berechnung'!$I$942)))</f>
        <v>#DIV/0!</v>
      </c>
      <c r="AA598" s="16" t="str">
        <f t="shared" si="84"/>
        <v/>
      </c>
      <c r="AB598" s="16" t="e">
        <f>IF($A$3=FALSE,IF($C598&lt;16,K598/($D598^0.70558407859294)*'Hintergrund Berechnung'!$I$941,K598/($D598^0.70558407859294)*'Hintergrund Berechnung'!$I$942),IF($C598&lt;13,(K598/($D598^0.70558407859294)*'Hintergrund Berechnung'!$I$941)*0.5,IF($C598&lt;16,(K598/($D598^0.70558407859294)*'Hintergrund Berechnung'!$I$941)*0.67,K598/($D598^0.70558407859294)*'Hintergrund Berechnung'!$I$942)))</f>
        <v>#DIV/0!</v>
      </c>
      <c r="AC598" s="16" t="str">
        <f t="shared" si="85"/>
        <v/>
      </c>
      <c r="AD598" s="16" t="e">
        <f>IF($A$3=FALSE,IF($C598&lt;16,M598/($D598^0.70558407859294)*'Hintergrund Berechnung'!$I$941,M598/($D598^0.70558407859294)*'Hintergrund Berechnung'!$I$942),IF($C598&lt;13,(M598/($D598^0.70558407859294)*'Hintergrund Berechnung'!$I$941)*0.5,IF($C598&lt;16,(M598/($D598^0.70558407859294)*'Hintergrund Berechnung'!$I$941)*0.67,M598/($D598^0.70558407859294)*'Hintergrund Berechnung'!$I$942)))</f>
        <v>#DIV/0!</v>
      </c>
      <c r="AE598" s="16" t="str">
        <f t="shared" si="86"/>
        <v/>
      </c>
      <c r="AF598" s="16" t="e">
        <f>IF($A$3=FALSE,IF($C598&lt;16,O598/($D598^0.70558407859294)*'Hintergrund Berechnung'!$I$941,O598/($D598^0.70558407859294)*'Hintergrund Berechnung'!$I$942),IF($C598&lt;13,(O598/($D598^0.70558407859294)*'Hintergrund Berechnung'!$I$941)*0.5,IF($C598&lt;16,(O598/($D598^0.70558407859294)*'Hintergrund Berechnung'!$I$941)*0.67,O598/($D598^0.70558407859294)*'Hintergrund Berechnung'!$I$942)))</f>
        <v>#DIV/0!</v>
      </c>
      <c r="AG598" s="16" t="str">
        <f t="shared" si="87"/>
        <v/>
      </c>
      <c r="AH598" s="16" t="e">
        <f t="shared" si="88"/>
        <v>#DIV/0!</v>
      </c>
      <c r="AI598" s="34" t="e">
        <f>ROUND(IF(C598&lt;16,$Q598/($D598^0.450818786555515)*'Hintergrund Berechnung'!$N$941,$Q598/($D598^0.450818786555515)*'Hintergrund Berechnung'!$N$942),0)</f>
        <v>#DIV/0!</v>
      </c>
      <c r="AJ598" s="34">
        <f>ROUND(IF(C598&lt;16,$R598*'Hintergrund Berechnung'!$O$941,$R598*'Hintergrund Berechnung'!$O$942),0)</f>
        <v>0</v>
      </c>
      <c r="AK598" s="34">
        <f>ROUND(IF(C598&lt;16,IF(S598&gt;0,(25-$S598)*'Hintergrund Berechnung'!$J$941,0),IF(S598&gt;0,(25-$S598)*'Hintergrund Berechnung'!$J$942,0)),0)</f>
        <v>0</v>
      </c>
      <c r="AL598" s="18" t="e">
        <f t="shared" si="89"/>
        <v>#DIV/0!</v>
      </c>
    </row>
    <row r="599" spans="21:38" x14ac:dyDescent="0.5">
      <c r="U599" s="16">
        <f t="shared" si="81"/>
        <v>0</v>
      </c>
      <c r="V599" s="16" t="e">
        <f>IF($A$3=FALSE,IF($C599&lt;16,E599/($D599^0.70558407859294)*'Hintergrund Berechnung'!$I$941,E599/($D599^0.70558407859294)*'Hintergrund Berechnung'!$I$942),IF($C599&lt;13,(E599/($D599^0.70558407859294)*'Hintergrund Berechnung'!$I$941)*0.5,IF($C599&lt;16,(E599/($D599^0.70558407859294)*'Hintergrund Berechnung'!$I$941)*0.67,E599/($D599^0.70558407859294)*'Hintergrund Berechnung'!$I$942)))</f>
        <v>#DIV/0!</v>
      </c>
      <c r="W599" s="16" t="str">
        <f t="shared" si="82"/>
        <v/>
      </c>
      <c r="X599" s="16" t="e">
        <f>IF($A$3=FALSE,IF($C599&lt;16,G599/($D599^0.70558407859294)*'Hintergrund Berechnung'!$I$941,G599/($D599^0.70558407859294)*'Hintergrund Berechnung'!$I$942),IF($C599&lt;13,(G599/($D599^0.70558407859294)*'Hintergrund Berechnung'!$I$941)*0.5,IF($C599&lt;16,(G599/($D599^0.70558407859294)*'Hintergrund Berechnung'!$I$941)*0.67,G599/($D599^0.70558407859294)*'Hintergrund Berechnung'!$I$942)))</f>
        <v>#DIV/0!</v>
      </c>
      <c r="Y599" s="16" t="str">
        <f t="shared" si="83"/>
        <v/>
      </c>
      <c r="Z599" s="16" t="e">
        <f>IF($A$3=FALSE,IF($C599&lt;16,I599/($D599^0.70558407859294)*'Hintergrund Berechnung'!$I$941,I599/($D599^0.70558407859294)*'Hintergrund Berechnung'!$I$942),IF($C599&lt;13,(I599/($D599^0.70558407859294)*'Hintergrund Berechnung'!$I$941)*0.5,IF($C599&lt;16,(I599/($D599^0.70558407859294)*'Hintergrund Berechnung'!$I$941)*0.67,I599/($D599^0.70558407859294)*'Hintergrund Berechnung'!$I$942)))</f>
        <v>#DIV/0!</v>
      </c>
      <c r="AA599" s="16" t="str">
        <f t="shared" si="84"/>
        <v/>
      </c>
      <c r="AB599" s="16" t="e">
        <f>IF($A$3=FALSE,IF($C599&lt;16,K599/($D599^0.70558407859294)*'Hintergrund Berechnung'!$I$941,K599/($D599^0.70558407859294)*'Hintergrund Berechnung'!$I$942),IF($C599&lt;13,(K599/($D599^0.70558407859294)*'Hintergrund Berechnung'!$I$941)*0.5,IF($C599&lt;16,(K599/($D599^0.70558407859294)*'Hintergrund Berechnung'!$I$941)*0.67,K599/($D599^0.70558407859294)*'Hintergrund Berechnung'!$I$942)))</f>
        <v>#DIV/0!</v>
      </c>
      <c r="AC599" s="16" t="str">
        <f t="shared" si="85"/>
        <v/>
      </c>
      <c r="AD599" s="16" t="e">
        <f>IF($A$3=FALSE,IF($C599&lt;16,M599/($D599^0.70558407859294)*'Hintergrund Berechnung'!$I$941,M599/($D599^0.70558407859294)*'Hintergrund Berechnung'!$I$942),IF($C599&lt;13,(M599/($D599^0.70558407859294)*'Hintergrund Berechnung'!$I$941)*0.5,IF($C599&lt;16,(M599/($D599^0.70558407859294)*'Hintergrund Berechnung'!$I$941)*0.67,M599/($D599^0.70558407859294)*'Hintergrund Berechnung'!$I$942)))</f>
        <v>#DIV/0!</v>
      </c>
      <c r="AE599" s="16" t="str">
        <f t="shared" si="86"/>
        <v/>
      </c>
      <c r="AF599" s="16" t="e">
        <f>IF($A$3=FALSE,IF($C599&lt;16,O599/($D599^0.70558407859294)*'Hintergrund Berechnung'!$I$941,O599/($D599^0.70558407859294)*'Hintergrund Berechnung'!$I$942),IF($C599&lt;13,(O599/($D599^0.70558407859294)*'Hintergrund Berechnung'!$I$941)*0.5,IF($C599&lt;16,(O599/($D599^0.70558407859294)*'Hintergrund Berechnung'!$I$941)*0.67,O599/($D599^0.70558407859294)*'Hintergrund Berechnung'!$I$942)))</f>
        <v>#DIV/0!</v>
      </c>
      <c r="AG599" s="16" t="str">
        <f t="shared" si="87"/>
        <v/>
      </c>
      <c r="AH599" s="16" t="e">
        <f t="shared" si="88"/>
        <v>#DIV/0!</v>
      </c>
      <c r="AI599" s="34" t="e">
        <f>ROUND(IF(C599&lt;16,$Q599/($D599^0.450818786555515)*'Hintergrund Berechnung'!$N$941,$Q599/($D599^0.450818786555515)*'Hintergrund Berechnung'!$N$942),0)</f>
        <v>#DIV/0!</v>
      </c>
      <c r="AJ599" s="34">
        <f>ROUND(IF(C599&lt;16,$R599*'Hintergrund Berechnung'!$O$941,$R599*'Hintergrund Berechnung'!$O$942),0)</f>
        <v>0</v>
      </c>
      <c r="AK599" s="34">
        <f>ROUND(IF(C599&lt;16,IF(S599&gt;0,(25-$S599)*'Hintergrund Berechnung'!$J$941,0),IF(S599&gt;0,(25-$S599)*'Hintergrund Berechnung'!$J$942,0)),0)</f>
        <v>0</v>
      </c>
      <c r="AL599" s="18" t="e">
        <f t="shared" si="89"/>
        <v>#DIV/0!</v>
      </c>
    </row>
    <row r="600" spans="21:38" x14ac:dyDescent="0.5">
      <c r="U600" s="16">
        <f t="shared" si="81"/>
        <v>0</v>
      </c>
      <c r="V600" s="16" t="e">
        <f>IF($A$3=FALSE,IF($C600&lt;16,E600/($D600^0.70558407859294)*'Hintergrund Berechnung'!$I$941,E600/($D600^0.70558407859294)*'Hintergrund Berechnung'!$I$942),IF($C600&lt;13,(E600/($D600^0.70558407859294)*'Hintergrund Berechnung'!$I$941)*0.5,IF($C600&lt;16,(E600/($D600^0.70558407859294)*'Hintergrund Berechnung'!$I$941)*0.67,E600/($D600^0.70558407859294)*'Hintergrund Berechnung'!$I$942)))</f>
        <v>#DIV/0!</v>
      </c>
      <c r="W600" s="16" t="str">
        <f t="shared" si="82"/>
        <v/>
      </c>
      <c r="X600" s="16" t="e">
        <f>IF($A$3=FALSE,IF($C600&lt;16,G600/($D600^0.70558407859294)*'Hintergrund Berechnung'!$I$941,G600/($D600^0.70558407859294)*'Hintergrund Berechnung'!$I$942),IF($C600&lt;13,(G600/($D600^0.70558407859294)*'Hintergrund Berechnung'!$I$941)*0.5,IF($C600&lt;16,(G600/($D600^0.70558407859294)*'Hintergrund Berechnung'!$I$941)*0.67,G600/($D600^0.70558407859294)*'Hintergrund Berechnung'!$I$942)))</f>
        <v>#DIV/0!</v>
      </c>
      <c r="Y600" s="16" t="str">
        <f t="shared" si="83"/>
        <v/>
      </c>
      <c r="Z600" s="16" t="e">
        <f>IF($A$3=FALSE,IF($C600&lt;16,I600/($D600^0.70558407859294)*'Hintergrund Berechnung'!$I$941,I600/($D600^0.70558407859294)*'Hintergrund Berechnung'!$I$942),IF($C600&lt;13,(I600/($D600^0.70558407859294)*'Hintergrund Berechnung'!$I$941)*0.5,IF($C600&lt;16,(I600/($D600^0.70558407859294)*'Hintergrund Berechnung'!$I$941)*0.67,I600/($D600^0.70558407859294)*'Hintergrund Berechnung'!$I$942)))</f>
        <v>#DIV/0!</v>
      </c>
      <c r="AA600" s="16" t="str">
        <f t="shared" si="84"/>
        <v/>
      </c>
      <c r="AB600" s="16" t="e">
        <f>IF($A$3=FALSE,IF($C600&lt;16,K600/($D600^0.70558407859294)*'Hintergrund Berechnung'!$I$941,K600/($D600^0.70558407859294)*'Hintergrund Berechnung'!$I$942),IF($C600&lt;13,(K600/($D600^0.70558407859294)*'Hintergrund Berechnung'!$I$941)*0.5,IF($C600&lt;16,(K600/($D600^0.70558407859294)*'Hintergrund Berechnung'!$I$941)*0.67,K600/($D600^0.70558407859294)*'Hintergrund Berechnung'!$I$942)))</f>
        <v>#DIV/0!</v>
      </c>
      <c r="AC600" s="16" t="str">
        <f t="shared" si="85"/>
        <v/>
      </c>
      <c r="AD600" s="16" t="e">
        <f>IF($A$3=FALSE,IF($C600&lt;16,M600/($D600^0.70558407859294)*'Hintergrund Berechnung'!$I$941,M600/($D600^0.70558407859294)*'Hintergrund Berechnung'!$I$942),IF($C600&lt;13,(M600/($D600^0.70558407859294)*'Hintergrund Berechnung'!$I$941)*0.5,IF($C600&lt;16,(M600/($D600^0.70558407859294)*'Hintergrund Berechnung'!$I$941)*0.67,M600/($D600^0.70558407859294)*'Hintergrund Berechnung'!$I$942)))</f>
        <v>#DIV/0!</v>
      </c>
      <c r="AE600" s="16" t="str">
        <f t="shared" si="86"/>
        <v/>
      </c>
      <c r="AF600" s="16" t="e">
        <f>IF($A$3=FALSE,IF($C600&lt;16,O600/($D600^0.70558407859294)*'Hintergrund Berechnung'!$I$941,O600/($D600^0.70558407859294)*'Hintergrund Berechnung'!$I$942),IF($C600&lt;13,(O600/($D600^0.70558407859294)*'Hintergrund Berechnung'!$I$941)*0.5,IF($C600&lt;16,(O600/($D600^0.70558407859294)*'Hintergrund Berechnung'!$I$941)*0.67,O600/($D600^0.70558407859294)*'Hintergrund Berechnung'!$I$942)))</f>
        <v>#DIV/0!</v>
      </c>
      <c r="AG600" s="16" t="str">
        <f t="shared" si="87"/>
        <v/>
      </c>
      <c r="AH600" s="16" t="e">
        <f t="shared" si="88"/>
        <v>#DIV/0!</v>
      </c>
      <c r="AI600" s="34" t="e">
        <f>ROUND(IF(C600&lt;16,$Q600/($D600^0.450818786555515)*'Hintergrund Berechnung'!$N$941,$Q600/($D600^0.450818786555515)*'Hintergrund Berechnung'!$N$942),0)</f>
        <v>#DIV/0!</v>
      </c>
      <c r="AJ600" s="34">
        <f>ROUND(IF(C600&lt;16,$R600*'Hintergrund Berechnung'!$O$941,$R600*'Hintergrund Berechnung'!$O$942),0)</f>
        <v>0</v>
      </c>
      <c r="AK600" s="34">
        <f>ROUND(IF(C600&lt;16,IF(S600&gt;0,(25-$S600)*'Hintergrund Berechnung'!$J$941,0),IF(S600&gt;0,(25-$S600)*'Hintergrund Berechnung'!$J$942,0)),0)</f>
        <v>0</v>
      </c>
      <c r="AL600" s="18" t="e">
        <f t="shared" si="89"/>
        <v>#DIV/0!</v>
      </c>
    </row>
    <row r="601" spans="21:38" x14ac:dyDescent="0.5">
      <c r="U601" s="16">
        <f t="shared" si="81"/>
        <v>0</v>
      </c>
      <c r="V601" s="16" t="e">
        <f>IF($A$3=FALSE,IF($C601&lt;16,E601/($D601^0.70558407859294)*'Hintergrund Berechnung'!$I$941,E601/($D601^0.70558407859294)*'Hintergrund Berechnung'!$I$942),IF($C601&lt;13,(E601/($D601^0.70558407859294)*'Hintergrund Berechnung'!$I$941)*0.5,IF($C601&lt;16,(E601/($D601^0.70558407859294)*'Hintergrund Berechnung'!$I$941)*0.67,E601/($D601^0.70558407859294)*'Hintergrund Berechnung'!$I$942)))</f>
        <v>#DIV/0!</v>
      </c>
      <c r="W601" s="16" t="str">
        <f t="shared" si="82"/>
        <v/>
      </c>
      <c r="X601" s="16" t="e">
        <f>IF($A$3=FALSE,IF($C601&lt;16,G601/($D601^0.70558407859294)*'Hintergrund Berechnung'!$I$941,G601/($D601^0.70558407859294)*'Hintergrund Berechnung'!$I$942),IF($C601&lt;13,(G601/($D601^0.70558407859294)*'Hintergrund Berechnung'!$I$941)*0.5,IF($C601&lt;16,(G601/($D601^0.70558407859294)*'Hintergrund Berechnung'!$I$941)*0.67,G601/($D601^0.70558407859294)*'Hintergrund Berechnung'!$I$942)))</f>
        <v>#DIV/0!</v>
      </c>
      <c r="Y601" s="16" t="str">
        <f t="shared" si="83"/>
        <v/>
      </c>
      <c r="Z601" s="16" t="e">
        <f>IF($A$3=FALSE,IF($C601&lt;16,I601/($D601^0.70558407859294)*'Hintergrund Berechnung'!$I$941,I601/($D601^0.70558407859294)*'Hintergrund Berechnung'!$I$942),IF($C601&lt;13,(I601/($D601^0.70558407859294)*'Hintergrund Berechnung'!$I$941)*0.5,IF($C601&lt;16,(I601/($D601^0.70558407859294)*'Hintergrund Berechnung'!$I$941)*0.67,I601/($D601^0.70558407859294)*'Hintergrund Berechnung'!$I$942)))</f>
        <v>#DIV/0!</v>
      </c>
      <c r="AA601" s="16" t="str">
        <f t="shared" si="84"/>
        <v/>
      </c>
      <c r="AB601" s="16" t="e">
        <f>IF($A$3=FALSE,IF($C601&lt;16,K601/($D601^0.70558407859294)*'Hintergrund Berechnung'!$I$941,K601/($D601^0.70558407859294)*'Hintergrund Berechnung'!$I$942),IF($C601&lt;13,(K601/($D601^0.70558407859294)*'Hintergrund Berechnung'!$I$941)*0.5,IF($C601&lt;16,(K601/($D601^0.70558407859294)*'Hintergrund Berechnung'!$I$941)*0.67,K601/($D601^0.70558407859294)*'Hintergrund Berechnung'!$I$942)))</f>
        <v>#DIV/0!</v>
      </c>
      <c r="AC601" s="16" t="str">
        <f t="shared" si="85"/>
        <v/>
      </c>
      <c r="AD601" s="16" t="e">
        <f>IF($A$3=FALSE,IF($C601&lt;16,M601/($D601^0.70558407859294)*'Hintergrund Berechnung'!$I$941,M601/($D601^0.70558407859294)*'Hintergrund Berechnung'!$I$942),IF($C601&lt;13,(M601/($D601^0.70558407859294)*'Hintergrund Berechnung'!$I$941)*0.5,IF($C601&lt;16,(M601/($D601^0.70558407859294)*'Hintergrund Berechnung'!$I$941)*0.67,M601/($D601^0.70558407859294)*'Hintergrund Berechnung'!$I$942)))</f>
        <v>#DIV/0!</v>
      </c>
      <c r="AE601" s="16" t="str">
        <f t="shared" si="86"/>
        <v/>
      </c>
      <c r="AF601" s="16" t="e">
        <f>IF($A$3=FALSE,IF($C601&lt;16,O601/($D601^0.70558407859294)*'Hintergrund Berechnung'!$I$941,O601/($D601^0.70558407859294)*'Hintergrund Berechnung'!$I$942),IF($C601&lt;13,(O601/($D601^0.70558407859294)*'Hintergrund Berechnung'!$I$941)*0.5,IF($C601&lt;16,(O601/($D601^0.70558407859294)*'Hintergrund Berechnung'!$I$941)*0.67,O601/($D601^0.70558407859294)*'Hintergrund Berechnung'!$I$942)))</f>
        <v>#DIV/0!</v>
      </c>
      <c r="AG601" s="16" t="str">
        <f t="shared" si="87"/>
        <v/>
      </c>
      <c r="AH601" s="16" t="e">
        <f t="shared" si="88"/>
        <v>#DIV/0!</v>
      </c>
      <c r="AI601" s="34" t="e">
        <f>ROUND(IF(C601&lt;16,$Q601/($D601^0.450818786555515)*'Hintergrund Berechnung'!$N$941,$Q601/($D601^0.450818786555515)*'Hintergrund Berechnung'!$N$942),0)</f>
        <v>#DIV/0!</v>
      </c>
      <c r="AJ601" s="34">
        <f>ROUND(IF(C601&lt;16,$R601*'Hintergrund Berechnung'!$O$941,$R601*'Hintergrund Berechnung'!$O$942),0)</f>
        <v>0</v>
      </c>
      <c r="AK601" s="34">
        <f>ROUND(IF(C601&lt;16,IF(S601&gt;0,(25-$S601)*'Hintergrund Berechnung'!$J$941,0),IF(S601&gt;0,(25-$S601)*'Hintergrund Berechnung'!$J$942,0)),0)</f>
        <v>0</v>
      </c>
      <c r="AL601" s="18" t="e">
        <f t="shared" si="89"/>
        <v>#DIV/0!</v>
      </c>
    </row>
    <row r="602" spans="21:38" x14ac:dyDescent="0.5">
      <c r="U602" s="16">
        <f t="shared" si="81"/>
        <v>0</v>
      </c>
      <c r="V602" s="16" t="e">
        <f>IF($A$3=FALSE,IF($C602&lt;16,E602/($D602^0.70558407859294)*'Hintergrund Berechnung'!$I$941,E602/($D602^0.70558407859294)*'Hintergrund Berechnung'!$I$942),IF($C602&lt;13,(E602/($D602^0.70558407859294)*'Hintergrund Berechnung'!$I$941)*0.5,IF($C602&lt;16,(E602/($D602^0.70558407859294)*'Hintergrund Berechnung'!$I$941)*0.67,E602/($D602^0.70558407859294)*'Hintergrund Berechnung'!$I$942)))</f>
        <v>#DIV/0!</v>
      </c>
      <c r="W602" s="16" t="str">
        <f t="shared" si="82"/>
        <v/>
      </c>
      <c r="X602" s="16" t="e">
        <f>IF($A$3=FALSE,IF($C602&lt;16,G602/($D602^0.70558407859294)*'Hintergrund Berechnung'!$I$941,G602/($D602^0.70558407859294)*'Hintergrund Berechnung'!$I$942),IF($C602&lt;13,(G602/($D602^0.70558407859294)*'Hintergrund Berechnung'!$I$941)*0.5,IF($C602&lt;16,(G602/($D602^0.70558407859294)*'Hintergrund Berechnung'!$I$941)*0.67,G602/($D602^0.70558407859294)*'Hintergrund Berechnung'!$I$942)))</f>
        <v>#DIV/0!</v>
      </c>
      <c r="Y602" s="16" t="str">
        <f t="shared" si="83"/>
        <v/>
      </c>
      <c r="Z602" s="16" t="e">
        <f>IF($A$3=FALSE,IF($C602&lt;16,I602/($D602^0.70558407859294)*'Hintergrund Berechnung'!$I$941,I602/($D602^0.70558407859294)*'Hintergrund Berechnung'!$I$942),IF($C602&lt;13,(I602/($D602^0.70558407859294)*'Hintergrund Berechnung'!$I$941)*0.5,IF($C602&lt;16,(I602/($D602^0.70558407859294)*'Hintergrund Berechnung'!$I$941)*0.67,I602/($D602^0.70558407859294)*'Hintergrund Berechnung'!$I$942)))</f>
        <v>#DIV/0!</v>
      </c>
      <c r="AA602" s="16" t="str">
        <f t="shared" si="84"/>
        <v/>
      </c>
      <c r="AB602" s="16" t="e">
        <f>IF($A$3=FALSE,IF($C602&lt;16,K602/($D602^0.70558407859294)*'Hintergrund Berechnung'!$I$941,K602/($D602^0.70558407859294)*'Hintergrund Berechnung'!$I$942),IF($C602&lt;13,(K602/($D602^0.70558407859294)*'Hintergrund Berechnung'!$I$941)*0.5,IF($C602&lt;16,(K602/($D602^0.70558407859294)*'Hintergrund Berechnung'!$I$941)*0.67,K602/($D602^0.70558407859294)*'Hintergrund Berechnung'!$I$942)))</f>
        <v>#DIV/0!</v>
      </c>
      <c r="AC602" s="16" t="str">
        <f t="shared" si="85"/>
        <v/>
      </c>
      <c r="AD602" s="16" t="e">
        <f>IF($A$3=FALSE,IF($C602&lt;16,M602/($D602^0.70558407859294)*'Hintergrund Berechnung'!$I$941,M602/($D602^0.70558407859294)*'Hintergrund Berechnung'!$I$942),IF($C602&lt;13,(M602/($D602^0.70558407859294)*'Hintergrund Berechnung'!$I$941)*0.5,IF($C602&lt;16,(M602/($D602^0.70558407859294)*'Hintergrund Berechnung'!$I$941)*0.67,M602/($D602^0.70558407859294)*'Hintergrund Berechnung'!$I$942)))</f>
        <v>#DIV/0!</v>
      </c>
      <c r="AE602" s="16" t="str">
        <f t="shared" si="86"/>
        <v/>
      </c>
      <c r="AF602" s="16" t="e">
        <f>IF($A$3=FALSE,IF($C602&lt;16,O602/($D602^0.70558407859294)*'Hintergrund Berechnung'!$I$941,O602/($D602^0.70558407859294)*'Hintergrund Berechnung'!$I$942),IF($C602&lt;13,(O602/($D602^0.70558407859294)*'Hintergrund Berechnung'!$I$941)*0.5,IF($C602&lt;16,(O602/($D602^0.70558407859294)*'Hintergrund Berechnung'!$I$941)*0.67,O602/($D602^0.70558407859294)*'Hintergrund Berechnung'!$I$942)))</f>
        <v>#DIV/0!</v>
      </c>
      <c r="AG602" s="16" t="str">
        <f t="shared" si="87"/>
        <v/>
      </c>
      <c r="AH602" s="16" t="e">
        <f t="shared" si="88"/>
        <v>#DIV/0!</v>
      </c>
      <c r="AI602" s="34" t="e">
        <f>ROUND(IF(C602&lt;16,$Q602/($D602^0.450818786555515)*'Hintergrund Berechnung'!$N$941,$Q602/($D602^0.450818786555515)*'Hintergrund Berechnung'!$N$942),0)</f>
        <v>#DIV/0!</v>
      </c>
      <c r="AJ602" s="34">
        <f>ROUND(IF(C602&lt;16,$R602*'Hintergrund Berechnung'!$O$941,$R602*'Hintergrund Berechnung'!$O$942),0)</f>
        <v>0</v>
      </c>
      <c r="AK602" s="34">
        <f>ROUND(IF(C602&lt;16,IF(S602&gt;0,(25-$S602)*'Hintergrund Berechnung'!$J$941,0),IF(S602&gt;0,(25-$S602)*'Hintergrund Berechnung'!$J$942,0)),0)</f>
        <v>0</v>
      </c>
      <c r="AL602" s="18" t="e">
        <f t="shared" si="89"/>
        <v>#DIV/0!</v>
      </c>
    </row>
    <row r="603" spans="21:38" x14ac:dyDescent="0.5">
      <c r="U603" s="16">
        <f t="shared" si="81"/>
        <v>0</v>
      </c>
      <c r="V603" s="16" t="e">
        <f>IF($A$3=FALSE,IF($C603&lt;16,E603/($D603^0.70558407859294)*'Hintergrund Berechnung'!$I$941,E603/($D603^0.70558407859294)*'Hintergrund Berechnung'!$I$942),IF($C603&lt;13,(E603/($D603^0.70558407859294)*'Hintergrund Berechnung'!$I$941)*0.5,IF($C603&lt;16,(E603/($D603^0.70558407859294)*'Hintergrund Berechnung'!$I$941)*0.67,E603/($D603^0.70558407859294)*'Hintergrund Berechnung'!$I$942)))</f>
        <v>#DIV/0!</v>
      </c>
      <c r="W603" s="16" t="str">
        <f t="shared" si="82"/>
        <v/>
      </c>
      <c r="X603" s="16" t="e">
        <f>IF($A$3=FALSE,IF($C603&lt;16,G603/($D603^0.70558407859294)*'Hintergrund Berechnung'!$I$941,G603/($D603^0.70558407859294)*'Hintergrund Berechnung'!$I$942),IF($C603&lt;13,(G603/($D603^0.70558407859294)*'Hintergrund Berechnung'!$I$941)*0.5,IF($C603&lt;16,(G603/($D603^0.70558407859294)*'Hintergrund Berechnung'!$I$941)*0.67,G603/($D603^0.70558407859294)*'Hintergrund Berechnung'!$I$942)))</f>
        <v>#DIV/0!</v>
      </c>
      <c r="Y603" s="16" t="str">
        <f t="shared" si="83"/>
        <v/>
      </c>
      <c r="Z603" s="16" t="e">
        <f>IF($A$3=FALSE,IF($C603&lt;16,I603/($D603^0.70558407859294)*'Hintergrund Berechnung'!$I$941,I603/($D603^0.70558407859294)*'Hintergrund Berechnung'!$I$942),IF($C603&lt;13,(I603/($D603^0.70558407859294)*'Hintergrund Berechnung'!$I$941)*0.5,IF($C603&lt;16,(I603/($D603^0.70558407859294)*'Hintergrund Berechnung'!$I$941)*0.67,I603/($D603^0.70558407859294)*'Hintergrund Berechnung'!$I$942)))</f>
        <v>#DIV/0!</v>
      </c>
      <c r="AA603" s="16" t="str">
        <f t="shared" si="84"/>
        <v/>
      </c>
      <c r="AB603" s="16" t="e">
        <f>IF($A$3=FALSE,IF($C603&lt;16,K603/($D603^0.70558407859294)*'Hintergrund Berechnung'!$I$941,K603/($D603^0.70558407859294)*'Hintergrund Berechnung'!$I$942),IF($C603&lt;13,(K603/($D603^0.70558407859294)*'Hintergrund Berechnung'!$I$941)*0.5,IF($C603&lt;16,(K603/($D603^0.70558407859294)*'Hintergrund Berechnung'!$I$941)*0.67,K603/($D603^0.70558407859294)*'Hintergrund Berechnung'!$I$942)))</f>
        <v>#DIV/0!</v>
      </c>
      <c r="AC603" s="16" t="str">
        <f t="shared" si="85"/>
        <v/>
      </c>
      <c r="AD603" s="16" t="e">
        <f>IF($A$3=FALSE,IF($C603&lt;16,M603/($D603^0.70558407859294)*'Hintergrund Berechnung'!$I$941,M603/($D603^0.70558407859294)*'Hintergrund Berechnung'!$I$942),IF($C603&lt;13,(M603/($D603^0.70558407859294)*'Hintergrund Berechnung'!$I$941)*0.5,IF($C603&lt;16,(M603/($D603^0.70558407859294)*'Hintergrund Berechnung'!$I$941)*0.67,M603/($D603^0.70558407859294)*'Hintergrund Berechnung'!$I$942)))</f>
        <v>#DIV/0!</v>
      </c>
      <c r="AE603" s="16" t="str">
        <f t="shared" si="86"/>
        <v/>
      </c>
      <c r="AF603" s="16" t="e">
        <f>IF($A$3=FALSE,IF($C603&lt;16,O603/($D603^0.70558407859294)*'Hintergrund Berechnung'!$I$941,O603/($D603^0.70558407859294)*'Hintergrund Berechnung'!$I$942),IF($C603&lt;13,(O603/($D603^0.70558407859294)*'Hintergrund Berechnung'!$I$941)*0.5,IF($C603&lt;16,(O603/($D603^0.70558407859294)*'Hintergrund Berechnung'!$I$941)*0.67,O603/($D603^0.70558407859294)*'Hintergrund Berechnung'!$I$942)))</f>
        <v>#DIV/0!</v>
      </c>
      <c r="AG603" s="16" t="str">
        <f t="shared" si="87"/>
        <v/>
      </c>
      <c r="AH603" s="16" t="e">
        <f t="shared" si="88"/>
        <v>#DIV/0!</v>
      </c>
      <c r="AI603" s="34" t="e">
        <f>ROUND(IF(C603&lt;16,$Q603/($D603^0.450818786555515)*'Hintergrund Berechnung'!$N$941,$Q603/($D603^0.450818786555515)*'Hintergrund Berechnung'!$N$942),0)</f>
        <v>#DIV/0!</v>
      </c>
      <c r="AJ603" s="34">
        <f>ROUND(IF(C603&lt;16,$R603*'Hintergrund Berechnung'!$O$941,$R603*'Hintergrund Berechnung'!$O$942),0)</f>
        <v>0</v>
      </c>
      <c r="AK603" s="34">
        <f>ROUND(IF(C603&lt;16,IF(S603&gt;0,(25-$S603)*'Hintergrund Berechnung'!$J$941,0),IF(S603&gt;0,(25-$S603)*'Hintergrund Berechnung'!$J$942,0)),0)</f>
        <v>0</v>
      </c>
      <c r="AL603" s="18" t="e">
        <f t="shared" si="89"/>
        <v>#DIV/0!</v>
      </c>
    </row>
    <row r="604" spans="21:38" x14ac:dyDescent="0.5">
      <c r="U604" s="16">
        <f t="shared" si="81"/>
        <v>0</v>
      </c>
      <c r="V604" s="16" t="e">
        <f>IF($A$3=FALSE,IF($C604&lt;16,E604/($D604^0.70558407859294)*'Hintergrund Berechnung'!$I$941,E604/($D604^0.70558407859294)*'Hintergrund Berechnung'!$I$942),IF($C604&lt;13,(E604/($D604^0.70558407859294)*'Hintergrund Berechnung'!$I$941)*0.5,IF($C604&lt;16,(E604/($D604^0.70558407859294)*'Hintergrund Berechnung'!$I$941)*0.67,E604/($D604^0.70558407859294)*'Hintergrund Berechnung'!$I$942)))</f>
        <v>#DIV/0!</v>
      </c>
      <c r="W604" s="16" t="str">
        <f t="shared" si="82"/>
        <v/>
      </c>
      <c r="X604" s="16" t="e">
        <f>IF($A$3=FALSE,IF($C604&lt;16,G604/($D604^0.70558407859294)*'Hintergrund Berechnung'!$I$941,G604/($D604^0.70558407859294)*'Hintergrund Berechnung'!$I$942),IF($C604&lt;13,(G604/($D604^0.70558407859294)*'Hintergrund Berechnung'!$I$941)*0.5,IF($C604&lt;16,(G604/($D604^0.70558407859294)*'Hintergrund Berechnung'!$I$941)*0.67,G604/($D604^0.70558407859294)*'Hintergrund Berechnung'!$I$942)))</f>
        <v>#DIV/0!</v>
      </c>
      <c r="Y604" s="16" t="str">
        <f t="shared" si="83"/>
        <v/>
      </c>
      <c r="Z604" s="16" t="e">
        <f>IF($A$3=FALSE,IF($C604&lt;16,I604/($D604^0.70558407859294)*'Hintergrund Berechnung'!$I$941,I604/($D604^0.70558407859294)*'Hintergrund Berechnung'!$I$942),IF($C604&lt;13,(I604/($D604^0.70558407859294)*'Hintergrund Berechnung'!$I$941)*0.5,IF($C604&lt;16,(I604/($D604^0.70558407859294)*'Hintergrund Berechnung'!$I$941)*0.67,I604/($D604^0.70558407859294)*'Hintergrund Berechnung'!$I$942)))</f>
        <v>#DIV/0!</v>
      </c>
      <c r="AA604" s="16" t="str">
        <f t="shared" si="84"/>
        <v/>
      </c>
      <c r="AB604" s="16" t="e">
        <f>IF($A$3=FALSE,IF($C604&lt;16,K604/($D604^0.70558407859294)*'Hintergrund Berechnung'!$I$941,K604/($D604^0.70558407859294)*'Hintergrund Berechnung'!$I$942),IF($C604&lt;13,(K604/($D604^0.70558407859294)*'Hintergrund Berechnung'!$I$941)*0.5,IF($C604&lt;16,(K604/($D604^0.70558407859294)*'Hintergrund Berechnung'!$I$941)*0.67,K604/($D604^0.70558407859294)*'Hintergrund Berechnung'!$I$942)))</f>
        <v>#DIV/0!</v>
      </c>
      <c r="AC604" s="16" t="str">
        <f t="shared" si="85"/>
        <v/>
      </c>
      <c r="AD604" s="16" t="e">
        <f>IF($A$3=FALSE,IF($C604&lt;16,M604/($D604^0.70558407859294)*'Hintergrund Berechnung'!$I$941,M604/($D604^0.70558407859294)*'Hintergrund Berechnung'!$I$942),IF($C604&lt;13,(M604/($D604^0.70558407859294)*'Hintergrund Berechnung'!$I$941)*0.5,IF($C604&lt;16,(M604/($D604^0.70558407859294)*'Hintergrund Berechnung'!$I$941)*0.67,M604/($D604^0.70558407859294)*'Hintergrund Berechnung'!$I$942)))</f>
        <v>#DIV/0!</v>
      </c>
      <c r="AE604" s="16" t="str">
        <f t="shared" si="86"/>
        <v/>
      </c>
      <c r="AF604" s="16" t="e">
        <f>IF($A$3=FALSE,IF($C604&lt;16,O604/($D604^0.70558407859294)*'Hintergrund Berechnung'!$I$941,O604/($D604^0.70558407859294)*'Hintergrund Berechnung'!$I$942),IF($C604&lt;13,(O604/($D604^0.70558407859294)*'Hintergrund Berechnung'!$I$941)*0.5,IF($C604&lt;16,(O604/($D604^0.70558407859294)*'Hintergrund Berechnung'!$I$941)*0.67,O604/($D604^0.70558407859294)*'Hintergrund Berechnung'!$I$942)))</f>
        <v>#DIV/0!</v>
      </c>
      <c r="AG604" s="16" t="str">
        <f t="shared" si="87"/>
        <v/>
      </c>
      <c r="AH604" s="16" t="e">
        <f t="shared" si="88"/>
        <v>#DIV/0!</v>
      </c>
      <c r="AI604" s="34" t="e">
        <f>ROUND(IF(C604&lt;16,$Q604/($D604^0.450818786555515)*'Hintergrund Berechnung'!$N$941,$Q604/($D604^0.450818786555515)*'Hintergrund Berechnung'!$N$942),0)</f>
        <v>#DIV/0!</v>
      </c>
      <c r="AJ604" s="34">
        <f>ROUND(IF(C604&lt;16,$R604*'Hintergrund Berechnung'!$O$941,$R604*'Hintergrund Berechnung'!$O$942),0)</f>
        <v>0</v>
      </c>
      <c r="AK604" s="34">
        <f>ROUND(IF(C604&lt;16,IF(S604&gt;0,(25-$S604)*'Hintergrund Berechnung'!$J$941,0),IF(S604&gt;0,(25-$S604)*'Hintergrund Berechnung'!$J$942,0)),0)</f>
        <v>0</v>
      </c>
      <c r="AL604" s="18" t="e">
        <f t="shared" si="89"/>
        <v>#DIV/0!</v>
      </c>
    </row>
    <row r="605" spans="21:38" x14ac:dyDescent="0.5">
      <c r="U605" s="16">
        <f t="shared" si="81"/>
        <v>0</v>
      </c>
      <c r="V605" s="16" t="e">
        <f>IF($A$3=FALSE,IF($C605&lt;16,E605/($D605^0.70558407859294)*'Hintergrund Berechnung'!$I$941,E605/($D605^0.70558407859294)*'Hintergrund Berechnung'!$I$942),IF($C605&lt;13,(E605/($D605^0.70558407859294)*'Hintergrund Berechnung'!$I$941)*0.5,IF($C605&lt;16,(E605/($D605^0.70558407859294)*'Hintergrund Berechnung'!$I$941)*0.67,E605/($D605^0.70558407859294)*'Hintergrund Berechnung'!$I$942)))</f>
        <v>#DIV/0!</v>
      </c>
      <c r="W605" s="16" t="str">
        <f t="shared" si="82"/>
        <v/>
      </c>
      <c r="X605" s="16" t="e">
        <f>IF($A$3=FALSE,IF($C605&lt;16,G605/($D605^0.70558407859294)*'Hintergrund Berechnung'!$I$941,G605/($D605^0.70558407859294)*'Hintergrund Berechnung'!$I$942),IF($C605&lt;13,(G605/($D605^0.70558407859294)*'Hintergrund Berechnung'!$I$941)*0.5,IF($C605&lt;16,(G605/($D605^0.70558407859294)*'Hintergrund Berechnung'!$I$941)*0.67,G605/($D605^0.70558407859294)*'Hintergrund Berechnung'!$I$942)))</f>
        <v>#DIV/0!</v>
      </c>
      <c r="Y605" s="16" t="str">
        <f t="shared" si="83"/>
        <v/>
      </c>
      <c r="Z605" s="16" t="e">
        <f>IF($A$3=FALSE,IF($C605&lt;16,I605/($D605^0.70558407859294)*'Hintergrund Berechnung'!$I$941,I605/($D605^0.70558407859294)*'Hintergrund Berechnung'!$I$942),IF($C605&lt;13,(I605/($D605^0.70558407859294)*'Hintergrund Berechnung'!$I$941)*0.5,IF($C605&lt;16,(I605/($D605^0.70558407859294)*'Hintergrund Berechnung'!$I$941)*0.67,I605/($D605^0.70558407859294)*'Hintergrund Berechnung'!$I$942)))</f>
        <v>#DIV/0!</v>
      </c>
      <c r="AA605" s="16" t="str">
        <f t="shared" si="84"/>
        <v/>
      </c>
      <c r="AB605" s="16" t="e">
        <f>IF($A$3=FALSE,IF($C605&lt;16,K605/($D605^0.70558407859294)*'Hintergrund Berechnung'!$I$941,K605/($D605^0.70558407859294)*'Hintergrund Berechnung'!$I$942),IF($C605&lt;13,(K605/($D605^0.70558407859294)*'Hintergrund Berechnung'!$I$941)*0.5,IF($C605&lt;16,(K605/($D605^0.70558407859294)*'Hintergrund Berechnung'!$I$941)*0.67,K605/($D605^0.70558407859294)*'Hintergrund Berechnung'!$I$942)))</f>
        <v>#DIV/0!</v>
      </c>
      <c r="AC605" s="16" t="str">
        <f t="shared" si="85"/>
        <v/>
      </c>
      <c r="AD605" s="16" t="e">
        <f>IF($A$3=FALSE,IF($C605&lt;16,M605/($D605^0.70558407859294)*'Hintergrund Berechnung'!$I$941,M605/($D605^0.70558407859294)*'Hintergrund Berechnung'!$I$942),IF($C605&lt;13,(M605/($D605^0.70558407859294)*'Hintergrund Berechnung'!$I$941)*0.5,IF($C605&lt;16,(M605/($D605^0.70558407859294)*'Hintergrund Berechnung'!$I$941)*0.67,M605/($D605^0.70558407859294)*'Hintergrund Berechnung'!$I$942)))</f>
        <v>#DIV/0!</v>
      </c>
      <c r="AE605" s="16" t="str">
        <f t="shared" si="86"/>
        <v/>
      </c>
      <c r="AF605" s="16" t="e">
        <f>IF($A$3=FALSE,IF($C605&lt;16,O605/($D605^0.70558407859294)*'Hintergrund Berechnung'!$I$941,O605/($D605^0.70558407859294)*'Hintergrund Berechnung'!$I$942),IF($C605&lt;13,(O605/($D605^0.70558407859294)*'Hintergrund Berechnung'!$I$941)*0.5,IF($C605&lt;16,(O605/($D605^0.70558407859294)*'Hintergrund Berechnung'!$I$941)*0.67,O605/($D605^0.70558407859294)*'Hintergrund Berechnung'!$I$942)))</f>
        <v>#DIV/0!</v>
      </c>
      <c r="AG605" s="16" t="str">
        <f t="shared" si="87"/>
        <v/>
      </c>
      <c r="AH605" s="16" t="e">
        <f t="shared" si="88"/>
        <v>#DIV/0!</v>
      </c>
      <c r="AI605" s="34" t="e">
        <f>ROUND(IF(C605&lt;16,$Q605/($D605^0.450818786555515)*'Hintergrund Berechnung'!$N$941,$Q605/($D605^0.450818786555515)*'Hintergrund Berechnung'!$N$942),0)</f>
        <v>#DIV/0!</v>
      </c>
      <c r="AJ605" s="34">
        <f>ROUND(IF(C605&lt;16,$R605*'Hintergrund Berechnung'!$O$941,$R605*'Hintergrund Berechnung'!$O$942),0)</f>
        <v>0</v>
      </c>
      <c r="AK605" s="34">
        <f>ROUND(IF(C605&lt;16,IF(S605&gt;0,(25-$S605)*'Hintergrund Berechnung'!$J$941,0),IF(S605&gt;0,(25-$S605)*'Hintergrund Berechnung'!$J$942,0)),0)</f>
        <v>0</v>
      </c>
      <c r="AL605" s="18" t="e">
        <f t="shared" si="89"/>
        <v>#DIV/0!</v>
      </c>
    </row>
    <row r="606" spans="21:38" x14ac:dyDescent="0.5">
      <c r="U606" s="16">
        <f t="shared" si="81"/>
        <v>0</v>
      </c>
      <c r="V606" s="16" t="e">
        <f>IF($A$3=FALSE,IF($C606&lt;16,E606/($D606^0.70558407859294)*'Hintergrund Berechnung'!$I$941,E606/($D606^0.70558407859294)*'Hintergrund Berechnung'!$I$942),IF($C606&lt;13,(E606/($D606^0.70558407859294)*'Hintergrund Berechnung'!$I$941)*0.5,IF($C606&lt;16,(E606/($D606^0.70558407859294)*'Hintergrund Berechnung'!$I$941)*0.67,E606/($D606^0.70558407859294)*'Hintergrund Berechnung'!$I$942)))</f>
        <v>#DIV/0!</v>
      </c>
      <c r="W606" s="16" t="str">
        <f t="shared" si="82"/>
        <v/>
      </c>
      <c r="X606" s="16" t="e">
        <f>IF($A$3=FALSE,IF($C606&lt;16,G606/($D606^0.70558407859294)*'Hintergrund Berechnung'!$I$941,G606/($D606^0.70558407859294)*'Hintergrund Berechnung'!$I$942),IF($C606&lt;13,(G606/($D606^0.70558407859294)*'Hintergrund Berechnung'!$I$941)*0.5,IF($C606&lt;16,(G606/($D606^0.70558407859294)*'Hintergrund Berechnung'!$I$941)*0.67,G606/($D606^0.70558407859294)*'Hintergrund Berechnung'!$I$942)))</f>
        <v>#DIV/0!</v>
      </c>
      <c r="Y606" s="16" t="str">
        <f t="shared" si="83"/>
        <v/>
      </c>
      <c r="Z606" s="16" t="e">
        <f>IF($A$3=FALSE,IF($C606&lt;16,I606/($D606^0.70558407859294)*'Hintergrund Berechnung'!$I$941,I606/($D606^0.70558407859294)*'Hintergrund Berechnung'!$I$942),IF($C606&lt;13,(I606/($D606^0.70558407859294)*'Hintergrund Berechnung'!$I$941)*0.5,IF($C606&lt;16,(I606/($D606^0.70558407859294)*'Hintergrund Berechnung'!$I$941)*0.67,I606/($D606^0.70558407859294)*'Hintergrund Berechnung'!$I$942)))</f>
        <v>#DIV/0!</v>
      </c>
      <c r="AA606" s="16" t="str">
        <f t="shared" si="84"/>
        <v/>
      </c>
      <c r="AB606" s="16" t="e">
        <f>IF($A$3=FALSE,IF($C606&lt;16,K606/($D606^0.70558407859294)*'Hintergrund Berechnung'!$I$941,K606/($D606^0.70558407859294)*'Hintergrund Berechnung'!$I$942),IF($C606&lt;13,(K606/($D606^0.70558407859294)*'Hintergrund Berechnung'!$I$941)*0.5,IF($C606&lt;16,(K606/($D606^0.70558407859294)*'Hintergrund Berechnung'!$I$941)*0.67,K606/($D606^0.70558407859294)*'Hintergrund Berechnung'!$I$942)))</f>
        <v>#DIV/0!</v>
      </c>
      <c r="AC606" s="16" t="str">
        <f t="shared" si="85"/>
        <v/>
      </c>
      <c r="AD606" s="16" t="e">
        <f>IF($A$3=FALSE,IF($C606&lt;16,M606/($D606^0.70558407859294)*'Hintergrund Berechnung'!$I$941,M606/($D606^0.70558407859294)*'Hintergrund Berechnung'!$I$942),IF($C606&lt;13,(M606/($D606^0.70558407859294)*'Hintergrund Berechnung'!$I$941)*0.5,IF($C606&lt;16,(M606/($D606^0.70558407859294)*'Hintergrund Berechnung'!$I$941)*0.67,M606/($D606^0.70558407859294)*'Hintergrund Berechnung'!$I$942)))</f>
        <v>#DIV/0!</v>
      </c>
      <c r="AE606" s="16" t="str">
        <f t="shared" si="86"/>
        <v/>
      </c>
      <c r="AF606" s="16" t="e">
        <f>IF($A$3=FALSE,IF($C606&lt;16,O606/($D606^0.70558407859294)*'Hintergrund Berechnung'!$I$941,O606/($D606^0.70558407859294)*'Hintergrund Berechnung'!$I$942),IF($C606&lt;13,(O606/($D606^0.70558407859294)*'Hintergrund Berechnung'!$I$941)*0.5,IF($C606&lt;16,(O606/($D606^0.70558407859294)*'Hintergrund Berechnung'!$I$941)*0.67,O606/($D606^0.70558407859294)*'Hintergrund Berechnung'!$I$942)))</f>
        <v>#DIV/0!</v>
      </c>
      <c r="AG606" s="16" t="str">
        <f t="shared" si="87"/>
        <v/>
      </c>
      <c r="AH606" s="16" t="e">
        <f t="shared" si="88"/>
        <v>#DIV/0!</v>
      </c>
      <c r="AI606" s="34" t="e">
        <f>ROUND(IF(C606&lt;16,$Q606/($D606^0.450818786555515)*'Hintergrund Berechnung'!$N$941,$Q606/($D606^0.450818786555515)*'Hintergrund Berechnung'!$N$942),0)</f>
        <v>#DIV/0!</v>
      </c>
      <c r="AJ606" s="34">
        <f>ROUND(IF(C606&lt;16,$R606*'Hintergrund Berechnung'!$O$941,$R606*'Hintergrund Berechnung'!$O$942),0)</f>
        <v>0</v>
      </c>
      <c r="AK606" s="34">
        <f>ROUND(IF(C606&lt;16,IF(S606&gt;0,(25-$S606)*'Hintergrund Berechnung'!$J$941,0),IF(S606&gt;0,(25-$S606)*'Hintergrund Berechnung'!$J$942,0)),0)</f>
        <v>0</v>
      </c>
      <c r="AL606" s="18" t="e">
        <f t="shared" si="89"/>
        <v>#DIV/0!</v>
      </c>
    </row>
    <row r="607" spans="21:38" x14ac:dyDescent="0.5">
      <c r="U607" s="16">
        <f t="shared" si="81"/>
        <v>0</v>
      </c>
      <c r="V607" s="16" t="e">
        <f>IF($A$3=FALSE,IF($C607&lt;16,E607/($D607^0.70558407859294)*'Hintergrund Berechnung'!$I$941,E607/($D607^0.70558407859294)*'Hintergrund Berechnung'!$I$942),IF($C607&lt;13,(E607/($D607^0.70558407859294)*'Hintergrund Berechnung'!$I$941)*0.5,IF($C607&lt;16,(E607/($D607^0.70558407859294)*'Hintergrund Berechnung'!$I$941)*0.67,E607/($D607^0.70558407859294)*'Hintergrund Berechnung'!$I$942)))</f>
        <v>#DIV/0!</v>
      </c>
      <c r="W607" s="16" t="str">
        <f t="shared" si="82"/>
        <v/>
      </c>
      <c r="X607" s="16" t="e">
        <f>IF($A$3=FALSE,IF($C607&lt;16,G607/($D607^0.70558407859294)*'Hintergrund Berechnung'!$I$941,G607/($D607^0.70558407859294)*'Hintergrund Berechnung'!$I$942),IF($C607&lt;13,(G607/($D607^0.70558407859294)*'Hintergrund Berechnung'!$I$941)*0.5,IF($C607&lt;16,(G607/($D607^0.70558407859294)*'Hintergrund Berechnung'!$I$941)*0.67,G607/($D607^0.70558407859294)*'Hintergrund Berechnung'!$I$942)))</f>
        <v>#DIV/0!</v>
      </c>
      <c r="Y607" s="16" t="str">
        <f t="shared" si="83"/>
        <v/>
      </c>
      <c r="Z607" s="16" t="e">
        <f>IF($A$3=FALSE,IF($C607&lt;16,I607/($D607^0.70558407859294)*'Hintergrund Berechnung'!$I$941,I607/($D607^0.70558407859294)*'Hintergrund Berechnung'!$I$942),IF($C607&lt;13,(I607/($D607^0.70558407859294)*'Hintergrund Berechnung'!$I$941)*0.5,IF($C607&lt;16,(I607/($D607^0.70558407859294)*'Hintergrund Berechnung'!$I$941)*0.67,I607/($D607^0.70558407859294)*'Hintergrund Berechnung'!$I$942)))</f>
        <v>#DIV/0!</v>
      </c>
      <c r="AA607" s="16" t="str">
        <f t="shared" si="84"/>
        <v/>
      </c>
      <c r="AB607" s="16" t="e">
        <f>IF($A$3=FALSE,IF($C607&lt;16,K607/($D607^0.70558407859294)*'Hintergrund Berechnung'!$I$941,K607/($D607^0.70558407859294)*'Hintergrund Berechnung'!$I$942),IF($C607&lt;13,(K607/($D607^0.70558407859294)*'Hintergrund Berechnung'!$I$941)*0.5,IF($C607&lt;16,(K607/($D607^0.70558407859294)*'Hintergrund Berechnung'!$I$941)*0.67,K607/($D607^0.70558407859294)*'Hintergrund Berechnung'!$I$942)))</f>
        <v>#DIV/0!</v>
      </c>
      <c r="AC607" s="16" t="str">
        <f t="shared" si="85"/>
        <v/>
      </c>
      <c r="AD607" s="16" t="e">
        <f>IF($A$3=FALSE,IF($C607&lt;16,M607/($D607^0.70558407859294)*'Hintergrund Berechnung'!$I$941,M607/($D607^0.70558407859294)*'Hintergrund Berechnung'!$I$942),IF($C607&lt;13,(M607/($D607^0.70558407859294)*'Hintergrund Berechnung'!$I$941)*0.5,IF($C607&lt;16,(M607/($D607^0.70558407859294)*'Hintergrund Berechnung'!$I$941)*0.67,M607/($D607^0.70558407859294)*'Hintergrund Berechnung'!$I$942)))</f>
        <v>#DIV/0!</v>
      </c>
      <c r="AE607" s="16" t="str">
        <f t="shared" si="86"/>
        <v/>
      </c>
      <c r="AF607" s="16" t="e">
        <f>IF($A$3=FALSE,IF($C607&lt;16,O607/($D607^0.70558407859294)*'Hintergrund Berechnung'!$I$941,O607/($D607^0.70558407859294)*'Hintergrund Berechnung'!$I$942),IF($C607&lt;13,(O607/($D607^0.70558407859294)*'Hintergrund Berechnung'!$I$941)*0.5,IF($C607&lt;16,(O607/($D607^0.70558407859294)*'Hintergrund Berechnung'!$I$941)*0.67,O607/($D607^0.70558407859294)*'Hintergrund Berechnung'!$I$942)))</f>
        <v>#DIV/0!</v>
      </c>
      <c r="AG607" s="16" t="str">
        <f t="shared" si="87"/>
        <v/>
      </c>
      <c r="AH607" s="16" t="e">
        <f t="shared" si="88"/>
        <v>#DIV/0!</v>
      </c>
      <c r="AI607" s="34" t="e">
        <f>ROUND(IF(C607&lt;16,$Q607/($D607^0.450818786555515)*'Hintergrund Berechnung'!$N$941,$Q607/($D607^0.450818786555515)*'Hintergrund Berechnung'!$N$942),0)</f>
        <v>#DIV/0!</v>
      </c>
      <c r="AJ607" s="34">
        <f>ROUND(IF(C607&lt;16,$R607*'Hintergrund Berechnung'!$O$941,$R607*'Hintergrund Berechnung'!$O$942),0)</f>
        <v>0</v>
      </c>
      <c r="AK607" s="34">
        <f>ROUND(IF(C607&lt;16,IF(S607&gt;0,(25-$S607)*'Hintergrund Berechnung'!$J$941,0),IF(S607&gt;0,(25-$S607)*'Hintergrund Berechnung'!$J$942,0)),0)</f>
        <v>0</v>
      </c>
      <c r="AL607" s="18" t="e">
        <f t="shared" si="89"/>
        <v>#DIV/0!</v>
      </c>
    </row>
    <row r="608" spans="21:38" x14ac:dyDescent="0.5">
      <c r="U608" s="16">
        <f t="shared" si="81"/>
        <v>0</v>
      </c>
      <c r="V608" s="16" t="e">
        <f>IF($A$3=FALSE,IF($C608&lt;16,E608/($D608^0.70558407859294)*'Hintergrund Berechnung'!$I$941,E608/($D608^0.70558407859294)*'Hintergrund Berechnung'!$I$942),IF($C608&lt;13,(E608/($D608^0.70558407859294)*'Hintergrund Berechnung'!$I$941)*0.5,IF($C608&lt;16,(E608/($D608^0.70558407859294)*'Hintergrund Berechnung'!$I$941)*0.67,E608/($D608^0.70558407859294)*'Hintergrund Berechnung'!$I$942)))</f>
        <v>#DIV/0!</v>
      </c>
      <c r="W608" s="16" t="str">
        <f t="shared" si="82"/>
        <v/>
      </c>
      <c r="X608" s="16" t="e">
        <f>IF($A$3=FALSE,IF($C608&lt;16,G608/($D608^0.70558407859294)*'Hintergrund Berechnung'!$I$941,G608/($D608^0.70558407859294)*'Hintergrund Berechnung'!$I$942),IF($C608&lt;13,(G608/($D608^0.70558407859294)*'Hintergrund Berechnung'!$I$941)*0.5,IF($C608&lt;16,(G608/($D608^0.70558407859294)*'Hintergrund Berechnung'!$I$941)*0.67,G608/($D608^0.70558407859294)*'Hintergrund Berechnung'!$I$942)))</f>
        <v>#DIV/0!</v>
      </c>
      <c r="Y608" s="16" t="str">
        <f t="shared" si="83"/>
        <v/>
      </c>
      <c r="Z608" s="16" t="e">
        <f>IF($A$3=FALSE,IF($C608&lt;16,I608/($D608^0.70558407859294)*'Hintergrund Berechnung'!$I$941,I608/($D608^0.70558407859294)*'Hintergrund Berechnung'!$I$942),IF($C608&lt;13,(I608/($D608^0.70558407859294)*'Hintergrund Berechnung'!$I$941)*0.5,IF($C608&lt;16,(I608/($D608^0.70558407859294)*'Hintergrund Berechnung'!$I$941)*0.67,I608/($D608^0.70558407859294)*'Hintergrund Berechnung'!$I$942)))</f>
        <v>#DIV/0!</v>
      </c>
      <c r="AA608" s="16" t="str">
        <f t="shared" si="84"/>
        <v/>
      </c>
      <c r="AB608" s="16" t="e">
        <f>IF($A$3=FALSE,IF($C608&lt;16,K608/($D608^0.70558407859294)*'Hintergrund Berechnung'!$I$941,K608/($D608^0.70558407859294)*'Hintergrund Berechnung'!$I$942),IF($C608&lt;13,(K608/($D608^0.70558407859294)*'Hintergrund Berechnung'!$I$941)*0.5,IF($C608&lt;16,(K608/($D608^0.70558407859294)*'Hintergrund Berechnung'!$I$941)*0.67,K608/($D608^0.70558407859294)*'Hintergrund Berechnung'!$I$942)))</f>
        <v>#DIV/0!</v>
      </c>
      <c r="AC608" s="16" t="str">
        <f t="shared" si="85"/>
        <v/>
      </c>
      <c r="AD608" s="16" t="e">
        <f>IF($A$3=FALSE,IF($C608&lt;16,M608/($D608^0.70558407859294)*'Hintergrund Berechnung'!$I$941,M608/($D608^0.70558407859294)*'Hintergrund Berechnung'!$I$942),IF($C608&lt;13,(M608/($D608^0.70558407859294)*'Hintergrund Berechnung'!$I$941)*0.5,IF($C608&lt;16,(M608/($D608^0.70558407859294)*'Hintergrund Berechnung'!$I$941)*0.67,M608/($D608^0.70558407859294)*'Hintergrund Berechnung'!$I$942)))</f>
        <v>#DIV/0!</v>
      </c>
      <c r="AE608" s="16" t="str">
        <f t="shared" si="86"/>
        <v/>
      </c>
      <c r="AF608" s="16" t="e">
        <f>IF($A$3=FALSE,IF($C608&lt;16,O608/($D608^0.70558407859294)*'Hintergrund Berechnung'!$I$941,O608/($D608^0.70558407859294)*'Hintergrund Berechnung'!$I$942),IF($C608&lt;13,(O608/($D608^0.70558407859294)*'Hintergrund Berechnung'!$I$941)*0.5,IF($C608&lt;16,(O608/($D608^0.70558407859294)*'Hintergrund Berechnung'!$I$941)*0.67,O608/($D608^0.70558407859294)*'Hintergrund Berechnung'!$I$942)))</f>
        <v>#DIV/0!</v>
      </c>
      <c r="AG608" s="16" t="str">
        <f t="shared" si="87"/>
        <v/>
      </c>
      <c r="AH608" s="16" t="e">
        <f t="shared" si="88"/>
        <v>#DIV/0!</v>
      </c>
      <c r="AI608" s="34" t="e">
        <f>ROUND(IF(C608&lt;16,$Q608/($D608^0.450818786555515)*'Hintergrund Berechnung'!$N$941,$Q608/($D608^0.450818786555515)*'Hintergrund Berechnung'!$N$942),0)</f>
        <v>#DIV/0!</v>
      </c>
      <c r="AJ608" s="34">
        <f>ROUND(IF(C608&lt;16,$R608*'Hintergrund Berechnung'!$O$941,$R608*'Hintergrund Berechnung'!$O$942),0)</f>
        <v>0</v>
      </c>
      <c r="AK608" s="34">
        <f>ROUND(IF(C608&lt;16,IF(S608&gt;0,(25-$S608)*'Hintergrund Berechnung'!$J$941,0),IF(S608&gt;0,(25-$S608)*'Hintergrund Berechnung'!$J$942,0)),0)</f>
        <v>0</v>
      </c>
      <c r="AL608" s="18" t="e">
        <f t="shared" si="89"/>
        <v>#DIV/0!</v>
      </c>
    </row>
    <row r="609" spans="21:38" x14ac:dyDescent="0.5">
      <c r="U609" s="16">
        <f t="shared" si="81"/>
        <v>0</v>
      </c>
      <c r="V609" s="16" t="e">
        <f>IF($A$3=FALSE,IF($C609&lt;16,E609/($D609^0.70558407859294)*'Hintergrund Berechnung'!$I$941,E609/($D609^0.70558407859294)*'Hintergrund Berechnung'!$I$942),IF($C609&lt;13,(E609/($D609^0.70558407859294)*'Hintergrund Berechnung'!$I$941)*0.5,IF($C609&lt;16,(E609/($D609^0.70558407859294)*'Hintergrund Berechnung'!$I$941)*0.67,E609/($D609^0.70558407859294)*'Hintergrund Berechnung'!$I$942)))</f>
        <v>#DIV/0!</v>
      </c>
      <c r="W609" s="16" t="str">
        <f t="shared" si="82"/>
        <v/>
      </c>
      <c r="X609" s="16" t="e">
        <f>IF($A$3=FALSE,IF($C609&lt;16,G609/($D609^0.70558407859294)*'Hintergrund Berechnung'!$I$941,G609/($D609^0.70558407859294)*'Hintergrund Berechnung'!$I$942),IF($C609&lt;13,(G609/($D609^0.70558407859294)*'Hintergrund Berechnung'!$I$941)*0.5,IF($C609&lt;16,(G609/($D609^0.70558407859294)*'Hintergrund Berechnung'!$I$941)*0.67,G609/($D609^0.70558407859294)*'Hintergrund Berechnung'!$I$942)))</f>
        <v>#DIV/0!</v>
      </c>
      <c r="Y609" s="16" t="str">
        <f t="shared" si="83"/>
        <v/>
      </c>
      <c r="Z609" s="16" t="e">
        <f>IF($A$3=FALSE,IF($C609&lt;16,I609/($D609^0.70558407859294)*'Hintergrund Berechnung'!$I$941,I609/($D609^0.70558407859294)*'Hintergrund Berechnung'!$I$942),IF($C609&lt;13,(I609/($D609^0.70558407859294)*'Hintergrund Berechnung'!$I$941)*0.5,IF($C609&lt;16,(I609/($D609^0.70558407859294)*'Hintergrund Berechnung'!$I$941)*0.67,I609/($D609^0.70558407859294)*'Hintergrund Berechnung'!$I$942)))</f>
        <v>#DIV/0!</v>
      </c>
      <c r="AA609" s="16" t="str">
        <f t="shared" si="84"/>
        <v/>
      </c>
      <c r="AB609" s="16" t="e">
        <f>IF($A$3=FALSE,IF($C609&lt;16,K609/($D609^0.70558407859294)*'Hintergrund Berechnung'!$I$941,K609/($D609^0.70558407859294)*'Hintergrund Berechnung'!$I$942),IF($C609&lt;13,(K609/($D609^0.70558407859294)*'Hintergrund Berechnung'!$I$941)*0.5,IF($C609&lt;16,(K609/($D609^0.70558407859294)*'Hintergrund Berechnung'!$I$941)*0.67,K609/($D609^0.70558407859294)*'Hintergrund Berechnung'!$I$942)))</f>
        <v>#DIV/0!</v>
      </c>
      <c r="AC609" s="16" t="str">
        <f t="shared" si="85"/>
        <v/>
      </c>
      <c r="AD609" s="16" t="e">
        <f>IF($A$3=FALSE,IF($C609&lt;16,M609/($D609^0.70558407859294)*'Hintergrund Berechnung'!$I$941,M609/($D609^0.70558407859294)*'Hintergrund Berechnung'!$I$942),IF($C609&lt;13,(M609/($D609^0.70558407859294)*'Hintergrund Berechnung'!$I$941)*0.5,IF($C609&lt;16,(M609/($D609^0.70558407859294)*'Hintergrund Berechnung'!$I$941)*0.67,M609/($D609^0.70558407859294)*'Hintergrund Berechnung'!$I$942)))</f>
        <v>#DIV/0!</v>
      </c>
      <c r="AE609" s="16" t="str">
        <f t="shared" si="86"/>
        <v/>
      </c>
      <c r="AF609" s="16" t="e">
        <f>IF($A$3=FALSE,IF($C609&lt;16,O609/($D609^0.70558407859294)*'Hintergrund Berechnung'!$I$941,O609/($D609^0.70558407859294)*'Hintergrund Berechnung'!$I$942),IF($C609&lt;13,(O609/($D609^0.70558407859294)*'Hintergrund Berechnung'!$I$941)*0.5,IF($C609&lt;16,(O609/($D609^0.70558407859294)*'Hintergrund Berechnung'!$I$941)*0.67,O609/($D609^0.70558407859294)*'Hintergrund Berechnung'!$I$942)))</f>
        <v>#DIV/0!</v>
      </c>
      <c r="AG609" s="16" t="str">
        <f t="shared" si="87"/>
        <v/>
      </c>
      <c r="AH609" s="16" t="e">
        <f t="shared" si="88"/>
        <v>#DIV/0!</v>
      </c>
      <c r="AI609" s="34" t="e">
        <f>ROUND(IF(C609&lt;16,$Q609/($D609^0.450818786555515)*'Hintergrund Berechnung'!$N$941,$Q609/($D609^0.450818786555515)*'Hintergrund Berechnung'!$N$942),0)</f>
        <v>#DIV/0!</v>
      </c>
      <c r="AJ609" s="34">
        <f>ROUND(IF(C609&lt;16,$R609*'Hintergrund Berechnung'!$O$941,$R609*'Hintergrund Berechnung'!$O$942),0)</f>
        <v>0</v>
      </c>
      <c r="AK609" s="34">
        <f>ROUND(IF(C609&lt;16,IF(S609&gt;0,(25-$S609)*'Hintergrund Berechnung'!$J$941,0),IF(S609&gt;0,(25-$S609)*'Hintergrund Berechnung'!$J$942,0)),0)</f>
        <v>0</v>
      </c>
      <c r="AL609" s="18" t="e">
        <f t="shared" si="89"/>
        <v>#DIV/0!</v>
      </c>
    </row>
    <row r="610" spans="21:38" x14ac:dyDescent="0.5">
      <c r="U610" s="16">
        <f t="shared" si="81"/>
        <v>0</v>
      </c>
      <c r="V610" s="16" t="e">
        <f>IF($A$3=FALSE,IF($C610&lt;16,E610/($D610^0.70558407859294)*'Hintergrund Berechnung'!$I$941,E610/($D610^0.70558407859294)*'Hintergrund Berechnung'!$I$942),IF($C610&lt;13,(E610/($D610^0.70558407859294)*'Hintergrund Berechnung'!$I$941)*0.5,IF($C610&lt;16,(E610/($D610^0.70558407859294)*'Hintergrund Berechnung'!$I$941)*0.67,E610/($D610^0.70558407859294)*'Hintergrund Berechnung'!$I$942)))</f>
        <v>#DIV/0!</v>
      </c>
      <c r="W610" s="16" t="str">
        <f t="shared" si="82"/>
        <v/>
      </c>
      <c r="X610" s="16" t="e">
        <f>IF($A$3=FALSE,IF($C610&lt;16,G610/($D610^0.70558407859294)*'Hintergrund Berechnung'!$I$941,G610/($D610^0.70558407859294)*'Hintergrund Berechnung'!$I$942),IF($C610&lt;13,(G610/($D610^0.70558407859294)*'Hintergrund Berechnung'!$I$941)*0.5,IF($C610&lt;16,(G610/($D610^0.70558407859294)*'Hintergrund Berechnung'!$I$941)*0.67,G610/($D610^0.70558407859294)*'Hintergrund Berechnung'!$I$942)))</f>
        <v>#DIV/0!</v>
      </c>
      <c r="Y610" s="16" t="str">
        <f t="shared" si="83"/>
        <v/>
      </c>
      <c r="Z610" s="16" t="e">
        <f>IF($A$3=FALSE,IF($C610&lt;16,I610/($D610^0.70558407859294)*'Hintergrund Berechnung'!$I$941,I610/($D610^0.70558407859294)*'Hintergrund Berechnung'!$I$942),IF($C610&lt;13,(I610/($D610^0.70558407859294)*'Hintergrund Berechnung'!$I$941)*0.5,IF($C610&lt;16,(I610/($D610^0.70558407859294)*'Hintergrund Berechnung'!$I$941)*0.67,I610/($D610^0.70558407859294)*'Hintergrund Berechnung'!$I$942)))</f>
        <v>#DIV/0!</v>
      </c>
      <c r="AA610" s="16" t="str">
        <f t="shared" si="84"/>
        <v/>
      </c>
      <c r="AB610" s="16" t="e">
        <f>IF($A$3=FALSE,IF($C610&lt;16,K610/($D610^0.70558407859294)*'Hintergrund Berechnung'!$I$941,K610/($D610^0.70558407859294)*'Hintergrund Berechnung'!$I$942),IF($C610&lt;13,(K610/($D610^0.70558407859294)*'Hintergrund Berechnung'!$I$941)*0.5,IF($C610&lt;16,(K610/($D610^0.70558407859294)*'Hintergrund Berechnung'!$I$941)*0.67,K610/($D610^0.70558407859294)*'Hintergrund Berechnung'!$I$942)))</f>
        <v>#DIV/0!</v>
      </c>
      <c r="AC610" s="16" t="str">
        <f t="shared" si="85"/>
        <v/>
      </c>
      <c r="AD610" s="16" t="e">
        <f>IF($A$3=FALSE,IF($C610&lt;16,M610/($D610^0.70558407859294)*'Hintergrund Berechnung'!$I$941,M610/($D610^0.70558407859294)*'Hintergrund Berechnung'!$I$942),IF($C610&lt;13,(M610/($D610^0.70558407859294)*'Hintergrund Berechnung'!$I$941)*0.5,IF($C610&lt;16,(M610/($D610^0.70558407859294)*'Hintergrund Berechnung'!$I$941)*0.67,M610/($D610^0.70558407859294)*'Hintergrund Berechnung'!$I$942)))</f>
        <v>#DIV/0!</v>
      </c>
      <c r="AE610" s="16" t="str">
        <f t="shared" si="86"/>
        <v/>
      </c>
      <c r="AF610" s="16" t="e">
        <f>IF($A$3=FALSE,IF($C610&lt;16,O610/($D610^0.70558407859294)*'Hintergrund Berechnung'!$I$941,O610/($D610^0.70558407859294)*'Hintergrund Berechnung'!$I$942),IF($C610&lt;13,(O610/($D610^0.70558407859294)*'Hintergrund Berechnung'!$I$941)*0.5,IF($C610&lt;16,(O610/($D610^0.70558407859294)*'Hintergrund Berechnung'!$I$941)*0.67,O610/($D610^0.70558407859294)*'Hintergrund Berechnung'!$I$942)))</f>
        <v>#DIV/0!</v>
      </c>
      <c r="AG610" s="16" t="str">
        <f t="shared" si="87"/>
        <v/>
      </c>
      <c r="AH610" s="16" t="e">
        <f t="shared" si="88"/>
        <v>#DIV/0!</v>
      </c>
      <c r="AI610" s="34" t="e">
        <f>ROUND(IF(C610&lt;16,$Q610/($D610^0.450818786555515)*'Hintergrund Berechnung'!$N$941,$Q610/($D610^0.450818786555515)*'Hintergrund Berechnung'!$N$942),0)</f>
        <v>#DIV/0!</v>
      </c>
      <c r="AJ610" s="34">
        <f>ROUND(IF(C610&lt;16,$R610*'Hintergrund Berechnung'!$O$941,$R610*'Hintergrund Berechnung'!$O$942),0)</f>
        <v>0</v>
      </c>
      <c r="AK610" s="34">
        <f>ROUND(IF(C610&lt;16,IF(S610&gt;0,(25-$S610)*'Hintergrund Berechnung'!$J$941,0),IF(S610&gt;0,(25-$S610)*'Hintergrund Berechnung'!$J$942,0)),0)</f>
        <v>0</v>
      </c>
      <c r="AL610" s="18" t="e">
        <f t="shared" si="89"/>
        <v>#DIV/0!</v>
      </c>
    </row>
    <row r="611" spans="21:38" x14ac:dyDescent="0.5">
      <c r="U611" s="16">
        <f t="shared" si="81"/>
        <v>0</v>
      </c>
      <c r="V611" s="16" t="e">
        <f>IF($A$3=FALSE,IF($C611&lt;16,E611/($D611^0.70558407859294)*'Hintergrund Berechnung'!$I$941,E611/($D611^0.70558407859294)*'Hintergrund Berechnung'!$I$942),IF($C611&lt;13,(E611/($D611^0.70558407859294)*'Hintergrund Berechnung'!$I$941)*0.5,IF($C611&lt;16,(E611/($D611^0.70558407859294)*'Hintergrund Berechnung'!$I$941)*0.67,E611/($D611^0.70558407859294)*'Hintergrund Berechnung'!$I$942)))</f>
        <v>#DIV/0!</v>
      </c>
      <c r="W611" s="16" t="str">
        <f t="shared" si="82"/>
        <v/>
      </c>
      <c r="X611" s="16" t="e">
        <f>IF($A$3=FALSE,IF($C611&lt;16,G611/($D611^0.70558407859294)*'Hintergrund Berechnung'!$I$941,G611/($D611^0.70558407859294)*'Hintergrund Berechnung'!$I$942),IF($C611&lt;13,(G611/($D611^0.70558407859294)*'Hintergrund Berechnung'!$I$941)*0.5,IF($C611&lt;16,(G611/($D611^0.70558407859294)*'Hintergrund Berechnung'!$I$941)*0.67,G611/($D611^0.70558407859294)*'Hintergrund Berechnung'!$I$942)))</f>
        <v>#DIV/0!</v>
      </c>
      <c r="Y611" s="16" t="str">
        <f t="shared" si="83"/>
        <v/>
      </c>
      <c r="Z611" s="16" t="e">
        <f>IF($A$3=FALSE,IF($C611&lt;16,I611/($D611^0.70558407859294)*'Hintergrund Berechnung'!$I$941,I611/($D611^0.70558407859294)*'Hintergrund Berechnung'!$I$942),IF($C611&lt;13,(I611/($D611^0.70558407859294)*'Hintergrund Berechnung'!$I$941)*0.5,IF($C611&lt;16,(I611/($D611^0.70558407859294)*'Hintergrund Berechnung'!$I$941)*0.67,I611/($D611^0.70558407859294)*'Hintergrund Berechnung'!$I$942)))</f>
        <v>#DIV/0!</v>
      </c>
      <c r="AA611" s="16" t="str">
        <f t="shared" si="84"/>
        <v/>
      </c>
      <c r="AB611" s="16" t="e">
        <f>IF($A$3=FALSE,IF($C611&lt;16,K611/($D611^0.70558407859294)*'Hintergrund Berechnung'!$I$941,K611/($D611^0.70558407859294)*'Hintergrund Berechnung'!$I$942),IF($C611&lt;13,(K611/($D611^0.70558407859294)*'Hintergrund Berechnung'!$I$941)*0.5,IF($C611&lt;16,(K611/($D611^0.70558407859294)*'Hintergrund Berechnung'!$I$941)*0.67,K611/($D611^0.70558407859294)*'Hintergrund Berechnung'!$I$942)))</f>
        <v>#DIV/0!</v>
      </c>
      <c r="AC611" s="16" t="str">
        <f t="shared" si="85"/>
        <v/>
      </c>
      <c r="AD611" s="16" t="e">
        <f>IF($A$3=FALSE,IF($C611&lt;16,M611/($D611^0.70558407859294)*'Hintergrund Berechnung'!$I$941,M611/($D611^0.70558407859294)*'Hintergrund Berechnung'!$I$942),IF($C611&lt;13,(M611/($D611^0.70558407859294)*'Hintergrund Berechnung'!$I$941)*0.5,IF($C611&lt;16,(M611/($D611^0.70558407859294)*'Hintergrund Berechnung'!$I$941)*0.67,M611/($D611^0.70558407859294)*'Hintergrund Berechnung'!$I$942)))</f>
        <v>#DIV/0!</v>
      </c>
      <c r="AE611" s="16" t="str">
        <f t="shared" si="86"/>
        <v/>
      </c>
      <c r="AF611" s="16" t="e">
        <f>IF($A$3=FALSE,IF($C611&lt;16,O611/($D611^0.70558407859294)*'Hintergrund Berechnung'!$I$941,O611/($D611^0.70558407859294)*'Hintergrund Berechnung'!$I$942),IF($C611&lt;13,(O611/($D611^0.70558407859294)*'Hintergrund Berechnung'!$I$941)*0.5,IF($C611&lt;16,(O611/($D611^0.70558407859294)*'Hintergrund Berechnung'!$I$941)*0.67,O611/($D611^0.70558407859294)*'Hintergrund Berechnung'!$I$942)))</f>
        <v>#DIV/0!</v>
      </c>
      <c r="AG611" s="16" t="str">
        <f t="shared" si="87"/>
        <v/>
      </c>
      <c r="AH611" s="16" t="e">
        <f t="shared" si="88"/>
        <v>#DIV/0!</v>
      </c>
      <c r="AI611" s="34" t="e">
        <f>ROUND(IF(C611&lt;16,$Q611/($D611^0.450818786555515)*'Hintergrund Berechnung'!$N$941,$Q611/($D611^0.450818786555515)*'Hintergrund Berechnung'!$N$942),0)</f>
        <v>#DIV/0!</v>
      </c>
      <c r="AJ611" s="34">
        <f>ROUND(IF(C611&lt;16,$R611*'Hintergrund Berechnung'!$O$941,$R611*'Hintergrund Berechnung'!$O$942),0)</f>
        <v>0</v>
      </c>
      <c r="AK611" s="34">
        <f>ROUND(IF(C611&lt;16,IF(S611&gt;0,(25-$S611)*'Hintergrund Berechnung'!$J$941,0),IF(S611&gt;0,(25-$S611)*'Hintergrund Berechnung'!$J$942,0)),0)</f>
        <v>0</v>
      </c>
      <c r="AL611" s="18" t="e">
        <f t="shared" si="89"/>
        <v>#DIV/0!</v>
      </c>
    </row>
    <row r="612" spans="21:38" x14ac:dyDescent="0.5">
      <c r="U612" s="16">
        <f t="shared" si="81"/>
        <v>0</v>
      </c>
      <c r="V612" s="16" t="e">
        <f>IF($A$3=FALSE,IF($C612&lt;16,E612/($D612^0.70558407859294)*'Hintergrund Berechnung'!$I$941,E612/($D612^0.70558407859294)*'Hintergrund Berechnung'!$I$942),IF($C612&lt;13,(E612/($D612^0.70558407859294)*'Hintergrund Berechnung'!$I$941)*0.5,IF($C612&lt;16,(E612/($D612^0.70558407859294)*'Hintergrund Berechnung'!$I$941)*0.67,E612/($D612^0.70558407859294)*'Hintergrund Berechnung'!$I$942)))</f>
        <v>#DIV/0!</v>
      </c>
      <c r="W612" s="16" t="str">
        <f t="shared" si="82"/>
        <v/>
      </c>
      <c r="X612" s="16" t="e">
        <f>IF($A$3=FALSE,IF($C612&lt;16,G612/($D612^0.70558407859294)*'Hintergrund Berechnung'!$I$941,G612/($D612^0.70558407859294)*'Hintergrund Berechnung'!$I$942),IF($C612&lt;13,(G612/($D612^0.70558407859294)*'Hintergrund Berechnung'!$I$941)*0.5,IF($C612&lt;16,(G612/($D612^0.70558407859294)*'Hintergrund Berechnung'!$I$941)*0.67,G612/($D612^0.70558407859294)*'Hintergrund Berechnung'!$I$942)))</f>
        <v>#DIV/0!</v>
      </c>
      <c r="Y612" s="16" t="str">
        <f t="shared" si="83"/>
        <v/>
      </c>
      <c r="Z612" s="16" t="e">
        <f>IF($A$3=FALSE,IF($C612&lt;16,I612/($D612^0.70558407859294)*'Hintergrund Berechnung'!$I$941,I612/($D612^0.70558407859294)*'Hintergrund Berechnung'!$I$942),IF($C612&lt;13,(I612/($D612^0.70558407859294)*'Hintergrund Berechnung'!$I$941)*0.5,IF($C612&lt;16,(I612/($D612^0.70558407859294)*'Hintergrund Berechnung'!$I$941)*0.67,I612/($D612^0.70558407859294)*'Hintergrund Berechnung'!$I$942)))</f>
        <v>#DIV/0!</v>
      </c>
      <c r="AA612" s="16" t="str">
        <f t="shared" si="84"/>
        <v/>
      </c>
      <c r="AB612" s="16" t="e">
        <f>IF($A$3=FALSE,IF($C612&lt;16,K612/($D612^0.70558407859294)*'Hintergrund Berechnung'!$I$941,K612/($D612^0.70558407859294)*'Hintergrund Berechnung'!$I$942),IF($C612&lt;13,(K612/($D612^0.70558407859294)*'Hintergrund Berechnung'!$I$941)*0.5,IF($C612&lt;16,(K612/($D612^0.70558407859294)*'Hintergrund Berechnung'!$I$941)*0.67,K612/($D612^0.70558407859294)*'Hintergrund Berechnung'!$I$942)))</f>
        <v>#DIV/0!</v>
      </c>
      <c r="AC612" s="16" t="str">
        <f t="shared" si="85"/>
        <v/>
      </c>
      <c r="AD612" s="16" t="e">
        <f>IF($A$3=FALSE,IF($C612&lt;16,M612/($D612^0.70558407859294)*'Hintergrund Berechnung'!$I$941,M612/($D612^0.70558407859294)*'Hintergrund Berechnung'!$I$942),IF($C612&lt;13,(M612/($D612^0.70558407859294)*'Hintergrund Berechnung'!$I$941)*0.5,IF($C612&lt;16,(M612/($D612^0.70558407859294)*'Hintergrund Berechnung'!$I$941)*0.67,M612/($D612^0.70558407859294)*'Hintergrund Berechnung'!$I$942)))</f>
        <v>#DIV/0!</v>
      </c>
      <c r="AE612" s="16" t="str">
        <f t="shared" si="86"/>
        <v/>
      </c>
      <c r="AF612" s="16" t="e">
        <f>IF($A$3=FALSE,IF($C612&lt;16,O612/($D612^0.70558407859294)*'Hintergrund Berechnung'!$I$941,O612/($D612^0.70558407859294)*'Hintergrund Berechnung'!$I$942),IF($C612&lt;13,(O612/($D612^0.70558407859294)*'Hintergrund Berechnung'!$I$941)*0.5,IF($C612&lt;16,(O612/($D612^0.70558407859294)*'Hintergrund Berechnung'!$I$941)*0.67,O612/($D612^0.70558407859294)*'Hintergrund Berechnung'!$I$942)))</f>
        <v>#DIV/0!</v>
      </c>
      <c r="AG612" s="16" t="str">
        <f t="shared" si="87"/>
        <v/>
      </c>
      <c r="AH612" s="16" t="e">
        <f t="shared" si="88"/>
        <v>#DIV/0!</v>
      </c>
      <c r="AI612" s="34" t="e">
        <f>ROUND(IF(C612&lt;16,$Q612/($D612^0.450818786555515)*'Hintergrund Berechnung'!$N$941,$Q612/($D612^0.450818786555515)*'Hintergrund Berechnung'!$N$942),0)</f>
        <v>#DIV/0!</v>
      </c>
      <c r="AJ612" s="34">
        <f>ROUND(IF(C612&lt;16,$R612*'Hintergrund Berechnung'!$O$941,$R612*'Hintergrund Berechnung'!$O$942),0)</f>
        <v>0</v>
      </c>
      <c r="AK612" s="34">
        <f>ROUND(IF(C612&lt;16,IF(S612&gt;0,(25-$S612)*'Hintergrund Berechnung'!$J$941,0),IF(S612&gt;0,(25-$S612)*'Hintergrund Berechnung'!$J$942,0)),0)</f>
        <v>0</v>
      </c>
      <c r="AL612" s="18" t="e">
        <f t="shared" si="89"/>
        <v>#DIV/0!</v>
      </c>
    </row>
    <row r="613" spans="21:38" x14ac:dyDescent="0.5">
      <c r="U613" s="16">
        <f t="shared" si="81"/>
        <v>0</v>
      </c>
      <c r="V613" s="16" t="e">
        <f>IF($A$3=FALSE,IF($C613&lt;16,E613/($D613^0.70558407859294)*'Hintergrund Berechnung'!$I$941,E613/($D613^0.70558407859294)*'Hintergrund Berechnung'!$I$942),IF($C613&lt;13,(E613/($D613^0.70558407859294)*'Hintergrund Berechnung'!$I$941)*0.5,IF($C613&lt;16,(E613/($D613^0.70558407859294)*'Hintergrund Berechnung'!$I$941)*0.67,E613/($D613^0.70558407859294)*'Hintergrund Berechnung'!$I$942)))</f>
        <v>#DIV/0!</v>
      </c>
      <c r="W613" s="16" t="str">
        <f t="shared" si="82"/>
        <v/>
      </c>
      <c r="X613" s="16" t="e">
        <f>IF($A$3=FALSE,IF($C613&lt;16,G613/($D613^0.70558407859294)*'Hintergrund Berechnung'!$I$941,G613/($D613^0.70558407859294)*'Hintergrund Berechnung'!$I$942),IF($C613&lt;13,(G613/($D613^0.70558407859294)*'Hintergrund Berechnung'!$I$941)*0.5,IF($C613&lt;16,(G613/($D613^0.70558407859294)*'Hintergrund Berechnung'!$I$941)*0.67,G613/($D613^0.70558407859294)*'Hintergrund Berechnung'!$I$942)))</f>
        <v>#DIV/0!</v>
      </c>
      <c r="Y613" s="16" t="str">
        <f t="shared" si="83"/>
        <v/>
      </c>
      <c r="Z613" s="16" t="e">
        <f>IF($A$3=FALSE,IF($C613&lt;16,I613/($D613^0.70558407859294)*'Hintergrund Berechnung'!$I$941,I613/($D613^0.70558407859294)*'Hintergrund Berechnung'!$I$942),IF($C613&lt;13,(I613/($D613^0.70558407859294)*'Hintergrund Berechnung'!$I$941)*0.5,IF($C613&lt;16,(I613/($D613^0.70558407859294)*'Hintergrund Berechnung'!$I$941)*0.67,I613/($D613^0.70558407859294)*'Hintergrund Berechnung'!$I$942)))</f>
        <v>#DIV/0!</v>
      </c>
      <c r="AA613" s="16" t="str">
        <f t="shared" si="84"/>
        <v/>
      </c>
      <c r="AB613" s="16" t="e">
        <f>IF($A$3=FALSE,IF($C613&lt;16,K613/($D613^0.70558407859294)*'Hintergrund Berechnung'!$I$941,K613/($D613^0.70558407859294)*'Hintergrund Berechnung'!$I$942),IF($C613&lt;13,(K613/($D613^0.70558407859294)*'Hintergrund Berechnung'!$I$941)*0.5,IF($C613&lt;16,(K613/($D613^0.70558407859294)*'Hintergrund Berechnung'!$I$941)*0.67,K613/($D613^0.70558407859294)*'Hintergrund Berechnung'!$I$942)))</f>
        <v>#DIV/0!</v>
      </c>
      <c r="AC613" s="16" t="str">
        <f t="shared" si="85"/>
        <v/>
      </c>
      <c r="AD613" s="16" t="e">
        <f>IF($A$3=FALSE,IF($C613&lt;16,M613/($D613^0.70558407859294)*'Hintergrund Berechnung'!$I$941,M613/($D613^0.70558407859294)*'Hintergrund Berechnung'!$I$942),IF($C613&lt;13,(M613/($D613^0.70558407859294)*'Hintergrund Berechnung'!$I$941)*0.5,IF($C613&lt;16,(M613/($D613^0.70558407859294)*'Hintergrund Berechnung'!$I$941)*0.67,M613/($D613^0.70558407859294)*'Hintergrund Berechnung'!$I$942)))</f>
        <v>#DIV/0!</v>
      </c>
      <c r="AE613" s="16" t="str">
        <f t="shared" si="86"/>
        <v/>
      </c>
      <c r="AF613" s="16" t="e">
        <f>IF($A$3=FALSE,IF($C613&lt;16,O613/($D613^0.70558407859294)*'Hintergrund Berechnung'!$I$941,O613/($D613^0.70558407859294)*'Hintergrund Berechnung'!$I$942),IF($C613&lt;13,(O613/($D613^0.70558407859294)*'Hintergrund Berechnung'!$I$941)*0.5,IF($C613&lt;16,(O613/($D613^0.70558407859294)*'Hintergrund Berechnung'!$I$941)*0.67,O613/($D613^0.70558407859294)*'Hintergrund Berechnung'!$I$942)))</f>
        <v>#DIV/0!</v>
      </c>
      <c r="AG613" s="16" t="str">
        <f t="shared" si="87"/>
        <v/>
      </c>
      <c r="AH613" s="16" t="e">
        <f t="shared" si="88"/>
        <v>#DIV/0!</v>
      </c>
      <c r="AI613" s="34" t="e">
        <f>ROUND(IF(C613&lt;16,$Q613/($D613^0.450818786555515)*'Hintergrund Berechnung'!$N$941,$Q613/($D613^0.450818786555515)*'Hintergrund Berechnung'!$N$942),0)</f>
        <v>#DIV/0!</v>
      </c>
      <c r="AJ613" s="34">
        <f>ROUND(IF(C613&lt;16,$R613*'Hintergrund Berechnung'!$O$941,$R613*'Hintergrund Berechnung'!$O$942),0)</f>
        <v>0</v>
      </c>
      <c r="AK613" s="34">
        <f>ROUND(IF(C613&lt;16,IF(S613&gt;0,(25-$S613)*'Hintergrund Berechnung'!$J$941,0),IF(S613&gt;0,(25-$S613)*'Hintergrund Berechnung'!$J$942,0)),0)</f>
        <v>0</v>
      </c>
      <c r="AL613" s="18" t="e">
        <f t="shared" si="89"/>
        <v>#DIV/0!</v>
      </c>
    </row>
    <row r="614" spans="21:38" x14ac:dyDescent="0.5">
      <c r="U614" s="16">
        <f t="shared" si="81"/>
        <v>0</v>
      </c>
      <c r="V614" s="16" t="e">
        <f>IF($A$3=FALSE,IF($C614&lt;16,E614/($D614^0.70558407859294)*'Hintergrund Berechnung'!$I$941,E614/($D614^0.70558407859294)*'Hintergrund Berechnung'!$I$942),IF($C614&lt;13,(E614/($D614^0.70558407859294)*'Hintergrund Berechnung'!$I$941)*0.5,IF($C614&lt;16,(E614/($D614^0.70558407859294)*'Hintergrund Berechnung'!$I$941)*0.67,E614/($D614^0.70558407859294)*'Hintergrund Berechnung'!$I$942)))</f>
        <v>#DIV/0!</v>
      </c>
      <c r="W614" s="16" t="str">
        <f t="shared" si="82"/>
        <v/>
      </c>
      <c r="X614" s="16" t="e">
        <f>IF($A$3=FALSE,IF($C614&lt;16,G614/($D614^0.70558407859294)*'Hintergrund Berechnung'!$I$941,G614/($D614^0.70558407859294)*'Hintergrund Berechnung'!$I$942),IF($C614&lt;13,(G614/($D614^0.70558407859294)*'Hintergrund Berechnung'!$I$941)*0.5,IF($C614&lt;16,(G614/($D614^0.70558407859294)*'Hintergrund Berechnung'!$I$941)*0.67,G614/($D614^0.70558407859294)*'Hintergrund Berechnung'!$I$942)))</f>
        <v>#DIV/0!</v>
      </c>
      <c r="Y614" s="16" t="str">
        <f t="shared" si="83"/>
        <v/>
      </c>
      <c r="Z614" s="16" t="e">
        <f>IF($A$3=FALSE,IF($C614&lt;16,I614/($D614^0.70558407859294)*'Hintergrund Berechnung'!$I$941,I614/($D614^0.70558407859294)*'Hintergrund Berechnung'!$I$942),IF($C614&lt;13,(I614/($D614^0.70558407859294)*'Hintergrund Berechnung'!$I$941)*0.5,IF($C614&lt;16,(I614/($D614^0.70558407859294)*'Hintergrund Berechnung'!$I$941)*0.67,I614/($D614^0.70558407859294)*'Hintergrund Berechnung'!$I$942)))</f>
        <v>#DIV/0!</v>
      </c>
      <c r="AA614" s="16" t="str">
        <f t="shared" si="84"/>
        <v/>
      </c>
      <c r="AB614" s="16" t="e">
        <f>IF($A$3=FALSE,IF($C614&lt;16,K614/($D614^0.70558407859294)*'Hintergrund Berechnung'!$I$941,K614/($D614^0.70558407859294)*'Hintergrund Berechnung'!$I$942),IF($C614&lt;13,(K614/($D614^0.70558407859294)*'Hintergrund Berechnung'!$I$941)*0.5,IF($C614&lt;16,(K614/($D614^0.70558407859294)*'Hintergrund Berechnung'!$I$941)*0.67,K614/($D614^0.70558407859294)*'Hintergrund Berechnung'!$I$942)))</f>
        <v>#DIV/0!</v>
      </c>
      <c r="AC614" s="16" t="str">
        <f t="shared" si="85"/>
        <v/>
      </c>
      <c r="AD614" s="16" t="e">
        <f>IF($A$3=FALSE,IF($C614&lt;16,M614/($D614^0.70558407859294)*'Hintergrund Berechnung'!$I$941,M614/($D614^0.70558407859294)*'Hintergrund Berechnung'!$I$942),IF($C614&lt;13,(M614/($D614^0.70558407859294)*'Hintergrund Berechnung'!$I$941)*0.5,IF($C614&lt;16,(M614/($D614^0.70558407859294)*'Hintergrund Berechnung'!$I$941)*0.67,M614/($D614^0.70558407859294)*'Hintergrund Berechnung'!$I$942)))</f>
        <v>#DIV/0!</v>
      </c>
      <c r="AE614" s="16" t="str">
        <f t="shared" si="86"/>
        <v/>
      </c>
      <c r="AF614" s="16" t="e">
        <f>IF($A$3=FALSE,IF($C614&lt;16,O614/($D614^0.70558407859294)*'Hintergrund Berechnung'!$I$941,O614/($D614^0.70558407859294)*'Hintergrund Berechnung'!$I$942),IF($C614&lt;13,(O614/($D614^0.70558407859294)*'Hintergrund Berechnung'!$I$941)*0.5,IF($C614&lt;16,(O614/($D614^0.70558407859294)*'Hintergrund Berechnung'!$I$941)*0.67,O614/($D614^0.70558407859294)*'Hintergrund Berechnung'!$I$942)))</f>
        <v>#DIV/0!</v>
      </c>
      <c r="AG614" s="16" t="str">
        <f t="shared" si="87"/>
        <v/>
      </c>
      <c r="AH614" s="16" t="e">
        <f t="shared" si="88"/>
        <v>#DIV/0!</v>
      </c>
      <c r="AI614" s="34" t="e">
        <f>ROUND(IF(C614&lt;16,$Q614/($D614^0.450818786555515)*'Hintergrund Berechnung'!$N$941,$Q614/($D614^0.450818786555515)*'Hintergrund Berechnung'!$N$942),0)</f>
        <v>#DIV/0!</v>
      </c>
      <c r="AJ614" s="34">
        <f>ROUND(IF(C614&lt;16,$R614*'Hintergrund Berechnung'!$O$941,$R614*'Hintergrund Berechnung'!$O$942),0)</f>
        <v>0</v>
      </c>
      <c r="AK614" s="34">
        <f>ROUND(IF(C614&lt;16,IF(S614&gt;0,(25-$S614)*'Hintergrund Berechnung'!$J$941,0),IF(S614&gt;0,(25-$S614)*'Hintergrund Berechnung'!$J$942,0)),0)</f>
        <v>0</v>
      </c>
      <c r="AL614" s="18" t="e">
        <f t="shared" si="89"/>
        <v>#DIV/0!</v>
      </c>
    </row>
    <row r="615" spans="21:38" x14ac:dyDescent="0.5">
      <c r="U615" s="16">
        <f t="shared" si="81"/>
        <v>0</v>
      </c>
      <c r="V615" s="16" t="e">
        <f>IF($A$3=FALSE,IF($C615&lt;16,E615/($D615^0.70558407859294)*'Hintergrund Berechnung'!$I$941,E615/($D615^0.70558407859294)*'Hintergrund Berechnung'!$I$942),IF($C615&lt;13,(E615/($D615^0.70558407859294)*'Hintergrund Berechnung'!$I$941)*0.5,IF($C615&lt;16,(E615/($D615^0.70558407859294)*'Hintergrund Berechnung'!$I$941)*0.67,E615/($D615^0.70558407859294)*'Hintergrund Berechnung'!$I$942)))</f>
        <v>#DIV/0!</v>
      </c>
      <c r="W615" s="16" t="str">
        <f t="shared" si="82"/>
        <v/>
      </c>
      <c r="X615" s="16" t="e">
        <f>IF($A$3=FALSE,IF($C615&lt;16,G615/($D615^0.70558407859294)*'Hintergrund Berechnung'!$I$941,G615/($D615^0.70558407859294)*'Hintergrund Berechnung'!$I$942),IF($C615&lt;13,(G615/($D615^0.70558407859294)*'Hintergrund Berechnung'!$I$941)*0.5,IF($C615&lt;16,(G615/($D615^0.70558407859294)*'Hintergrund Berechnung'!$I$941)*0.67,G615/($D615^0.70558407859294)*'Hintergrund Berechnung'!$I$942)))</f>
        <v>#DIV/0!</v>
      </c>
      <c r="Y615" s="16" t="str">
        <f t="shared" si="83"/>
        <v/>
      </c>
      <c r="Z615" s="16" t="e">
        <f>IF($A$3=FALSE,IF($C615&lt;16,I615/($D615^0.70558407859294)*'Hintergrund Berechnung'!$I$941,I615/($D615^0.70558407859294)*'Hintergrund Berechnung'!$I$942),IF($C615&lt;13,(I615/($D615^0.70558407859294)*'Hintergrund Berechnung'!$I$941)*0.5,IF($C615&lt;16,(I615/($D615^0.70558407859294)*'Hintergrund Berechnung'!$I$941)*0.67,I615/($D615^0.70558407859294)*'Hintergrund Berechnung'!$I$942)))</f>
        <v>#DIV/0!</v>
      </c>
      <c r="AA615" s="16" t="str">
        <f t="shared" si="84"/>
        <v/>
      </c>
      <c r="AB615" s="16" t="e">
        <f>IF($A$3=FALSE,IF($C615&lt;16,K615/($D615^0.70558407859294)*'Hintergrund Berechnung'!$I$941,K615/($D615^0.70558407859294)*'Hintergrund Berechnung'!$I$942),IF($C615&lt;13,(K615/($D615^0.70558407859294)*'Hintergrund Berechnung'!$I$941)*0.5,IF($C615&lt;16,(K615/($D615^0.70558407859294)*'Hintergrund Berechnung'!$I$941)*0.67,K615/($D615^0.70558407859294)*'Hintergrund Berechnung'!$I$942)))</f>
        <v>#DIV/0!</v>
      </c>
      <c r="AC615" s="16" t="str">
        <f t="shared" si="85"/>
        <v/>
      </c>
      <c r="AD615" s="16" t="e">
        <f>IF($A$3=FALSE,IF($C615&lt;16,M615/($D615^0.70558407859294)*'Hintergrund Berechnung'!$I$941,M615/($D615^0.70558407859294)*'Hintergrund Berechnung'!$I$942),IF($C615&lt;13,(M615/($D615^0.70558407859294)*'Hintergrund Berechnung'!$I$941)*0.5,IF($C615&lt;16,(M615/($D615^0.70558407859294)*'Hintergrund Berechnung'!$I$941)*0.67,M615/($D615^0.70558407859294)*'Hintergrund Berechnung'!$I$942)))</f>
        <v>#DIV/0!</v>
      </c>
      <c r="AE615" s="16" t="str">
        <f t="shared" si="86"/>
        <v/>
      </c>
      <c r="AF615" s="16" t="e">
        <f>IF($A$3=FALSE,IF($C615&lt;16,O615/($D615^0.70558407859294)*'Hintergrund Berechnung'!$I$941,O615/($D615^0.70558407859294)*'Hintergrund Berechnung'!$I$942),IF($C615&lt;13,(O615/($D615^0.70558407859294)*'Hintergrund Berechnung'!$I$941)*0.5,IF($C615&lt;16,(O615/($D615^0.70558407859294)*'Hintergrund Berechnung'!$I$941)*0.67,O615/($D615^0.70558407859294)*'Hintergrund Berechnung'!$I$942)))</f>
        <v>#DIV/0!</v>
      </c>
      <c r="AG615" s="16" t="str">
        <f t="shared" si="87"/>
        <v/>
      </c>
      <c r="AH615" s="16" t="e">
        <f t="shared" si="88"/>
        <v>#DIV/0!</v>
      </c>
      <c r="AI615" s="34" t="e">
        <f>ROUND(IF(C615&lt;16,$Q615/($D615^0.450818786555515)*'Hintergrund Berechnung'!$N$941,$Q615/($D615^0.450818786555515)*'Hintergrund Berechnung'!$N$942),0)</f>
        <v>#DIV/0!</v>
      </c>
      <c r="AJ615" s="34">
        <f>ROUND(IF(C615&lt;16,$R615*'Hintergrund Berechnung'!$O$941,$R615*'Hintergrund Berechnung'!$O$942),0)</f>
        <v>0</v>
      </c>
      <c r="AK615" s="34">
        <f>ROUND(IF(C615&lt;16,IF(S615&gt;0,(25-$S615)*'Hintergrund Berechnung'!$J$941,0),IF(S615&gt;0,(25-$S615)*'Hintergrund Berechnung'!$J$942,0)),0)</f>
        <v>0</v>
      </c>
      <c r="AL615" s="18" t="e">
        <f t="shared" si="89"/>
        <v>#DIV/0!</v>
      </c>
    </row>
    <row r="616" spans="21:38" x14ac:dyDescent="0.5">
      <c r="U616" s="16">
        <f t="shared" si="81"/>
        <v>0</v>
      </c>
      <c r="V616" s="16" t="e">
        <f>IF($A$3=FALSE,IF($C616&lt;16,E616/($D616^0.70558407859294)*'Hintergrund Berechnung'!$I$941,E616/($D616^0.70558407859294)*'Hintergrund Berechnung'!$I$942),IF($C616&lt;13,(E616/($D616^0.70558407859294)*'Hintergrund Berechnung'!$I$941)*0.5,IF($C616&lt;16,(E616/($D616^0.70558407859294)*'Hintergrund Berechnung'!$I$941)*0.67,E616/($D616^0.70558407859294)*'Hintergrund Berechnung'!$I$942)))</f>
        <v>#DIV/0!</v>
      </c>
      <c r="W616" s="16" t="str">
        <f t="shared" si="82"/>
        <v/>
      </c>
      <c r="X616" s="16" t="e">
        <f>IF($A$3=FALSE,IF($C616&lt;16,G616/($D616^0.70558407859294)*'Hintergrund Berechnung'!$I$941,G616/($D616^0.70558407859294)*'Hintergrund Berechnung'!$I$942),IF($C616&lt;13,(G616/($D616^0.70558407859294)*'Hintergrund Berechnung'!$I$941)*0.5,IF($C616&lt;16,(G616/($D616^0.70558407859294)*'Hintergrund Berechnung'!$I$941)*0.67,G616/($D616^0.70558407859294)*'Hintergrund Berechnung'!$I$942)))</f>
        <v>#DIV/0!</v>
      </c>
      <c r="Y616" s="16" t="str">
        <f t="shared" si="83"/>
        <v/>
      </c>
      <c r="Z616" s="16" t="e">
        <f>IF($A$3=FALSE,IF($C616&lt;16,I616/($D616^0.70558407859294)*'Hintergrund Berechnung'!$I$941,I616/($D616^0.70558407859294)*'Hintergrund Berechnung'!$I$942),IF($C616&lt;13,(I616/($D616^0.70558407859294)*'Hintergrund Berechnung'!$I$941)*0.5,IF($C616&lt;16,(I616/($D616^0.70558407859294)*'Hintergrund Berechnung'!$I$941)*0.67,I616/($D616^0.70558407859294)*'Hintergrund Berechnung'!$I$942)))</f>
        <v>#DIV/0!</v>
      </c>
      <c r="AA616" s="16" t="str">
        <f t="shared" si="84"/>
        <v/>
      </c>
      <c r="AB616" s="16" t="e">
        <f>IF($A$3=FALSE,IF($C616&lt;16,K616/($D616^0.70558407859294)*'Hintergrund Berechnung'!$I$941,K616/($D616^0.70558407859294)*'Hintergrund Berechnung'!$I$942),IF($C616&lt;13,(K616/($D616^0.70558407859294)*'Hintergrund Berechnung'!$I$941)*0.5,IF($C616&lt;16,(K616/($D616^0.70558407859294)*'Hintergrund Berechnung'!$I$941)*0.67,K616/($D616^0.70558407859294)*'Hintergrund Berechnung'!$I$942)))</f>
        <v>#DIV/0!</v>
      </c>
      <c r="AC616" s="16" t="str">
        <f t="shared" si="85"/>
        <v/>
      </c>
      <c r="AD616" s="16" t="e">
        <f>IF($A$3=FALSE,IF($C616&lt;16,M616/($D616^0.70558407859294)*'Hintergrund Berechnung'!$I$941,M616/($D616^0.70558407859294)*'Hintergrund Berechnung'!$I$942),IF($C616&lt;13,(M616/($D616^0.70558407859294)*'Hintergrund Berechnung'!$I$941)*0.5,IF($C616&lt;16,(M616/($D616^0.70558407859294)*'Hintergrund Berechnung'!$I$941)*0.67,M616/($D616^0.70558407859294)*'Hintergrund Berechnung'!$I$942)))</f>
        <v>#DIV/0!</v>
      </c>
      <c r="AE616" s="16" t="str">
        <f t="shared" si="86"/>
        <v/>
      </c>
      <c r="AF616" s="16" t="e">
        <f>IF($A$3=FALSE,IF($C616&lt;16,O616/($D616^0.70558407859294)*'Hintergrund Berechnung'!$I$941,O616/($D616^0.70558407859294)*'Hintergrund Berechnung'!$I$942),IF($C616&lt;13,(O616/($D616^0.70558407859294)*'Hintergrund Berechnung'!$I$941)*0.5,IF($C616&lt;16,(O616/($D616^0.70558407859294)*'Hintergrund Berechnung'!$I$941)*0.67,O616/($D616^0.70558407859294)*'Hintergrund Berechnung'!$I$942)))</f>
        <v>#DIV/0!</v>
      </c>
      <c r="AG616" s="16" t="str">
        <f t="shared" si="87"/>
        <v/>
      </c>
      <c r="AH616" s="16" t="e">
        <f t="shared" si="88"/>
        <v>#DIV/0!</v>
      </c>
      <c r="AI616" s="34" t="e">
        <f>ROUND(IF(C616&lt;16,$Q616/($D616^0.450818786555515)*'Hintergrund Berechnung'!$N$941,$Q616/($D616^0.450818786555515)*'Hintergrund Berechnung'!$N$942),0)</f>
        <v>#DIV/0!</v>
      </c>
      <c r="AJ616" s="34">
        <f>ROUND(IF(C616&lt;16,$R616*'Hintergrund Berechnung'!$O$941,$R616*'Hintergrund Berechnung'!$O$942),0)</f>
        <v>0</v>
      </c>
      <c r="AK616" s="34">
        <f>ROUND(IF(C616&lt;16,IF(S616&gt;0,(25-$S616)*'Hintergrund Berechnung'!$J$941,0),IF(S616&gt;0,(25-$S616)*'Hintergrund Berechnung'!$J$942,0)),0)</f>
        <v>0</v>
      </c>
      <c r="AL616" s="18" t="e">
        <f t="shared" si="89"/>
        <v>#DIV/0!</v>
      </c>
    </row>
    <row r="617" spans="21:38" x14ac:dyDescent="0.5">
      <c r="U617" s="16">
        <f t="shared" si="81"/>
        <v>0</v>
      </c>
      <c r="V617" s="16" t="e">
        <f>IF($A$3=FALSE,IF($C617&lt;16,E617/($D617^0.70558407859294)*'Hintergrund Berechnung'!$I$941,E617/($D617^0.70558407859294)*'Hintergrund Berechnung'!$I$942),IF($C617&lt;13,(E617/($D617^0.70558407859294)*'Hintergrund Berechnung'!$I$941)*0.5,IF($C617&lt;16,(E617/($D617^0.70558407859294)*'Hintergrund Berechnung'!$I$941)*0.67,E617/($D617^0.70558407859294)*'Hintergrund Berechnung'!$I$942)))</f>
        <v>#DIV/0!</v>
      </c>
      <c r="W617" s="16" t="str">
        <f t="shared" si="82"/>
        <v/>
      </c>
      <c r="X617" s="16" t="e">
        <f>IF($A$3=FALSE,IF($C617&lt;16,G617/($D617^0.70558407859294)*'Hintergrund Berechnung'!$I$941,G617/($D617^0.70558407859294)*'Hintergrund Berechnung'!$I$942),IF($C617&lt;13,(G617/($D617^0.70558407859294)*'Hintergrund Berechnung'!$I$941)*0.5,IF($C617&lt;16,(G617/($D617^0.70558407859294)*'Hintergrund Berechnung'!$I$941)*0.67,G617/($D617^0.70558407859294)*'Hintergrund Berechnung'!$I$942)))</f>
        <v>#DIV/0!</v>
      </c>
      <c r="Y617" s="16" t="str">
        <f t="shared" si="83"/>
        <v/>
      </c>
      <c r="Z617" s="16" t="e">
        <f>IF($A$3=FALSE,IF($C617&lt;16,I617/($D617^0.70558407859294)*'Hintergrund Berechnung'!$I$941,I617/($D617^0.70558407859294)*'Hintergrund Berechnung'!$I$942),IF($C617&lt;13,(I617/($D617^0.70558407859294)*'Hintergrund Berechnung'!$I$941)*0.5,IF($C617&lt;16,(I617/($D617^0.70558407859294)*'Hintergrund Berechnung'!$I$941)*0.67,I617/($D617^0.70558407859294)*'Hintergrund Berechnung'!$I$942)))</f>
        <v>#DIV/0!</v>
      </c>
      <c r="AA617" s="16" t="str">
        <f t="shared" si="84"/>
        <v/>
      </c>
      <c r="AB617" s="16" t="e">
        <f>IF($A$3=FALSE,IF($C617&lt;16,K617/($D617^0.70558407859294)*'Hintergrund Berechnung'!$I$941,K617/($D617^0.70558407859294)*'Hintergrund Berechnung'!$I$942),IF($C617&lt;13,(K617/($D617^0.70558407859294)*'Hintergrund Berechnung'!$I$941)*0.5,IF($C617&lt;16,(K617/($D617^0.70558407859294)*'Hintergrund Berechnung'!$I$941)*0.67,K617/($D617^0.70558407859294)*'Hintergrund Berechnung'!$I$942)))</f>
        <v>#DIV/0!</v>
      </c>
      <c r="AC617" s="16" t="str">
        <f t="shared" si="85"/>
        <v/>
      </c>
      <c r="AD617" s="16" t="e">
        <f>IF($A$3=FALSE,IF($C617&lt;16,M617/($D617^0.70558407859294)*'Hintergrund Berechnung'!$I$941,M617/($D617^0.70558407859294)*'Hintergrund Berechnung'!$I$942),IF($C617&lt;13,(M617/($D617^0.70558407859294)*'Hintergrund Berechnung'!$I$941)*0.5,IF($C617&lt;16,(M617/($D617^0.70558407859294)*'Hintergrund Berechnung'!$I$941)*0.67,M617/($D617^0.70558407859294)*'Hintergrund Berechnung'!$I$942)))</f>
        <v>#DIV/0!</v>
      </c>
      <c r="AE617" s="16" t="str">
        <f t="shared" si="86"/>
        <v/>
      </c>
      <c r="AF617" s="16" t="e">
        <f>IF($A$3=FALSE,IF($C617&lt;16,O617/($D617^0.70558407859294)*'Hintergrund Berechnung'!$I$941,O617/($D617^0.70558407859294)*'Hintergrund Berechnung'!$I$942),IF($C617&lt;13,(O617/($D617^0.70558407859294)*'Hintergrund Berechnung'!$I$941)*0.5,IF($C617&lt;16,(O617/($D617^0.70558407859294)*'Hintergrund Berechnung'!$I$941)*0.67,O617/($D617^0.70558407859294)*'Hintergrund Berechnung'!$I$942)))</f>
        <v>#DIV/0!</v>
      </c>
      <c r="AG617" s="16" t="str">
        <f t="shared" si="87"/>
        <v/>
      </c>
      <c r="AH617" s="16" t="e">
        <f t="shared" si="88"/>
        <v>#DIV/0!</v>
      </c>
      <c r="AI617" s="34" t="e">
        <f>ROUND(IF(C617&lt;16,$Q617/($D617^0.450818786555515)*'Hintergrund Berechnung'!$N$941,$Q617/($D617^0.450818786555515)*'Hintergrund Berechnung'!$N$942),0)</f>
        <v>#DIV/0!</v>
      </c>
      <c r="AJ617" s="34">
        <f>ROUND(IF(C617&lt;16,$R617*'Hintergrund Berechnung'!$O$941,$R617*'Hintergrund Berechnung'!$O$942),0)</f>
        <v>0</v>
      </c>
      <c r="AK617" s="34">
        <f>ROUND(IF(C617&lt;16,IF(S617&gt;0,(25-$S617)*'Hintergrund Berechnung'!$J$941,0),IF(S617&gt;0,(25-$S617)*'Hintergrund Berechnung'!$J$942,0)),0)</f>
        <v>0</v>
      </c>
      <c r="AL617" s="18" t="e">
        <f t="shared" si="89"/>
        <v>#DIV/0!</v>
      </c>
    </row>
    <row r="618" spans="21:38" x14ac:dyDescent="0.5">
      <c r="U618" s="16">
        <f t="shared" si="81"/>
        <v>0</v>
      </c>
      <c r="V618" s="16" t="e">
        <f>IF($A$3=FALSE,IF($C618&lt;16,E618/($D618^0.70558407859294)*'Hintergrund Berechnung'!$I$941,E618/($D618^0.70558407859294)*'Hintergrund Berechnung'!$I$942),IF($C618&lt;13,(E618/($D618^0.70558407859294)*'Hintergrund Berechnung'!$I$941)*0.5,IF($C618&lt;16,(E618/($D618^0.70558407859294)*'Hintergrund Berechnung'!$I$941)*0.67,E618/($D618^0.70558407859294)*'Hintergrund Berechnung'!$I$942)))</f>
        <v>#DIV/0!</v>
      </c>
      <c r="W618" s="16" t="str">
        <f t="shared" si="82"/>
        <v/>
      </c>
      <c r="X618" s="16" t="e">
        <f>IF($A$3=FALSE,IF($C618&lt;16,G618/($D618^0.70558407859294)*'Hintergrund Berechnung'!$I$941,G618/($D618^0.70558407859294)*'Hintergrund Berechnung'!$I$942),IF($C618&lt;13,(G618/($D618^0.70558407859294)*'Hintergrund Berechnung'!$I$941)*0.5,IF($C618&lt;16,(G618/($D618^0.70558407859294)*'Hintergrund Berechnung'!$I$941)*0.67,G618/($D618^0.70558407859294)*'Hintergrund Berechnung'!$I$942)))</f>
        <v>#DIV/0!</v>
      </c>
      <c r="Y618" s="16" t="str">
        <f t="shared" si="83"/>
        <v/>
      </c>
      <c r="Z618" s="16" t="e">
        <f>IF($A$3=FALSE,IF($C618&lt;16,I618/($D618^0.70558407859294)*'Hintergrund Berechnung'!$I$941,I618/($D618^0.70558407859294)*'Hintergrund Berechnung'!$I$942),IF($C618&lt;13,(I618/($D618^0.70558407859294)*'Hintergrund Berechnung'!$I$941)*0.5,IF($C618&lt;16,(I618/($D618^0.70558407859294)*'Hintergrund Berechnung'!$I$941)*0.67,I618/($D618^0.70558407859294)*'Hintergrund Berechnung'!$I$942)))</f>
        <v>#DIV/0!</v>
      </c>
      <c r="AA618" s="16" t="str">
        <f t="shared" si="84"/>
        <v/>
      </c>
      <c r="AB618" s="16" t="e">
        <f>IF($A$3=FALSE,IF($C618&lt;16,K618/($D618^0.70558407859294)*'Hintergrund Berechnung'!$I$941,K618/($D618^0.70558407859294)*'Hintergrund Berechnung'!$I$942),IF($C618&lt;13,(K618/($D618^0.70558407859294)*'Hintergrund Berechnung'!$I$941)*0.5,IF($C618&lt;16,(K618/($D618^0.70558407859294)*'Hintergrund Berechnung'!$I$941)*0.67,K618/($D618^0.70558407859294)*'Hintergrund Berechnung'!$I$942)))</f>
        <v>#DIV/0!</v>
      </c>
      <c r="AC618" s="16" t="str">
        <f t="shared" si="85"/>
        <v/>
      </c>
      <c r="AD618" s="16" t="e">
        <f>IF($A$3=FALSE,IF($C618&lt;16,M618/($D618^0.70558407859294)*'Hintergrund Berechnung'!$I$941,M618/($D618^0.70558407859294)*'Hintergrund Berechnung'!$I$942),IF($C618&lt;13,(M618/($D618^0.70558407859294)*'Hintergrund Berechnung'!$I$941)*0.5,IF($C618&lt;16,(M618/($D618^0.70558407859294)*'Hintergrund Berechnung'!$I$941)*0.67,M618/($D618^0.70558407859294)*'Hintergrund Berechnung'!$I$942)))</f>
        <v>#DIV/0!</v>
      </c>
      <c r="AE618" s="16" t="str">
        <f t="shared" si="86"/>
        <v/>
      </c>
      <c r="AF618" s="16" t="e">
        <f>IF($A$3=FALSE,IF($C618&lt;16,O618/($D618^0.70558407859294)*'Hintergrund Berechnung'!$I$941,O618/($D618^0.70558407859294)*'Hintergrund Berechnung'!$I$942),IF($C618&lt;13,(O618/($D618^0.70558407859294)*'Hintergrund Berechnung'!$I$941)*0.5,IF($C618&lt;16,(O618/($D618^0.70558407859294)*'Hintergrund Berechnung'!$I$941)*0.67,O618/($D618^0.70558407859294)*'Hintergrund Berechnung'!$I$942)))</f>
        <v>#DIV/0!</v>
      </c>
      <c r="AG618" s="16" t="str">
        <f t="shared" si="87"/>
        <v/>
      </c>
      <c r="AH618" s="16" t="e">
        <f t="shared" si="88"/>
        <v>#DIV/0!</v>
      </c>
      <c r="AI618" s="34" t="e">
        <f>ROUND(IF(C618&lt;16,$Q618/($D618^0.450818786555515)*'Hintergrund Berechnung'!$N$941,$Q618/($D618^0.450818786555515)*'Hintergrund Berechnung'!$N$942),0)</f>
        <v>#DIV/0!</v>
      </c>
      <c r="AJ618" s="34">
        <f>ROUND(IF(C618&lt;16,$R618*'Hintergrund Berechnung'!$O$941,$R618*'Hintergrund Berechnung'!$O$942),0)</f>
        <v>0</v>
      </c>
      <c r="AK618" s="34">
        <f>ROUND(IF(C618&lt;16,IF(S618&gt;0,(25-$S618)*'Hintergrund Berechnung'!$J$941,0),IF(S618&gt;0,(25-$S618)*'Hintergrund Berechnung'!$J$942,0)),0)</f>
        <v>0</v>
      </c>
      <c r="AL618" s="18" t="e">
        <f t="shared" si="89"/>
        <v>#DIV/0!</v>
      </c>
    </row>
    <row r="619" spans="21:38" x14ac:dyDescent="0.5">
      <c r="U619" s="16">
        <f t="shared" si="81"/>
        <v>0</v>
      </c>
      <c r="V619" s="16" t="e">
        <f>IF($A$3=FALSE,IF($C619&lt;16,E619/($D619^0.70558407859294)*'Hintergrund Berechnung'!$I$941,E619/($D619^0.70558407859294)*'Hintergrund Berechnung'!$I$942),IF($C619&lt;13,(E619/($D619^0.70558407859294)*'Hintergrund Berechnung'!$I$941)*0.5,IF($C619&lt;16,(E619/($D619^0.70558407859294)*'Hintergrund Berechnung'!$I$941)*0.67,E619/($D619^0.70558407859294)*'Hintergrund Berechnung'!$I$942)))</f>
        <v>#DIV/0!</v>
      </c>
      <c r="W619" s="16" t="str">
        <f t="shared" si="82"/>
        <v/>
      </c>
      <c r="X619" s="16" t="e">
        <f>IF($A$3=FALSE,IF($C619&lt;16,G619/($D619^0.70558407859294)*'Hintergrund Berechnung'!$I$941,G619/($D619^0.70558407859294)*'Hintergrund Berechnung'!$I$942),IF($C619&lt;13,(G619/($D619^0.70558407859294)*'Hintergrund Berechnung'!$I$941)*0.5,IF($C619&lt;16,(G619/($D619^0.70558407859294)*'Hintergrund Berechnung'!$I$941)*0.67,G619/($D619^0.70558407859294)*'Hintergrund Berechnung'!$I$942)))</f>
        <v>#DIV/0!</v>
      </c>
      <c r="Y619" s="16" t="str">
        <f t="shared" si="83"/>
        <v/>
      </c>
      <c r="Z619" s="16" t="e">
        <f>IF($A$3=FALSE,IF($C619&lt;16,I619/($D619^0.70558407859294)*'Hintergrund Berechnung'!$I$941,I619/($D619^0.70558407859294)*'Hintergrund Berechnung'!$I$942),IF($C619&lt;13,(I619/($D619^0.70558407859294)*'Hintergrund Berechnung'!$I$941)*0.5,IF($C619&lt;16,(I619/($D619^0.70558407859294)*'Hintergrund Berechnung'!$I$941)*0.67,I619/($D619^0.70558407859294)*'Hintergrund Berechnung'!$I$942)))</f>
        <v>#DIV/0!</v>
      </c>
      <c r="AA619" s="16" t="str">
        <f t="shared" si="84"/>
        <v/>
      </c>
      <c r="AB619" s="16" t="e">
        <f>IF($A$3=FALSE,IF($C619&lt;16,K619/($D619^0.70558407859294)*'Hintergrund Berechnung'!$I$941,K619/($D619^0.70558407859294)*'Hintergrund Berechnung'!$I$942),IF($C619&lt;13,(K619/($D619^0.70558407859294)*'Hintergrund Berechnung'!$I$941)*0.5,IF($C619&lt;16,(K619/($D619^0.70558407859294)*'Hintergrund Berechnung'!$I$941)*0.67,K619/($D619^0.70558407859294)*'Hintergrund Berechnung'!$I$942)))</f>
        <v>#DIV/0!</v>
      </c>
      <c r="AC619" s="16" t="str">
        <f t="shared" si="85"/>
        <v/>
      </c>
      <c r="AD619" s="16" t="e">
        <f>IF($A$3=FALSE,IF($C619&lt;16,M619/($D619^0.70558407859294)*'Hintergrund Berechnung'!$I$941,M619/($D619^0.70558407859294)*'Hintergrund Berechnung'!$I$942),IF($C619&lt;13,(M619/($D619^0.70558407859294)*'Hintergrund Berechnung'!$I$941)*0.5,IF($C619&lt;16,(M619/($D619^0.70558407859294)*'Hintergrund Berechnung'!$I$941)*0.67,M619/($D619^0.70558407859294)*'Hintergrund Berechnung'!$I$942)))</f>
        <v>#DIV/0!</v>
      </c>
      <c r="AE619" s="16" t="str">
        <f t="shared" si="86"/>
        <v/>
      </c>
      <c r="AF619" s="16" t="e">
        <f>IF($A$3=FALSE,IF($C619&lt;16,O619/($D619^0.70558407859294)*'Hintergrund Berechnung'!$I$941,O619/($D619^0.70558407859294)*'Hintergrund Berechnung'!$I$942),IF($C619&lt;13,(O619/($D619^0.70558407859294)*'Hintergrund Berechnung'!$I$941)*0.5,IF($C619&lt;16,(O619/($D619^0.70558407859294)*'Hintergrund Berechnung'!$I$941)*0.67,O619/($D619^0.70558407859294)*'Hintergrund Berechnung'!$I$942)))</f>
        <v>#DIV/0!</v>
      </c>
      <c r="AG619" s="16" t="str">
        <f t="shared" si="87"/>
        <v/>
      </c>
      <c r="AH619" s="16" t="e">
        <f t="shared" si="88"/>
        <v>#DIV/0!</v>
      </c>
      <c r="AI619" s="34" t="e">
        <f>ROUND(IF(C619&lt;16,$Q619/($D619^0.450818786555515)*'Hintergrund Berechnung'!$N$941,$Q619/($D619^0.450818786555515)*'Hintergrund Berechnung'!$N$942),0)</f>
        <v>#DIV/0!</v>
      </c>
      <c r="AJ619" s="34">
        <f>ROUND(IF(C619&lt;16,$R619*'Hintergrund Berechnung'!$O$941,$R619*'Hintergrund Berechnung'!$O$942),0)</f>
        <v>0</v>
      </c>
      <c r="AK619" s="34">
        <f>ROUND(IF(C619&lt;16,IF(S619&gt;0,(25-$S619)*'Hintergrund Berechnung'!$J$941,0),IF(S619&gt;0,(25-$S619)*'Hintergrund Berechnung'!$J$942,0)),0)</f>
        <v>0</v>
      </c>
      <c r="AL619" s="18" t="e">
        <f t="shared" si="89"/>
        <v>#DIV/0!</v>
      </c>
    </row>
    <row r="620" spans="21:38" x14ac:dyDescent="0.5">
      <c r="U620" s="16">
        <f t="shared" si="81"/>
        <v>0</v>
      </c>
      <c r="V620" s="16" t="e">
        <f>IF($A$3=FALSE,IF($C620&lt;16,E620/($D620^0.70558407859294)*'Hintergrund Berechnung'!$I$941,E620/($D620^0.70558407859294)*'Hintergrund Berechnung'!$I$942),IF($C620&lt;13,(E620/($D620^0.70558407859294)*'Hintergrund Berechnung'!$I$941)*0.5,IF($C620&lt;16,(E620/($D620^0.70558407859294)*'Hintergrund Berechnung'!$I$941)*0.67,E620/($D620^0.70558407859294)*'Hintergrund Berechnung'!$I$942)))</f>
        <v>#DIV/0!</v>
      </c>
      <c r="W620" s="16" t="str">
        <f t="shared" si="82"/>
        <v/>
      </c>
      <c r="X620" s="16" t="e">
        <f>IF($A$3=FALSE,IF($C620&lt;16,G620/($D620^0.70558407859294)*'Hintergrund Berechnung'!$I$941,G620/($D620^0.70558407859294)*'Hintergrund Berechnung'!$I$942),IF($C620&lt;13,(G620/($D620^0.70558407859294)*'Hintergrund Berechnung'!$I$941)*0.5,IF($C620&lt;16,(G620/($D620^0.70558407859294)*'Hintergrund Berechnung'!$I$941)*0.67,G620/($D620^0.70558407859294)*'Hintergrund Berechnung'!$I$942)))</f>
        <v>#DIV/0!</v>
      </c>
      <c r="Y620" s="16" t="str">
        <f t="shared" si="83"/>
        <v/>
      </c>
      <c r="Z620" s="16" t="e">
        <f>IF($A$3=FALSE,IF($C620&lt;16,I620/($D620^0.70558407859294)*'Hintergrund Berechnung'!$I$941,I620/($D620^0.70558407859294)*'Hintergrund Berechnung'!$I$942),IF($C620&lt;13,(I620/($D620^0.70558407859294)*'Hintergrund Berechnung'!$I$941)*0.5,IF($C620&lt;16,(I620/($D620^0.70558407859294)*'Hintergrund Berechnung'!$I$941)*0.67,I620/($D620^0.70558407859294)*'Hintergrund Berechnung'!$I$942)))</f>
        <v>#DIV/0!</v>
      </c>
      <c r="AA620" s="16" t="str">
        <f t="shared" si="84"/>
        <v/>
      </c>
      <c r="AB620" s="16" t="e">
        <f>IF($A$3=FALSE,IF($C620&lt;16,K620/($D620^0.70558407859294)*'Hintergrund Berechnung'!$I$941,K620/($D620^0.70558407859294)*'Hintergrund Berechnung'!$I$942),IF($C620&lt;13,(K620/($D620^0.70558407859294)*'Hintergrund Berechnung'!$I$941)*0.5,IF($C620&lt;16,(K620/($D620^0.70558407859294)*'Hintergrund Berechnung'!$I$941)*0.67,K620/($D620^0.70558407859294)*'Hintergrund Berechnung'!$I$942)))</f>
        <v>#DIV/0!</v>
      </c>
      <c r="AC620" s="16" t="str">
        <f t="shared" si="85"/>
        <v/>
      </c>
      <c r="AD620" s="16" t="e">
        <f>IF($A$3=FALSE,IF($C620&lt;16,M620/($D620^0.70558407859294)*'Hintergrund Berechnung'!$I$941,M620/($D620^0.70558407859294)*'Hintergrund Berechnung'!$I$942),IF($C620&lt;13,(M620/($D620^0.70558407859294)*'Hintergrund Berechnung'!$I$941)*0.5,IF($C620&lt;16,(M620/($D620^0.70558407859294)*'Hintergrund Berechnung'!$I$941)*0.67,M620/($D620^0.70558407859294)*'Hintergrund Berechnung'!$I$942)))</f>
        <v>#DIV/0!</v>
      </c>
      <c r="AE620" s="16" t="str">
        <f t="shared" si="86"/>
        <v/>
      </c>
      <c r="AF620" s="16" t="e">
        <f>IF($A$3=FALSE,IF($C620&lt;16,O620/($D620^0.70558407859294)*'Hintergrund Berechnung'!$I$941,O620/($D620^0.70558407859294)*'Hintergrund Berechnung'!$I$942),IF($C620&lt;13,(O620/($D620^0.70558407859294)*'Hintergrund Berechnung'!$I$941)*0.5,IF($C620&lt;16,(O620/($D620^0.70558407859294)*'Hintergrund Berechnung'!$I$941)*0.67,O620/($D620^0.70558407859294)*'Hintergrund Berechnung'!$I$942)))</f>
        <v>#DIV/0!</v>
      </c>
      <c r="AG620" s="16" t="str">
        <f t="shared" si="87"/>
        <v/>
      </c>
      <c r="AH620" s="16" t="e">
        <f t="shared" si="88"/>
        <v>#DIV/0!</v>
      </c>
      <c r="AI620" s="34" t="e">
        <f>ROUND(IF(C620&lt;16,$Q620/($D620^0.450818786555515)*'Hintergrund Berechnung'!$N$941,$Q620/($D620^0.450818786555515)*'Hintergrund Berechnung'!$N$942),0)</f>
        <v>#DIV/0!</v>
      </c>
      <c r="AJ620" s="34">
        <f>ROUND(IF(C620&lt;16,$R620*'Hintergrund Berechnung'!$O$941,$R620*'Hintergrund Berechnung'!$O$942),0)</f>
        <v>0</v>
      </c>
      <c r="AK620" s="34">
        <f>ROUND(IF(C620&lt;16,IF(S620&gt;0,(25-$S620)*'Hintergrund Berechnung'!$J$941,0),IF(S620&gt;0,(25-$S620)*'Hintergrund Berechnung'!$J$942,0)),0)</f>
        <v>0</v>
      </c>
      <c r="AL620" s="18" t="e">
        <f t="shared" si="89"/>
        <v>#DIV/0!</v>
      </c>
    </row>
    <row r="621" spans="21:38" x14ac:dyDescent="0.5">
      <c r="U621" s="16">
        <f t="shared" si="81"/>
        <v>0</v>
      </c>
      <c r="V621" s="16" t="e">
        <f>IF($A$3=FALSE,IF($C621&lt;16,E621/($D621^0.70558407859294)*'Hintergrund Berechnung'!$I$941,E621/($D621^0.70558407859294)*'Hintergrund Berechnung'!$I$942),IF($C621&lt;13,(E621/($D621^0.70558407859294)*'Hintergrund Berechnung'!$I$941)*0.5,IF($C621&lt;16,(E621/($D621^0.70558407859294)*'Hintergrund Berechnung'!$I$941)*0.67,E621/($D621^0.70558407859294)*'Hintergrund Berechnung'!$I$942)))</f>
        <v>#DIV/0!</v>
      </c>
      <c r="W621" s="16" t="str">
        <f t="shared" si="82"/>
        <v/>
      </c>
      <c r="X621" s="16" t="e">
        <f>IF($A$3=FALSE,IF($C621&lt;16,G621/($D621^0.70558407859294)*'Hintergrund Berechnung'!$I$941,G621/($D621^0.70558407859294)*'Hintergrund Berechnung'!$I$942),IF($C621&lt;13,(G621/($D621^0.70558407859294)*'Hintergrund Berechnung'!$I$941)*0.5,IF($C621&lt;16,(G621/($D621^0.70558407859294)*'Hintergrund Berechnung'!$I$941)*0.67,G621/($D621^0.70558407859294)*'Hintergrund Berechnung'!$I$942)))</f>
        <v>#DIV/0!</v>
      </c>
      <c r="Y621" s="16" t="str">
        <f t="shared" si="83"/>
        <v/>
      </c>
      <c r="Z621" s="16" t="e">
        <f>IF($A$3=FALSE,IF($C621&lt;16,I621/($D621^0.70558407859294)*'Hintergrund Berechnung'!$I$941,I621/($D621^0.70558407859294)*'Hintergrund Berechnung'!$I$942),IF($C621&lt;13,(I621/($D621^0.70558407859294)*'Hintergrund Berechnung'!$I$941)*0.5,IF($C621&lt;16,(I621/($D621^0.70558407859294)*'Hintergrund Berechnung'!$I$941)*0.67,I621/($D621^0.70558407859294)*'Hintergrund Berechnung'!$I$942)))</f>
        <v>#DIV/0!</v>
      </c>
      <c r="AA621" s="16" t="str">
        <f t="shared" si="84"/>
        <v/>
      </c>
      <c r="AB621" s="16" t="e">
        <f>IF($A$3=FALSE,IF($C621&lt;16,K621/($D621^0.70558407859294)*'Hintergrund Berechnung'!$I$941,K621/($D621^0.70558407859294)*'Hintergrund Berechnung'!$I$942),IF($C621&lt;13,(K621/($D621^0.70558407859294)*'Hintergrund Berechnung'!$I$941)*0.5,IF($C621&lt;16,(K621/($D621^0.70558407859294)*'Hintergrund Berechnung'!$I$941)*0.67,K621/($D621^0.70558407859294)*'Hintergrund Berechnung'!$I$942)))</f>
        <v>#DIV/0!</v>
      </c>
      <c r="AC621" s="16" t="str">
        <f t="shared" si="85"/>
        <v/>
      </c>
      <c r="AD621" s="16" t="e">
        <f>IF($A$3=FALSE,IF($C621&lt;16,M621/($D621^0.70558407859294)*'Hintergrund Berechnung'!$I$941,M621/($D621^0.70558407859294)*'Hintergrund Berechnung'!$I$942),IF($C621&lt;13,(M621/($D621^0.70558407859294)*'Hintergrund Berechnung'!$I$941)*0.5,IF($C621&lt;16,(M621/($D621^0.70558407859294)*'Hintergrund Berechnung'!$I$941)*0.67,M621/($D621^0.70558407859294)*'Hintergrund Berechnung'!$I$942)))</f>
        <v>#DIV/0!</v>
      </c>
      <c r="AE621" s="16" t="str">
        <f t="shared" si="86"/>
        <v/>
      </c>
      <c r="AF621" s="16" t="e">
        <f>IF($A$3=FALSE,IF($C621&lt;16,O621/($D621^0.70558407859294)*'Hintergrund Berechnung'!$I$941,O621/($D621^0.70558407859294)*'Hintergrund Berechnung'!$I$942),IF($C621&lt;13,(O621/($D621^0.70558407859294)*'Hintergrund Berechnung'!$I$941)*0.5,IF($C621&lt;16,(O621/($D621^0.70558407859294)*'Hintergrund Berechnung'!$I$941)*0.67,O621/($D621^0.70558407859294)*'Hintergrund Berechnung'!$I$942)))</f>
        <v>#DIV/0!</v>
      </c>
      <c r="AG621" s="16" t="str">
        <f t="shared" si="87"/>
        <v/>
      </c>
      <c r="AH621" s="16" t="e">
        <f t="shared" si="88"/>
        <v>#DIV/0!</v>
      </c>
      <c r="AI621" s="34" t="e">
        <f>ROUND(IF(C621&lt;16,$Q621/($D621^0.450818786555515)*'Hintergrund Berechnung'!$N$941,$Q621/($D621^0.450818786555515)*'Hintergrund Berechnung'!$N$942),0)</f>
        <v>#DIV/0!</v>
      </c>
      <c r="AJ621" s="34">
        <f>ROUND(IF(C621&lt;16,$R621*'Hintergrund Berechnung'!$O$941,$R621*'Hintergrund Berechnung'!$O$942),0)</f>
        <v>0</v>
      </c>
      <c r="AK621" s="34">
        <f>ROUND(IF(C621&lt;16,IF(S621&gt;0,(25-$S621)*'Hintergrund Berechnung'!$J$941,0),IF(S621&gt;0,(25-$S621)*'Hintergrund Berechnung'!$J$942,0)),0)</f>
        <v>0</v>
      </c>
      <c r="AL621" s="18" t="e">
        <f t="shared" si="89"/>
        <v>#DIV/0!</v>
      </c>
    </row>
    <row r="622" spans="21:38" x14ac:dyDescent="0.5">
      <c r="U622" s="16">
        <f t="shared" si="81"/>
        <v>0</v>
      </c>
      <c r="V622" s="16" t="e">
        <f>IF($A$3=FALSE,IF($C622&lt;16,E622/($D622^0.70558407859294)*'Hintergrund Berechnung'!$I$941,E622/($D622^0.70558407859294)*'Hintergrund Berechnung'!$I$942),IF($C622&lt;13,(E622/($D622^0.70558407859294)*'Hintergrund Berechnung'!$I$941)*0.5,IF($C622&lt;16,(E622/($D622^0.70558407859294)*'Hintergrund Berechnung'!$I$941)*0.67,E622/($D622^0.70558407859294)*'Hintergrund Berechnung'!$I$942)))</f>
        <v>#DIV/0!</v>
      </c>
      <c r="W622" s="16" t="str">
        <f t="shared" si="82"/>
        <v/>
      </c>
      <c r="X622" s="16" t="e">
        <f>IF($A$3=FALSE,IF($C622&lt;16,G622/($D622^0.70558407859294)*'Hintergrund Berechnung'!$I$941,G622/($D622^0.70558407859294)*'Hintergrund Berechnung'!$I$942),IF($C622&lt;13,(G622/($D622^0.70558407859294)*'Hintergrund Berechnung'!$I$941)*0.5,IF($C622&lt;16,(G622/($D622^0.70558407859294)*'Hintergrund Berechnung'!$I$941)*0.67,G622/($D622^0.70558407859294)*'Hintergrund Berechnung'!$I$942)))</f>
        <v>#DIV/0!</v>
      </c>
      <c r="Y622" s="16" t="str">
        <f t="shared" si="83"/>
        <v/>
      </c>
      <c r="Z622" s="16" t="e">
        <f>IF($A$3=FALSE,IF($C622&lt;16,I622/($D622^0.70558407859294)*'Hintergrund Berechnung'!$I$941,I622/($D622^0.70558407859294)*'Hintergrund Berechnung'!$I$942),IF($C622&lt;13,(I622/($D622^0.70558407859294)*'Hintergrund Berechnung'!$I$941)*0.5,IF($C622&lt;16,(I622/($D622^0.70558407859294)*'Hintergrund Berechnung'!$I$941)*0.67,I622/($D622^0.70558407859294)*'Hintergrund Berechnung'!$I$942)))</f>
        <v>#DIV/0!</v>
      </c>
      <c r="AA622" s="16" t="str">
        <f t="shared" si="84"/>
        <v/>
      </c>
      <c r="AB622" s="16" t="e">
        <f>IF($A$3=FALSE,IF($C622&lt;16,K622/($D622^0.70558407859294)*'Hintergrund Berechnung'!$I$941,K622/($D622^0.70558407859294)*'Hintergrund Berechnung'!$I$942),IF($C622&lt;13,(K622/($D622^0.70558407859294)*'Hintergrund Berechnung'!$I$941)*0.5,IF($C622&lt;16,(K622/($D622^0.70558407859294)*'Hintergrund Berechnung'!$I$941)*0.67,K622/($D622^0.70558407859294)*'Hintergrund Berechnung'!$I$942)))</f>
        <v>#DIV/0!</v>
      </c>
      <c r="AC622" s="16" t="str">
        <f t="shared" si="85"/>
        <v/>
      </c>
      <c r="AD622" s="16" t="e">
        <f>IF($A$3=FALSE,IF($C622&lt;16,M622/($D622^0.70558407859294)*'Hintergrund Berechnung'!$I$941,M622/($D622^0.70558407859294)*'Hintergrund Berechnung'!$I$942),IF($C622&lt;13,(M622/($D622^0.70558407859294)*'Hintergrund Berechnung'!$I$941)*0.5,IF($C622&lt;16,(M622/($D622^0.70558407859294)*'Hintergrund Berechnung'!$I$941)*0.67,M622/($D622^0.70558407859294)*'Hintergrund Berechnung'!$I$942)))</f>
        <v>#DIV/0!</v>
      </c>
      <c r="AE622" s="16" t="str">
        <f t="shared" si="86"/>
        <v/>
      </c>
      <c r="AF622" s="16" t="e">
        <f>IF($A$3=FALSE,IF($C622&lt;16,O622/($D622^0.70558407859294)*'Hintergrund Berechnung'!$I$941,O622/($D622^0.70558407859294)*'Hintergrund Berechnung'!$I$942),IF($C622&lt;13,(O622/($D622^0.70558407859294)*'Hintergrund Berechnung'!$I$941)*0.5,IF($C622&lt;16,(O622/($D622^0.70558407859294)*'Hintergrund Berechnung'!$I$941)*0.67,O622/($D622^0.70558407859294)*'Hintergrund Berechnung'!$I$942)))</f>
        <v>#DIV/0!</v>
      </c>
      <c r="AG622" s="16" t="str">
        <f t="shared" si="87"/>
        <v/>
      </c>
      <c r="AH622" s="16" t="e">
        <f t="shared" si="88"/>
        <v>#DIV/0!</v>
      </c>
      <c r="AI622" s="34" t="e">
        <f>ROUND(IF(C622&lt;16,$Q622/($D622^0.450818786555515)*'Hintergrund Berechnung'!$N$941,$Q622/($D622^0.450818786555515)*'Hintergrund Berechnung'!$N$942),0)</f>
        <v>#DIV/0!</v>
      </c>
      <c r="AJ622" s="34">
        <f>ROUND(IF(C622&lt;16,$R622*'Hintergrund Berechnung'!$O$941,$R622*'Hintergrund Berechnung'!$O$942),0)</f>
        <v>0</v>
      </c>
      <c r="AK622" s="34">
        <f>ROUND(IF(C622&lt;16,IF(S622&gt;0,(25-$S622)*'Hintergrund Berechnung'!$J$941,0),IF(S622&gt;0,(25-$S622)*'Hintergrund Berechnung'!$J$942,0)),0)</f>
        <v>0</v>
      </c>
      <c r="AL622" s="18" t="e">
        <f t="shared" si="89"/>
        <v>#DIV/0!</v>
      </c>
    </row>
    <row r="623" spans="21:38" x14ac:dyDescent="0.5">
      <c r="U623" s="16">
        <f t="shared" si="81"/>
        <v>0</v>
      </c>
      <c r="V623" s="16" t="e">
        <f>IF($A$3=FALSE,IF($C623&lt;16,E623/($D623^0.70558407859294)*'Hintergrund Berechnung'!$I$941,E623/($D623^0.70558407859294)*'Hintergrund Berechnung'!$I$942),IF($C623&lt;13,(E623/($D623^0.70558407859294)*'Hintergrund Berechnung'!$I$941)*0.5,IF($C623&lt;16,(E623/($D623^0.70558407859294)*'Hintergrund Berechnung'!$I$941)*0.67,E623/($D623^0.70558407859294)*'Hintergrund Berechnung'!$I$942)))</f>
        <v>#DIV/0!</v>
      </c>
      <c r="W623" s="16" t="str">
        <f t="shared" si="82"/>
        <v/>
      </c>
      <c r="X623" s="16" t="e">
        <f>IF($A$3=FALSE,IF($C623&lt;16,G623/($D623^0.70558407859294)*'Hintergrund Berechnung'!$I$941,G623/($D623^0.70558407859294)*'Hintergrund Berechnung'!$I$942),IF($C623&lt;13,(G623/($D623^0.70558407859294)*'Hintergrund Berechnung'!$I$941)*0.5,IF($C623&lt;16,(G623/($D623^0.70558407859294)*'Hintergrund Berechnung'!$I$941)*0.67,G623/($D623^0.70558407859294)*'Hintergrund Berechnung'!$I$942)))</f>
        <v>#DIV/0!</v>
      </c>
      <c r="Y623" s="16" t="str">
        <f t="shared" si="83"/>
        <v/>
      </c>
      <c r="Z623" s="16" t="e">
        <f>IF($A$3=FALSE,IF($C623&lt;16,I623/($D623^0.70558407859294)*'Hintergrund Berechnung'!$I$941,I623/($D623^0.70558407859294)*'Hintergrund Berechnung'!$I$942),IF($C623&lt;13,(I623/($D623^0.70558407859294)*'Hintergrund Berechnung'!$I$941)*0.5,IF($C623&lt;16,(I623/($D623^0.70558407859294)*'Hintergrund Berechnung'!$I$941)*0.67,I623/($D623^0.70558407859294)*'Hintergrund Berechnung'!$I$942)))</f>
        <v>#DIV/0!</v>
      </c>
      <c r="AA623" s="16" t="str">
        <f t="shared" si="84"/>
        <v/>
      </c>
      <c r="AB623" s="16" t="e">
        <f>IF($A$3=FALSE,IF($C623&lt;16,K623/($D623^0.70558407859294)*'Hintergrund Berechnung'!$I$941,K623/($D623^0.70558407859294)*'Hintergrund Berechnung'!$I$942),IF($C623&lt;13,(K623/($D623^0.70558407859294)*'Hintergrund Berechnung'!$I$941)*0.5,IF($C623&lt;16,(K623/($D623^0.70558407859294)*'Hintergrund Berechnung'!$I$941)*0.67,K623/($D623^0.70558407859294)*'Hintergrund Berechnung'!$I$942)))</f>
        <v>#DIV/0!</v>
      </c>
      <c r="AC623" s="16" t="str">
        <f t="shared" si="85"/>
        <v/>
      </c>
      <c r="AD623" s="16" t="e">
        <f>IF($A$3=FALSE,IF($C623&lt;16,M623/($D623^0.70558407859294)*'Hintergrund Berechnung'!$I$941,M623/($D623^0.70558407859294)*'Hintergrund Berechnung'!$I$942),IF($C623&lt;13,(M623/($D623^0.70558407859294)*'Hintergrund Berechnung'!$I$941)*0.5,IF($C623&lt;16,(M623/($D623^0.70558407859294)*'Hintergrund Berechnung'!$I$941)*0.67,M623/($D623^0.70558407859294)*'Hintergrund Berechnung'!$I$942)))</f>
        <v>#DIV/0!</v>
      </c>
      <c r="AE623" s="16" t="str">
        <f t="shared" si="86"/>
        <v/>
      </c>
      <c r="AF623" s="16" t="e">
        <f>IF($A$3=FALSE,IF($C623&lt;16,O623/($D623^0.70558407859294)*'Hintergrund Berechnung'!$I$941,O623/($D623^0.70558407859294)*'Hintergrund Berechnung'!$I$942),IF($C623&lt;13,(O623/($D623^0.70558407859294)*'Hintergrund Berechnung'!$I$941)*0.5,IF($C623&lt;16,(O623/($D623^0.70558407859294)*'Hintergrund Berechnung'!$I$941)*0.67,O623/($D623^0.70558407859294)*'Hintergrund Berechnung'!$I$942)))</f>
        <v>#DIV/0!</v>
      </c>
      <c r="AG623" s="16" t="str">
        <f t="shared" si="87"/>
        <v/>
      </c>
      <c r="AH623" s="16" t="e">
        <f t="shared" si="88"/>
        <v>#DIV/0!</v>
      </c>
      <c r="AI623" s="34" t="e">
        <f>ROUND(IF(C623&lt;16,$Q623/($D623^0.450818786555515)*'Hintergrund Berechnung'!$N$941,$Q623/($D623^0.450818786555515)*'Hintergrund Berechnung'!$N$942),0)</f>
        <v>#DIV/0!</v>
      </c>
      <c r="AJ623" s="34">
        <f>ROUND(IF(C623&lt;16,$R623*'Hintergrund Berechnung'!$O$941,$R623*'Hintergrund Berechnung'!$O$942),0)</f>
        <v>0</v>
      </c>
      <c r="AK623" s="34">
        <f>ROUND(IF(C623&lt;16,IF(S623&gt;0,(25-$S623)*'Hintergrund Berechnung'!$J$941,0),IF(S623&gt;0,(25-$S623)*'Hintergrund Berechnung'!$J$942,0)),0)</f>
        <v>0</v>
      </c>
      <c r="AL623" s="18" t="e">
        <f t="shared" si="89"/>
        <v>#DIV/0!</v>
      </c>
    </row>
    <row r="624" spans="21:38" x14ac:dyDescent="0.5">
      <c r="U624" s="16">
        <f t="shared" si="81"/>
        <v>0</v>
      </c>
      <c r="V624" s="16" t="e">
        <f>IF($A$3=FALSE,IF($C624&lt;16,E624/($D624^0.70558407859294)*'Hintergrund Berechnung'!$I$941,E624/($D624^0.70558407859294)*'Hintergrund Berechnung'!$I$942),IF($C624&lt;13,(E624/($D624^0.70558407859294)*'Hintergrund Berechnung'!$I$941)*0.5,IF($C624&lt;16,(E624/($D624^0.70558407859294)*'Hintergrund Berechnung'!$I$941)*0.67,E624/($D624^0.70558407859294)*'Hintergrund Berechnung'!$I$942)))</f>
        <v>#DIV/0!</v>
      </c>
      <c r="W624" s="16" t="str">
        <f t="shared" si="82"/>
        <v/>
      </c>
      <c r="X624" s="16" t="e">
        <f>IF($A$3=FALSE,IF($C624&lt;16,G624/($D624^0.70558407859294)*'Hintergrund Berechnung'!$I$941,G624/($D624^0.70558407859294)*'Hintergrund Berechnung'!$I$942),IF($C624&lt;13,(G624/($D624^0.70558407859294)*'Hintergrund Berechnung'!$I$941)*0.5,IF($C624&lt;16,(G624/($D624^0.70558407859294)*'Hintergrund Berechnung'!$I$941)*0.67,G624/($D624^0.70558407859294)*'Hintergrund Berechnung'!$I$942)))</f>
        <v>#DIV/0!</v>
      </c>
      <c r="Y624" s="16" t="str">
        <f t="shared" si="83"/>
        <v/>
      </c>
      <c r="Z624" s="16" t="e">
        <f>IF($A$3=FALSE,IF($C624&lt;16,I624/($D624^0.70558407859294)*'Hintergrund Berechnung'!$I$941,I624/($D624^0.70558407859294)*'Hintergrund Berechnung'!$I$942),IF($C624&lt;13,(I624/($D624^0.70558407859294)*'Hintergrund Berechnung'!$I$941)*0.5,IF($C624&lt;16,(I624/($D624^0.70558407859294)*'Hintergrund Berechnung'!$I$941)*0.67,I624/($D624^0.70558407859294)*'Hintergrund Berechnung'!$I$942)))</f>
        <v>#DIV/0!</v>
      </c>
      <c r="AA624" s="16" t="str">
        <f t="shared" si="84"/>
        <v/>
      </c>
      <c r="AB624" s="16" t="e">
        <f>IF($A$3=FALSE,IF($C624&lt;16,K624/($D624^0.70558407859294)*'Hintergrund Berechnung'!$I$941,K624/($D624^0.70558407859294)*'Hintergrund Berechnung'!$I$942),IF($C624&lt;13,(K624/($D624^0.70558407859294)*'Hintergrund Berechnung'!$I$941)*0.5,IF($C624&lt;16,(K624/($D624^0.70558407859294)*'Hintergrund Berechnung'!$I$941)*0.67,K624/($D624^0.70558407859294)*'Hintergrund Berechnung'!$I$942)))</f>
        <v>#DIV/0!</v>
      </c>
      <c r="AC624" s="16" t="str">
        <f t="shared" si="85"/>
        <v/>
      </c>
      <c r="AD624" s="16" t="e">
        <f>IF($A$3=FALSE,IF($C624&lt;16,M624/($D624^0.70558407859294)*'Hintergrund Berechnung'!$I$941,M624/($D624^0.70558407859294)*'Hintergrund Berechnung'!$I$942),IF($C624&lt;13,(M624/($D624^0.70558407859294)*'Hintergrund Berechnung'!$I$941)*0.5,IF($C624&lt;16,(M624/($D624^0.70558407859294)*'Hintergrund Berechnung'!$I$941)*0.67,M624/($D624^0.70558407859294)*'Hintergrund Berechnung'!$I$942)))</f>
        <v>#DIV/0!</v>
      </c>
      <c r="AE624" s="16" t="str">
        <f t="shared" si="86"/>
        <v/>
      </c>
      <c r="AF624" s="16" t="e">
        <f>IF($A$3=FALSE,IF($C624&lt;16,O624/($D624^0.70558407859294)*'Hintergrund Berechnung'!$I$941,O624/($D624^0.70558407859294)*'Hintergrund Berechnung'!$I$942),IF($C624&lt;13,(O624/($D624^0.70558407859294)*'Hintergrund Berechnung'!$I$941)*0.5,IF($C624&lt;16,(O624/($D624^0.70558407859294)*'Hintergrund Berechnung'!$I$941)*0.67,O624/($D624^0.70558407859294)*'Hintergrund Berechnung'!$I$942)))</f>
        <v>#DIV/0!</v>
      </c>
      <c r="AG624" s="16" t="str">
        <f t="shared" si="87"/>
        <v/>
      </c>
      <c r="AH624" s="16" t="e">
        <f t="shared" si="88"/>
        <v>#DIV/0!</v>
      </c>
      <c r="AI624" s="34" t="e">
        <f>ROUND(IF(C624&lt;16,$Q624/($D624^0.450818786555515)*'Hintergrund Berechnung'!$N$941,$Q624/($D624^0.450818786555515)*'Hintergrund Berechnung'!$N$942),0)</f>
        <v>#DIV/0!</v>
      </c>
      <c r="AJ624" s="34">
        <f>ROUND(IF(C624&lt;16,$R624*'Hintergrund Berechnung'!$O$941,$R624*'Hintergrund Berechnung'!$O$942),0)</f>
        <v>0</v>
      </c>
      <c r="AK624" s="34">
        <f>ROUND(IF(C624&lt;16,IF(S624&gt;0,(25-$S624)*'Hintergrund Berechnung'!$J$941,0),IF(S624&gt;0,(25-$S624)*'Hintergrund Berechnung'!$J$942,0)),0)</f>
        <v>0</v>
      </c>
      <c r="AL624" s="18" t="e">
        <f t="shared" si="89"/>
        <v>#DIV/0!</v>
      </c>
    </row>
    <row r="625" spans="21:38" x14ac:dyDescent="0.5">
      <c r="U625" s="16">
        <f t="shared" si="81"/>
        <v>0</v>
      </c>
      <c r="V625" s="16" t="e">
        <f>IF($A$3=FALSE,IF($C625&lt;16,E625/($D625^0.70558407859294)*'Hintergrund Berechnung'!$I$941,E625/($D625^0.70558407859294)*'Hintergrund Berechnung'!$I$942),IF($C625&lt;13,(E625/($D625^0.70558407859294)*'Hintergrund Berechnung'!$I$941)*0.5,IF($C625&lt;16,(E625/($D625^0.70558407859294)*'Hintergrund Berechnung'!$I$941)*0.67,E625/($D625^0.70558407859294)*'Hintergrund Berechnung'!$I$942)))</f>
        <v>#DIV/0!</v>
      </c>
      <c r="W625" s="16" t="str">
        <f t="shared" si="82"/>
        <v/>
      </c>
      <c r="X625" s="16" t="e">
        <f>IF($A$3=FALSE,IF($C625&lt;16,G625/($D625^0.70558407859294)*'Hintergrund Berechnung'!$I$941,G625/($D625^0.70558407859294)*'Hintergrund Berechnung'!$I$942),IF($C625&lt;13,(G625/($D625^0.70558407859294)*'Hintergrund Berechnung'!$I$941)*0.5,IF($C625&lt;16,(G625/($D625^0.70558407859294)*'Hintergrund Berechnung'!$I$941)*0.67,G625/($D625^0.70558407859294)*'Hintergrund Berechnung'!$I$942)))</f>
        <v>#DIV/0!</v>
      </c>
      <c r="Y625" s="16" t="str">
        <f t="shared" si="83"/>
        <v/>
      </c>
      <c r="Z625" s="16" t="e">
        <f>IF($A$3=FALSE,IF($C625&lt;16,I625/($D625^0.70558407859294)*'Hintergrund Berechnung'!$I$941,I625/($D625^0.70558407859294)*'Hintergrund Berechnung'!$I$942),IF($C625&lt;13,(I625/($D625^0.70558407859294)*'Hintergrund Berechnung'!$I$941)*0.5,IF($C625&lt;16,(I625/($D625^0.70558407859294)*'Hintergrund Berechnung'!$I$941)*0.67,I625/($D625^0.70558407859294)*'Hintergrund Berechnung'!$I$942)))</f>
        <v>#DIV/0!</v>
      </c>
      <c r="AA625" s="16" t="str">
        <f t="shared" si="84"/>
        <v/>
      </c>
      <c r="AB625" s="16" t="e">
        <f>IF($A$3=FALSE,IF($C625&lt;16,K625/($D625^0.70558407859294)*'Hintergrund Berechnung'!$I$941,K625/($D625^0.70558407859294)*'Hintergrund Berechnung'!$I$942),IF($C625&lt;13,(K625/($D625^0.70558407859294)*'Hintergrund Berechnung'!$I$941)*0.5,IF($C625&lt;16,(K625/($D625^0.70558407859294)*'Hintergrund Berechnung'!$I$941)*0.67,K625/($D625^0.70558407859294)*'Hintergrund Berechnung'!$I$942)))</f>
        <v>#DIV/0!</v>
      </c>
      <c r="AC625" s="16" t="str">
        <f t="shared" si="85"/>
        <v/>
      </c>
      <c r="AD625" s="16" t="e">
        <f>IF($A$3=FALSE,IF($C625&lt;16,M625/($D625^0.70558407859294)*'Hintergrund Berechnung'!$I$941,M625/($D625^0.70558407859294)*'Hintergrund Berechnung'!$I$942),IF($C625&lt;13,(M625/($D625^0.70558407859294)*'Hintergrund Berechnung'!$I$941)*0.5,IF($C625&lt;16,(M625/($D625^0.70558407859294)*'Hintergrund Berechnung'!$I$941)*0.67,M625/($D625^0.70558407859294)*'Hintergrund Berechnung'!$I$942)))</f>
        <v>#DIV/0!</v>
      </c>
      <c r="AE625" s="16" t="str">
        <f t="shared" si="86"/>
        <v/>
      </c>
      <c r="AF625" s="16" t="e">
        <f>IF($A$3=FALSE,IF($C625&lt;16,O625/($D625^0.70558407859294)*'Hintergrund Berechnung'!$I$941,O625/($D625^0.70558407859294)*'Hintergrund Berechnung'!$I$942),IF($C625&lt;13,(O625/($D625^0.70558407859294)*'Hintergrund Berechnung'!$I$941)*0.5,IF($C625&lt;16,(O625/($D625^0.70558407859294)*'Hintergrund Berechnung'!$I$941)*0.67,O625/($D625^0.70558407859294)*'Hintergrund Berechnung'!$I$942)))</f>
        <v>#DIV/0!</v>
      </c>
      <c r="AG625" s="16" t="str">
        <f t="shared" si="87"/>
        <v/>
      </c>
      <c r="AH625" s="16" t="e">
        <f t="shared" si="88"/>
        <v>#DIV/0!</v>
      </c>
      <c r="AI625" s="34" t="e">
        <f>ROUND(IF(C625&lt;16,$Q625/($D625^0.450818786555515)*'Hintergrund Berechnung'!$N$941,$Q625/($D625^0.450818786555515)*'Hintergrund Berechnung'!$N$942),0)</f>
        <v>#DIV/0!</v>
      </c>
      <c r="AJ625" s="34">
        <f>ROUND(IF(C625&lt;16,$R625*'Hintergrund Berechnung'!$O$941,$R625*'Hintergrund Berechnung'!$O$942),0)</f>
        <v>0</v>
      </c>
      <c r="AK625" s="34">
        <f>ROUND(IF(C625&lt;16,IF(S625&gt;0,(25-$S625)*'Hintergrund Berechnung'!$J$941,0),IF(S625&gt;0,(25-$S625)*'Hintergrund Berechnung'!$J$942,0)),0)</f>
        <v>0</v>
      </c>
      <c r="AL625" s="18" t="e">
        <f t="shared" si="89"/>
        <v>#DIV/0!</v>
      </c>
    </row>
    <row r="626" spans="21:38" x14ac:dyDescent="0.5">
      <c r="U626" s="16">
        <f t="shared" si="81"/>
        <v>0</v>
      </c>
      <c r="V626" s="16" t="e">
        <f>IF($A$3=FALSE,IF($C626&lt;16,E626/($D626^0.70558407859294)*'Hintergrund Berechnung'!$I$941,E626/($D626^0.70558407859294)*'Hintergrund Berechnung'!$I$942),IF($C626&lt;13,(E626/($D626^0.70558407859294)*'Hintergrund Berechnung'!$I$941)*0.5,IF($C626&lt;16,(E626/($D626^0.70558407859294)*'Hintergrund Berechnung'!$I$941)*0.67,E626/($D626^0.70558407859294)*'Hintergrund Berechnung'!$I$942)))</f>
        <v>#DIV/0!</v>
      </c>
      <c r="W626" s="16" t="str">
        <f t="shared" si="82"/>
        <v/>
      </c>
      <c r="X626" s="16" t="e">
        <f>IF($A$3=FALSE,IF($C626&lt;16,G626/($D626^0.70558407859294)*'Hintergrund Berechnung'!$I$941,G626/($D626^0.70558407859294)*'Hintergrund Berechnung'!$I$942),IF($C626&lt;13,(G626/($D626^0.70558407859294)*'Hintergrund Berechnung'!$I$941)*0.5,IF($C626&lt;16,(G626/($D626^0.70558407859294)*'Hintergrund Berechnung'!$I$941)*0.67,G626/($D626^0.70558407859294)*'Hintergrund Berechnung'!$I$942)))</f>
        <v>#DIV/0!</v>
      </c>
      <c r="Y626" s="16" t="str">
        <f t="shared" si="83"/>
        <v/>
      </c>
      <c r="Z626" s="16" t="e">
        <f>IF($A$3=FALSE,IF($C626&lt;16,I626/($D626^0.70558407859294)*'Hintergrund Berechnung'!$I$941,I626/($D626^0.70558407859294)*'Hintergrund Berechnung'!$I$942),IF($C626&lt;13,(I626/($D626^0.70558407859294)*'Hintergrund Berechnung'!$I$941)*0.5,IF($C626&lt;16,(I626/($D626^0.70558407859294)*'Hintergrund Berechnung'!$I$941)*0.67,I626/($D626^0.70558407859294)*'Hintergrund Berechnung'!$I$942)))</f>
        <v>#DIV/0!</v>
      </c>
      <c r="AA626" s="16" t="str">
        <f t="shared" si="84"/>
        <v/>
      </c>
      <c r="AB626" s="16" t="e">
        <f>IF($A$3=FALSE,IF($C626&lt;16,K626/($D626^0.70558407859294)*'Hintergrund Berechnung'!$I$941,K626/($D626^0.70558407859294)*'Hintergrund Berechnung'!$I$942),IF($C626&lt;13,(K626/($D626^0.70558407859294)*'Hintergrund Berechnung'!$I$941)*0.5,IF($C626&lt;16,(K626/($D626^0.70558407859294)*'Hintergrund Berechnung'!$I$941)*0.67,K626/($D626^0.70558407859294)*'Hintergrund Berechnung'!$I$942)))</f>
        <v>#DIV/0!</v>
      </c>
      <c r="AC626" s="16" t="str">
        <f t="shared" si="85"/>
        <v/>
      </c>
      <c r="AD626" s="16" t="e">
        <f>IF($A$3=FALSE,IF($C626&lt;16,M626/($D626^0.70558407859294)*'Hintergrund Berechnung'!$I$941,M626/($D626^0.70558407859294)*'Hintergrund Berechnung'!$I$942),IF($C626&lt;13,(M626/($D626^0.70558407859294)*'Hintergrund Berechnung'!$I$941)*0.5,IF($C626&lt;16,(M626/($D626^0.70558407859294)*'Hintergrund Berechnung'!$I$941)*0.67,M626/($D626^0.70558407859294)*'Hintergrund Berechnung'!$I$942)))</f>
        <v>#DIV/0!</v>
      </c>
      <c r="AE626" s="16" t="str">
        <f t="shared" si="86"/>
        <v/>
      </c>
      <c r="AF626" s="16" t="e">
        <f>IF($A$3=FALSE,IF($C626&lt;16,O626/($D626^0.70558407859294)*'Hintergrund Berechnung'!$I$941,O626/($D626^0.70558407859294)*'Hintergrund Berechnung'!$I$942),IF($C626&lt;13,(O626/($D626^0.70558407859294)*'Hintergrund Berechnung'!$I$941)*0.5,IF($C626&lt;16,(O626/($D626^0.70558407859294)*'Hintergrund Berechnung'!$I$941)*0.67,O626/($D626^0.70558407859294)*'Hintergrund Berechnung'!$I$942)))</f>
        <v>#DIV/0!</v>
      </c>
      <c r="AG626" s="16" t="str">
        <f t="shared" si="87"/>
        <v/>
      </c>
      <c r="AH626" s="16" t="e">
        <f t="shared" si="88"/>
        <v>#DIV/0!</v>
      </c>
      <c r="AI626" s="34" t="e">
        <f>ROUND(IF(C626&lt;16,$Q626/($D626^0.450818786555515)*'Hintergrund Berechnung'!$N$941,$Q626/($D626^0.450818786555515)*'Hintergrund Berechnung'!$N$942),0)</f>
        <v>#DIV/0!</v>
      </c>
      <c r="AJ626" s="34">
        <f>ROUND(IF(C626&lt;16,$R626*'Hintergrund Berechnung'!$O$941,$R626*'Hintergrund Berechnung'!$O$942),0)</f>
        <v>0</v>
      </c>
      <c r="AK626" s="34">
        <f>ROUND(IF(C626&lt;16,IF(S626&gt;0,(25-$S626)*'Hintergrund Berechnung'!$J$941,0),IF(S626&gt;0,(25-$S626)*'Hintergrund Berechnung'!$J$942,0)),0)</f>
        <v>0</v>
      </c>
      <c r="AL626" s="18" t="e">
        <f t="shared" si="89"/>
        <v>#DIV/0!</v>
      </c>
    </row>
    <row r="627" spans="21:38" x14ac:dyDescent="0.5">
      <c r="U627" s="16">
        <f t="shared" si="81"/>
        <v>0</v>
      </c>
      <c r="V627" s="16" t="e">
        <f>IF($A$3=FALSE,IF($C627&lt;16,E627/($D627^0.70558407859294)*'Hintergrund Berechnung'!$I$941,E627/($D627^0.70558407859294)*'Hintergrund Berechnung'!$I$942),IF($C627&lt;13,(E627/($D627^0.70558407859294)*'Hintergrund Berechnung'!$I$941)*0.5,IF($C627&lt;16,(E627/($D627^0.70558407859294)*'Hintergrund Berechnung'!$I$941)*0.67,E627/($D627^0.70558407859294)*'Hintergrund Berechnung'!$I$942)))</f>
        <v>#DIV/0!</v>
      </c>
      <c r="W627" s="16" t="str">
        <f t="shared" si="82"/>
        <v/>
      </c>
      <c r="X627" s="16" t="e">
        <f>IF($A$3=FALSE,IF($C627&lt;16,G627/($D627^0.70558407859294)*'Hintergrund Berechnung'!$I$941,G627/($D627^0.70558407859294)*'Hintergrund Berechnung'!$I$942),IF($C627&lt;13,(G627/($D627^0.70558407859294)*'Hintergrund Berechnung'!$I$941)*0.5,IF($C627&lt;16,(G627/($D627^0.70558407859294)*'Hintergrund Berechnung'!$I$941)*0.67,G627/($D627^0.70558407859294)*'Hintergrund Berechnung'!$I$942)))</f>
        <v>#DIV/0!</v>
      </c>
      <c r="Y627" s="16" t="str">
        <f t="shared" si="83"/>
        <v/>
      </c>
      <c r="Z627" s="16" t="e">
        <f>IF($A$3=FALSE,IF($C627&lt;16,I627/($D627^0.70558407859294)*'Hintergrund Berechnung'!$I$941,I627/($D627^0.70558407859294)*'Hintergrund Berechnung'!$I$942),IF($C627&lt;13,(I627/($D627^0.70558407859294)*'Hintergrund Berechnung'!$I$941)*0.5,IF($C627&lt;16,(I627/($D627^0.70558407859294)*'Hintergrund Berechnung'!$I$941)*0.67,I627/($D627^0.70558407859294)*'Hintergrund Berechnung'!$I$942)))</f>
        <v>#DIV/0!</v>
      </c>
      <c r="AA627" s="16" t="str">
        <f t="shared" si="84"/>
        <v/>
      </c>
      <c r="AB627" s="16" t="e">
        <f>IF($A$3=FALSE,IF($C627&lt;16,K627/($D627^0.70558407859294)*'Hintergrund Berechnung'!$I$941,K627/($D627^0.70558407859294)*'Hintergrund Berechnung'!$I$942),IF($C627&lt;13,(K627/($D627^0.70558407859294)*'Hintergrund Berechnung'!$I$941)*0.5,IF($C627&lt;16,(K627/($D627^0.70558407859294)*'Hintergrund Berechnung'!$I$941)*0.67,K627/($D627^0.70558407859294)*'Hintergrund Berechnung'!$I$942)))</f>
        <v>#DIV/0!</v>
      </c>
      <c r="AC627" s="16" t="str">
        <f t="shared" si="85"/>
        <v/>
      </c>
      <c r="AD627" s="16" t="e">
        <f>IF($A$3=FALSE,IF($C627&lt;16,M627/($D627^0.70558407859294)*'Hintergrund Berechnung'!$I$941,M627/($D627^0.70558407859294)*'Hintergrund Berechnung'!$I$942),IF($C627&lt;13,(M627/($D627^0.70558407859294)*'Hintergrund Berechnung'!$I$941)*0.5,IF($C627&lt;16,(M627/($D627^0.70558407859294)*'Hintergrund Berechnung'!$I$941)*0.67,M627/($D627^0.70558407859294)*'Hintergrund Berechnung'!$I$942)))</f>
        <v>#DIV/0!</v>
      </c>
      <c r="AE627" s="16" t="str">
        <f t="shared" si="86"/>
        <v/>
      </c>
      <c r="AF627" s="16" t="e">
        <f>IF($A$3=FALSE,IF($C627&lt;16,O627/($D627^0.70558407859294)*'Hintergrund Berechnung'!$I$941,O627/($D627^0.70558407859294)*'Hintergrund Berechnung'!$I$942),IF($C627&lt;13,(O627/($D627^0.70558407859294)*'Hintergrund Berechnung'!$I$941)*0.5,IF($C627&lt;16,(O627/($D627^0.70558407859294)*'Hintergrund Berechnung'!$I$941)*0.67,O627/($D627^0.70558407859294)*'Hintergrund Berechnung'!$I$942)))</f>
        <v>#DIV/0!</v>
      </c>
      <c r="AG627" s="16" t="str">
        <f t="shared" si="87"/>
        <v/>
      </c>
      <c r="AH627" s="16" t="e">
        <f t="shared" si="88"/>
        <v>#DIV/0!</v>
      </c>
      <c r="AI627" s="34" t="e">
        <f>ROUND(IF(C627&lt;16,$Q627/($D627^0.450818786555515)*'Hintergrund Berechnung'!$N$941,$Q627/($D627^0.450818786555515)*'Hintergrund Berechnung'!$N$942),0)</f>
        <v>#DIV/0!</v>
      </c>
      <c r="AJ627" s="34">
        <f>ROUND(IF(C627&lt;16,$R627*'Hintergrund Berechnung'!$O$941,$R627*'Hintergrund Berechnung'!$O$942),0)</f>
        <v>0</v>
      </c>
      <c r="AK627" s="34">
        <f>ROUND(IF(C627&lt;16,IF(S627&gt;0,(25-$S627)*'Hintergrund Berechnung'!$J$941,0),IF(S627&gt;0,(25-$S627)*'Hintergrund Berechnung'!$J$942,0)),0)</f>
        <v>0</v>
      </c>
      <c r="AL627" s="18" t="e">
        <f t="shared" si="89"/>
        <v>#DIV/0!</v>
      </c>
    </row>
    <row r="628" spans="21:38" x14ac:dyDescent="0.5">
      <c r="U628" s="16">
        <f t="shared" si="81"/>
        <v>0</v>
      </c>
      <c r="V628" s="16" t="e">
        <f>IF($A$3=FALSE,IF($C628&lt;16,E628/($D628^0.70558407859294)*'Hintergrund Berechnung'!$I$941,E628/($D628^0.70558407859294)*'Hintergrund Berechnung'!$I$942),IF($C628&lt;13,(E628/($D628^0.70558407859294)*'Hintergrund Berechnung'!$I$941)*0.5,IF($C628&lt;16,(E628/($D628^0.70558407859294)*'Hintergrund Berechnung'!$I$941)*0.67,E628/($D628^0.70558407859294)*'Hintergrund Berechnung'!$I$942)))</f>
        <v>#DIV/0!</v>
      </c>
      <c r="W628" s="16" t="str">
        <f t="shared" si="82"/>
        <v/>
      </c>
      <c r="X628" s="16" t="e">
        <f>IF($A$3=FALSE,IF($C628&lt;16,G628/($D628^0.70558407859294)*'Hintergrund Berechnung'!$I$941,G628/($D628^0.70558407859294)*'Hintergrund Berechnung'!$I$942),IF($C628&lt;13,(G628/($D628^0.70558407859294)*'Hintergrund Berechnung'!$I$941)*0.5,IF($C628&lt;16,(G628/($D628^0.70558407859294)*'Hintergrund Berechnung'!$I$941)*0.67,G628/($D628^0.70558407859294)*'Hintergrund Berechnung'!$I$942)))</f>
        <v>#DIV/0!</v>
      </c>
      <c r="Y628" s="16" t="str">
        <f t="shared" si="83"/>
        <v/>
      </c>
      <c r="Z628" s="16" t="e">
        <f>IF($A$3=FALSE,IF($C628&lt;16,I628/($D628^0.70558407859294)*'Hintergrund Berechnung'!$I$941,I628/($D628^0.70558407859294)*'Hintergrund Berechnung'!$I$942),IF($C628&lt;13,(I628/($D628^0.70558407859294)*'Hintergrund Berechnung'!$I$941)*0.5,IF($C628&lt;16,(I628/($D628^0.70558407859294)*'Hintergrund Berechnung'!$I$941)*0.67,I628/($D628^0.70558407859294)*'Hintergrund Berechnung'!$I$942)))</f>
        <v>#DIV/0!</v>
      </c>
      <c r="AA628" s="16" t="str">
        <f t="shared" si="84"/>
        <v/>
      </c>
      <c r="AB628" s="16" t="e">
        <f>IF($A$3=FALSE,IF($C628&lt;16,K628/($D628^0.70558407859294)*'Hintergrund Berechnung'!$I$941,K628/($D628^0.70558407859294)*'Hintergrund Berechnung'!$I$942),IF($C628&lt;13,(K628/($D628^0.70558407859294)*'Hintergrund Berechnung'!$I$941)*0.5,IF($C628&lt;16,(K628/($D628^0.70558407859294)*'Hintergrund Berechnung'!$I$941)*0.67,K628/($D628^0.70558407859294)*'Hintergrund Berechnung'!$I$942)))</f>
        <v>#DIV/0!</v>
      </c>
      <c r="AC628" s="16" t="str">
        <f t="shared" si="85"/>
        <v/>
      </c>
      <c r="AD628" s="16" t="e">
        <f>IF($A$3=FALSE,IF($C628&lt;16,M628/($D628^0.70558407859294)*'Hintergrund Berechnung'!$I$941,M628/($D628^0.70558407859294)*'Hintergrund Berechnung'!$I$942),IF($C628&lt;13,(M628/($D628^0.70558407859294)*'Hintergrund Berechnung'!$I$941)*0.5,IF($C628&lt;16,(M628/($D628^0.70558407859294)*'Hintergrund Berechnung'!$I$941)*0.67,M628/($D628^0.70558407859294)*'Hintergrund Berechnung'!$I$942)))</f>
        <v>#DIV/0!</v>
      </c>
      <c r="AE628" s="16" t="str">
        <f t="shared" si="86"/>
        <v/>
      </c>
      <c r="AF628" s="16" t="e">
        <f>IF($A$3=FALSE,IF($C628&lt;16,O628/($D628^0.70558407859294)*'Hintergrund Berechnung'!$I$941,O628/($D628^0.70558407859294)*'Hintergrund Berechnung'!$I$942),IF($C628&lt;13,(O628/($D628^0.70558407859294)*'Hintergrund Berechnung'!$I$941)*0.5,IF($C628&lt;16,(O628/($D628^0.70558407859294)*'Hintergrund Berechnung'!$I$941)*0.67,O628/($D628^0.70558407859294)*'Hintergrund Berechnung'!$I$942)))</f>
        <v>#DIV/0!</v>
      </c>
      <c r="AG628" s="16" t="str">
        <f t="shared" si="87"/>
        <v/>
      </c>
      <c r="AH628" s="16" t="e">
        <f t="shared" si="88"/>
        <v>#DIV/0!</v>
      </c>
      <c r="AI628" s="34" t="e">
        <f>ROUND(IF(C628&lt;16,$Q628/($D628^0.450818786555515)*'Hintergrund Berechnung'!$N$941,$Q628/($D628^0.450818786555515)*'Hintergrund Berechnung'!$N$942),0)</f>
        <v>#DIV/0!</v>
      </c>
      <c r="AJ628" s="34">
        <f>ROUND(IF(C628&lt;16,$R628*'Hintergrund Berechnung'!$O$941,$R628*'Hintergrund Berechnung'!$O$942),0)</f>
        <v>0</v>
      </c>
      <c r="AK628" s="34">
        <f>ROUND(IF(C628&lt;16,IF(S628&gt;0,(25-$S628)*'Hintergrund Berechnung'!$J$941,0),IF(S628&gt;0,(25-$S628)*'Hintergrund Berechnung'!$J$942,0)),0)</f>
        <v>0</v>
      </c>
      <c r="AL628" s="18" t="e">
        <f t="shared" si="89"/>
        <v>#DIV/0!</v>
      </c>
    </row>
    <row r="629" spans="21:38" x14ac:dyDescent="0.5">
      <c r="U629" s="16">
        <f t="shared" si="81"/>
        <v>0</v>
      </c>
      <c r="V629" s="16" t="e">
        <f>IF($A$3=FALSE,IF($C629&lt;16,E629/($D629^0.70558407859294)*'Hintergrund Berechnung'!$I$941,E629/($D629^0.70558407859294)*'Hintergrund Berechnung'!$I$942),IF($C629&lt;13,(E629/($D629^0.70558407859294)*'Hintergrund Berechnung'!$I$941)*0.5,IF($C629&lt;16,(E629/($D629^0.70558407859294)*'Hintergrund Berechnung'!$I$941)*0.67,E629/($D629^0.70558407859294)*'Hintergrund Berechnung'!$I$942)))</f>
        <v>#DIV/0!</v>
      </c>
      <c r="W629" s="16" t="str">
        <f t="shared" si="82"/>
        <v/>
      </c>
      <c r="X629" s="16" t="e">
        <f>IF($A$3=FALSE,IF($C629&lt;16,G629/($D629^0.70558407859294)*'Hintergrund Berechnung'!$I$941,G629/($D629^0.70558407859294)*'Hintergrund Berechnung'!$I$942),IF($C629&lt;13,(G629/($D629^0.70558407859294)*'Hintergrund Berechnung'!$I$941)*0.5,IF($C629&lt;16,(G629/($D629^0.70558407859294)*'Hintergrund Berechnung'!$I$941)*0.67,G629/($D629^0.70558407859294)*'Hintergrund Berechnung'!$I$942)))</f>
        <v>#DIV/0!</v>
      </c>
      <c r="Y629" s="16" t="str">
        <f t="shared" si="83"/>
        <v/>
      </c>
      <c r="Z629" s="16" t="e">
        <f>IF($A$3=FALSE,IF($C629&lt;16,I629/($D629^0.70558407859294)*'Hintergrund Berechnung'!$I$941,I629/($D629^0.70558407859294)*'Hintergrund Berechnung'!$I$942),IF($C629&lt;13,(I629/($D629^0.70558407859294)*'Hintergrund Berechnung'!$I$941)*0.5,IF($C629&lt;16,(I629/($D629^0.70558407859294)*'Hintergrund Berechnung'!$I$941)*0.67,I629/($D629^0.70558407859294)*'Hintergrund Berechnung'!$I$942)))</f>
        <v>#DIV/0!</v>
      </c>
      <c r="AA629" s="16" t="str">
        <f t="shared" si="84"/>
        <v/>
      </c>
      <c r="AB629" s="16" t="e">
        <f>IF($A$3=FALSE,IF($C629&lt;16,K629/($D629^0.70558407859294)*'Hintergrund Berechnung'!$I$941,K629/($D629^0.70558407859294)*'Hintergrund Berechnung'!$I$942),IF($C629&lt;13,(K629/($D629^0.70558407859294)*'Hintergrund Berechnung'!$I$941)*0.5,IF($C629&lt;16,(K629/($D629^0.70558407859294)*'Hintergrund Berechnung'!$I$941)*0.67,K629/($D629^0.70558407859294)*'Hintergrund Berechnung'!$I$942)))</f>
        <v>#DIV/0!</v>
      </c>
      <c r="AC629" s="16" t="str">
        <f t="shared" si="85"/>
        <v/>
      </c>
      <c r="AD629" s="16" t="e">
        <f>IF($A$3=FALSE,IF($C629&lt;16,M629/($D629^0.70558407859294)*'Hintergrund Berechnung'!$I$941,M629/($D629^0.70558407859294)*'Hintergrund Berechnung'!$I$942),IF($C629&lt;13,(M629/($D629^0.70558407859294)*'Hintergrund Berechnung'!$I$941)*0.5,IF($C629&lt;16,(M629/($D629^0.70558407859294)*'Hintergrund Berechnung'!$I$941)*0.67,M629/($D629^0.70558407859294)*'Hintergrund Berechnung'!$I$942)))</f>
        <v>#DIV/0!</v>
      </c>
      <c r="AE629" s="16" t="str">
        <f t="shared" si="86"/>
        <v/>
      </c>
      <c r="AF629" s="16" t="e">
        <f>IF($A$3=FALSE,IF($C629&lt;16,O629/($D629^0.70558407859294)*'Hintergrund Berechnung'!$I$941,O629/($D629^0.70558407859294)*'Hintergrund Berechnung'!$I$942),IF($C629&lt;13,(O629/($D629^0.70558407859294)*'Hintergrund Berechnung'!$I$941)*0.5,IF($C629&lt;16,(O629/($D629^0.70558407859294)*'Hintergrund Berechnung'!$I$941)*0.67,O629/($D629^0.70558407859294)*'Hintergrund Berechnung'!$I$942)))</f>
        <v>#DIV/0!</v>
      </c>
      <c r="AG629" s="16" t="str">
        <f t="shared" si="87"/>
        <v/>
      </c>
      <c r="AH629" s="16" t="e">
        <f t="shared" si="88"/>
        <v>#DIV/0!</v>
      </c>
      <c r="AI629" s="34" t="e">
        <f>ROUND(IF(C629&lt;16,$Q629/($D629^0.450818786555515)*'Hintergrund Berechnung'!$N$941,$Q629/($D629^0.450818786555515)*'Hintergrund Berechnung'!$N$942),0)</f>
        <v>#DIV/0!</v>
      </c>
      <c r="AJ629" s="34">
        <f>ROUND(IF(C629&lt;16,$R629*'Hintergrund Berechnung'!$O$941,$R629*'Hintergrund Berechnung'!$O$942),0)</f>
        <v>0</v>
      </c>
      <c r="AK629" s="34">
        <f>ROUND(IF(C629&lt;16,IF(S629&gt;0,(25-$S629)*'Hintergrund Berechnung'!$J$941,0),IF(S629&gt;0,(25-$S629)*'Hintergrund Berechnung'!$J$942,0)),0)</f>
        <v>0</v>
      </c>
      <c r="AL629" s="18" t="e">
        <f t="shared" si="89"/>
        <v>#DIV/0!</v>
      </c>
    </row>
    <row r="630" spans="21:38" x14ac:dyDescent="0.5">
      <c r="U630" s="16">
        <f t="shared" si="81"/>
        <v>0</v>
      </c>
      <c r="V630" s="16" t="e">
        <f>IF($A$3=FALSE,IF($C630&lt;16,E630/($D630^0.70558407859294)*'Hintergrund Berechnung'!$I$941,E630/($D630^0.70558407859294)*'Hintergrund Berechnung'!$I$942),IF($C630&lt;13,(E630/($D630^0.70558407859294)*'Hintergrund Berechnung'!$I$941)*0.5,IF($C630&lt;16,(E630/($D630^0.70558407859294)*'Hintergrund Berechnung'!$I$941)*0.67,E630/($D630^0.70558407859294)*'Hintergrund Berechnung'!$I$942)))</f>
        <v>#DIV/0!</v>
      </c>
      <c r="W630" s="16" t="str">
        <f t="shared" si="82"/>
        <v/>
      </c>
      <c r="X630" s="16" t="e">
        <f>IF($A$3=FALSE,IF($C630&lt;16,G630/($D630^0.70558407859294)*'Hintergrund Berechnung'!$I$941,G630/($D630^0.70558407859294)*'Hintergrund Berechnung'!$I$942),IF($C630&lt;13,(G630/($D630^0.70558407859294)*'Hintergrund Berechnung'!$I$941)*0.5,IF($C630&lt;16,(G630/($D630^0.70558407859294)*'Hintergrund Berechnung'!$I$941)*0.67,G630/($D630^0.70558407859294)*'Hintergrund Berechnung'!$I$942)))</f>
        <v>#DIV/0!</v>
      </c>
      <c r="Y630" s="16" t="str">
        <f t="shared" si="83"/>
        <v/>
      </c>
      <c r="Z630" s="16" t="e">
        <f>IF($A$3=FALSE,IF($C630&lt;16,I630/($D630^0.70558407859294)*'Hintergrund Berechnung'!$I$941,I630/($D630^0.70558407859294)*'Hintergrund Berechnung'!$I$942),IF($C630&lt;13,(I630/($D630^0.70558407859294)*'Hintergrund Berechnung'!$I$941)*0.5,IF($C630&lt;16,(I630/($D630^0.70558407859294)*'Hintergrund Berechnung'!$I$941)*0.67,I630/($D630^0.70558407859294)*'Hintergrund Berechnung'!$I$942)))</f>
        <v>#DIV/0!</v>
      </c>
      <c r="AA630" s="16" t="str">
        <f t="shared" si="84"/>
        <v/>
      </c>
      <c r="AB630" s="16" t="e">
        <f>IF($A$3=FALSE,IF($C630&lt;16,K630/($D630^0.70558407859294)*'Hintergrund Berechnung'!$I$941,K630/($D630^0.70558407859294)*'Hintergrund Berechnung'!$I$942),IF($C630&lt;13,(K630/($D630^0.70558407859294)*'Hintergrund Berechnung'!$I$941)*0.5,IF($C630&lt;16,(K630/($D630^0.70558407859294)*'Hintergrund Berechnung'!$I$941)*0.67,K630/($D630^0.70558407859294)*'Hintergrund Berechnung'!$I$942)))</f>
        <v>#DIV/0!</v>
      </c>
      <c r="AC630" s="16" t="str">
        <f t="shared" si="85"/>
        <v/>
      </c>
      <c r="AD630" s="16" t="e">
        <f>IF($A$3=FALSE,IF($C630&lt;16,M630/($D630^0.70558407859294)*'Hintergrund Berechnung'!$I$941,M630/($D630^0.70558407859294)*'Hintergrund Berechnung'!$I$942),IF($C630&lt;13,(M630/($D630^0.70558407859294)*'Hintergrund Berechnung'!$I$941)*0.5,IF($C630&lt;16,(M630/($D630^0.70558407859294)*'Hintergrund Berechnung'!$I$941)*0.67,M630/($D630^0.70558407859294)*'Hintergrund Berechnung'!$I$942)))</f>
        <v>#DIV/0!</v>
      </c>
      <c r="AE630" s="16" t="str">
        <f t="shared" si="86"/>
        <v/>
      </c>
      <c r="AF630" s="16" t="e">
        <f>IF($A$3=FALSE,IF($C630&lt;16,O630/($D630^0.70558407859294)*'Hintergrund Berechnung'!$I$941,O630/($D630^0.70558407859294)*'Hintergrund Berechnung'!$I$942),IF($C630&lt;13,(O630/($D630^0.70558407859294)*'Hintergrund Berechnung'!$I$941)*0.5,IF($C630&lt;16,(O630/($D630^0.70558407859294)*'Hintergrund Berechnung'!$I$941)*0.67,O630/($D630^0.70558407859294)*'Hintergrund Berechnung'!$I$942)))</f>
        <v>#DIV/0!</v>
      </c>
      <c r="AG630" s="16" t="str">
        <f t="shared" si="87"/>
        <v/>
      </c>
      <c r="AH630" s="16" t="e">
        <f t="shared" si="88"/>
        <v>#DIV/0!</v>
      </c>
      <c r="AI630" s="34" t="e">
        <f>ROUND(IF(C630&lt;16,$Q630/($D630^0.450818786555515)*'Hintergrund Berechnung'!$N$941,$Q630/($D630^0.450818786555515)*'Hintergrund Berechnung'!$N$942),0)</f>
        <v>#DIV/0!</v>
      </c>
      <c r="AJ630" s="34">
        <f>ROUND(IF(C630&lt;16,$R630*'Hintergrund Berechnung'!$O$941,$R630*'Hintergrund Berechnung'!$O$942),0)</f>
        <v>0</v>
      </c>
      <c r="AK630" s="34">
        <f>ROUND(IF(C630&lt;16,IF(S630&gt;0,(25-$S630)*'Hintergrund Berechnung'!$J$941,0),IF(S630&gt;0,(25-$S630)*'Hintergrund Berechnung'!$J$942,0)),0)</f>
        <v>0</v>
      </c>
      <c r="AL630" s="18" t="e">
        <f t="shared" si="89"/>
        <v>#DIV/0!</v>
      </c>
    </row>
    <row r="631" spans="21:38" x14ac:dyDescent="0.5">
      <c r="U631" s="16">
        <f t="shared" si="81"/>
        <v>0</v>
      </c>
      <c r="V631" s="16" t="e">
        <f>IF($A$3=FALSE,IF($C631&lt;16,E631/($D631^0.70558407859294)*'Hintergrund Berechnung'!$I$941,E631/($D631^0.70558407859294)*'Hintergrund Berechnung'!$I$942),IF($C631&lt;13,(E631/($D631^0.70558407859294)*'Hintergrund Berechnung'!$I$941)*0.5,IF($C631&lt;16,(E631/($D631^0.70558407859294)*'Hintergrund Berechnung'!$I$941)*0.67,E631/($D631^0.70558407859294)*'Hintergrund Berechnung'!$I$942)))</f>
        <v>#DIV/0!</v>
      </c>
      <c r="W631" s="16" t="str">
        <f t="shared" si="82"/>
        <v/>
      </c>
      <c r="X631" s="16" t="e">
        <f>IF($A$3=FALSE,IF($C631&lt;16,G631/($D631^0.70558407859294)*'Hintergrund Berechnung'!$I$941,G631/($D631^0.70558407859294)*'Hintergrund Berechnung'!$I$942),IF($C631&lt;13,(G631/($D631^0.70558407859294)*'Hintergrund Berechnung'!$I$941)*0.5,IF($C631&lt;16,(G631/($D631^0.70558407859294)*'Hintergrund Berechnung'!$I$941)*0.67,G631/($D631^0.70558407859294)*'Hintergrund Berechnung'!$I$942)))</f>
        <v>#DIV/0!</v>
      </c>
      <c r="Y631" s="16" t="str">
        <f t="shared" si="83"/>
        <v/>
      </c>
      <c r="Z631" s="16" t="e">
        <f>IF($A$3=FALSE,IF($C631&lt;16,I631/($D631^0.70558407859294)*'Hintergrund Berechnung'!$I$941,I631/($D631^0.70558407859294)*'Hintergrund Berechnung'!$I$942),IF($C631&lt;13,(I631/($D631^0.70558407859294)*'Hintergrund Berechnung'!$I$941)*0.5,IF($C631&lt;16,(I631/($D631^0.70558407859294)*'Hintergrund Berechnung'!$I$941)*0.67,I631/($D631^0.70558407859294)*'Hintergrund Berechnung'!$I$942)))</f>
        <v>#DIV/0!</v>
      </c>
      <c r="AA631" s="16" t="str">
        <f t="shared" si="84"/>
        <v/>
      </c>
      <c r="AB631" s="16" t="e">
        <f>IF($A$3=FALSE,IF($C631&lt;16,K631/($D631^0.70558407859294)*'Hintergrund Berechnung'!$I$941,K631/($D631^0.70558407859294)*'Hintergrund Berechnung'!$I$942),IF($C631&lt;13,(K631/($D631^0.70558407859294)*'Hintergrund Berechnung'!$I$941)*0.5,IF($C631&lt;16,(K631/($D631^0.70558407859294)*'Hintergrund Berechnung'!$I$941)*0.67,K631/($D631^0.70558407859294)*'Hintergrund Berechnung'!$I$942)))</f>
        <v>#DIV/0!</v>
      </c>
      <c r="AC631" s="16" t="str">
        <f t="shared" si="85"/>
        <v/>
      </c>
      <c r="AD631" s="16" t="e">
        <f>IF($A$3=FALSE,IF($C631&lt;16,M631/($D631^0.70558407859294)*'Hintergrund Berechnung'!$I$941,M631/($D631^0.70558407859294)*'Hintergrund Berechnung'!$I$942),IF($C631&lt;13,(M631/($D631^0.70558407859294)*'Hintergrund Berechnung'!$I$941)*0.5,IF($C631&lt;16,(M631/($D631^0.70558407859294)*'Hintergrund Berechnung'!$I$941)*0.67,M631/($D631^0.70558407859294)*'Hintergrund Berechnung'!$I$942)))</f>
        <v>#DIV/0!</v>
      </c>
      <c r="AE631" s="16" t="str">
        <f t="shared" si="86"/>
        <v/>
      </c>
      <c r="AF631" s="16" t="e">
        <f>IF($A$3=FALSE,IF($C631&lt;16,O631/($D631^0.70558407859294)*'Hintergrund Berechnung'!$I$941,O631/($D631^0.70558407859294)*'Hintergrund Berechnung'!$I$942),IF($C631&lt;13,(O631/($D631^0.70558407859294)*'Hintergrund Berechnung'!$I$941)*0.5,IF($C631&lt;16,(O631/($D631^0.70558407859294)*'Hintergrund Berechnung'!$I$941)*0.67,O631/($D631^0.70558407859294)*'Hintergrund Berechnung'!$I$942)))</f>
        <v>#DIV/0!</v>
      </c>
      <c r="AG631" s="16" t="str">
        <f t="shared" si="87"/>
        <v/>
      </c>
      <c r="AH631" s="16" t="e">
        <f t="shared" si="88"/>
        <v>#DIV/0!</v>
      </c>
      <c r="AI631" s="34" t="e">
        <f>ROUND(IF(C631&lt;16,$Q631/($D631^0.450818786555515)*'Hintergrund Berechnung'!$N$941,$Q631/($D631^0.450818786555515)*'Hintergrund Berechnung'!$N$942),0)</f>
        <v>#DIV/0!</v>
      </c>
      <c r="AJ631" s="34">
        <f>ROUND(IF(C631&lt;16,$R631*'Hintergrund Berechnung'!$O$941,$R631*'Hintergrund Berechnung'!$O$942),0)</f>
        <v>0</v>
      </c>
      <c r="AK631" s="34">
        <f>ROUND(IF(C631&lt;16,IF(S631&gt;0,(25-$S631)*'Hintergrund Berechnung'!$J$941,0),IF(S631&gt;0,(25-$S631)*'Hintergrund Berechnung'!$J$942,0)),0)</f>
        <v>0</v>
      </c>
      <c r="AL631" s="18" t="e">
        <f t="shared" si="89"/>
        <v>#DIV/0!</v>
      </c>
    </row>
    <row r="632" spans="21:38" x14ac:dyDescent="0.5">
      <c r="U632" s="16">
        <f t="shared" si="81"/>
        <v>0</v>
      </c>
      <c r="V632" s="16" t="e">
        <f>IF($A$3=FALSE,IF($C632&lt;16,E632/($D632^0.70558407859294)*'Hintergrund Berechnung'!$I$941,E632/($D632^0.70558407859294)*'Hintergrund Berechnung'!$I$942),IF($C632&lt;13,(E632/($D632^0.70558407859294)*'Hintergrund Berechnung'!$I$941)*0.5,IF($C632&lt;16,(E632/($D632^0.70558407859294)*'Hintergrund Berechnung'!$I$941)*0.67,E632/($D632^0.70558407859294)*'Hintergrund Berechnung'!$I$942)))</f>
        <v>#DIV/0!</v>
      </c>
      <c r="W632" s="16" t="str">
        <f t="shared" si="82"/>
        <v/>
      </c>
      <c r="X632" s="16" t="e">
        <f>IF($A$3=FALSE,IF($C632&lt;16,G632/($D632^0.70558407859294)*'Hintergrund Berechnung'!$I$941,G632/($D632^0.70558407859294)*'Hintergrund Berechnung'!$I$942),IF($C632&lt;13,(G632/($D632^0.70558407859294)*'Hintergrund Berechnung'!$I$941)*0.5,IF($C632&lt;16,(G632/($D632^0.70558407859294)*'Hintergrund Berechnung'!$I$941)*0.67,G632/($D632^0.70558407859294)*'Hintergrund Berechnung'!$I$942)))</f>
        <v>#DIV/0!</v>
      </c>
      <c r="Y632" s="16" t="str">
        <f t="shared" si="83"/>
        <v/>
      </c>
      <c r="Z632" s="16" t="e">
        <f>IF($A$3=FALSE,IF($C632&lt;16,I632/($D632^0.70558407859294)*'Hintergrund Berechnung'!$I$941,I632/($D632^0.70558407859294)*'Hintergrund Berechnung'!$I$942),IF($C632&lt;13,(I632/($D632^0.70558407859294)*'Hintergrund Berechnung'!$I$941)*0.5,IF($C632&lt;16,(I632/($D632^0.70558407859294)*'Hintergrund Berechnung'!$I$941)*0.67,I632/($D632^0.70558407859294)*'Hintergrund Berechnung'!$I$942)))</f>
        <v>#DIV/0!</v>
      </c>
      <c r="AA632" s="16" t="str">
        <f t="shared" si="84"/>
        <v/>
      </c>
      <c r="AB632" s="16" t="e">
        <f>IF($A$3=FALSE,IF($C632&lt;16,K632/($D632^0.70558407859294)*'Hintergrund Berechnung'!$I$941,K632/($D632^0.70558407859294)*'Hintergrund Berechnung'!$I$942),IF($C632&lt;13,(K632/($D632^0.70558407859294)*'Hintergrund Berechnung'!$I$941)*0.5,IF($C632&lt;16,(K632/($D632^0.70558407859294)*'Hintergrund Berechnung'!$I$941)*0.67,K632/($D632^0.70558407859294)*'Hintergrund Berechnung'!$I$942)))</f>
        <v>#DIV/0!</v>
      </c>
      <c r="AC632" s="16" t="str">
        <f t="shared" si="85"/>
        <v/>
      </c>
      <c r="AD632" s="16" t="e">
        <f>IF($A$3=FALSE,IF($C632&lt;16,M632/($D632^0.70558407859294)*'Hintergrund Berechnung'!$I$941,M632/($D632^0.70558407859294)*'Hintergrund Berechnung'!$I$942),IF($C632&lt;13,(M632/($D632^0.70558407859294)*'Hintergrund Berechnung'!$I$941)*0.5,IF($C632&lt;16,(M632/($D632^0.70558407859294)*'Hintergrund Berechnung'!$I$941)*0.67,M632/($D632^0.70558407859294)*'Hintergrund Berechnung'!$I$942)))</f>
        <v>#DIV/0!</v>
      </c>
      <c r="AE632" s="16" t="str">
        <f t="shared" si="86"/>
        <v/>
      </c>
      <c r="AF632" s="16" t="e">
        <f>IF($A$3=FALSE,IF($C632&lt;16,O632/($D632^0.70558407859294)*'Hintergrund Berechnung'!$I$941,O632/($D632^0.70558407859294)*'Hintergrund Berechnung'!$I$942),IF($C632&lt;13,(O632/($D632^0.70558407859294)*'Hintergrund Berechnung'!$I$941)*0.5,IF($C632&lt;16,(O632/($D632^0.70558407859294)*'Hintergrund Berechnung'!$I$941)*0.67,O632/($D632^0.70558407859294)*'Hintergrund Berechnung'!$I$942)))</f>
        <v>#DIV/0!</v>
      </c>
      <c r="AG632" s="16" t="str">
        <f t="shared" si="87"/>
        <v/>
      </c>
      <c r="AH632" s="16" t="e">
        <f t="shared" si="88"/>
        <v>#DIV/0!</v>
      </c>
      <c r="AI632" s="34" t="e">
        <f>ROUND(IF(C632&lt;16,$Q632/($D632^0.450818786555515)*'Hintergrund Berechnung'!$N$941,$Q632/($D632^0.450818786555515)*'Hintergrund Berechnung'!$N$942),0)</f>
        <v>#DIV/0!</v>
      </c>
      <c r="AJ632" s="34">
        <f>ROUND(IF(C632&lt;16,$R632*'Hintergrund Berechnung'!$O$941,$R632*'Hintergrund Berechnung'!$O$942),0)</f>
        <v>0</v>
      </c>
      <c r="AK632" s="34">
        <f>ROUND(IF(C632&lt;16,IF(S632&gt;0,(25-$S632)*'Hintergrund Berechnung'!$J$941,0),IF(S632&gt;0,(25-$S632)*'Hintergrund Berechnung'!$J$942,0)),0)</f>
        <v>0</v>
      </c>
      <c r="AL632" s="18" t="e">
        <f t="shared" si="89"/>
        <v>#DIV/0!</v>
      </c>
    </row>
    <row r="633" spans="21:38" x14ac:dyDescent="0.5">
      <c r="U633" s="16">
        <f t="shared" si="81"/>
        <v>0</v>
      </c>
      <c r="V633" s="16" t="e">
        <f>IF($A$3=FALSE,IF($C633&lt;16,E633/($D633^0.70558407859294)*'Hintergrund Berechnung'!$I$941,E633/($D633^0.70558407859294)*'Hintergrund Berechnung'!$I$942),IF($C633&lt;13,(E633/($D633^0.70558407859294)*'Hintergrund Berechnung'!$I$941)*0.5,IF($C633&lt;16,(E633/($D633^0.70558407859294)*'Hintergrund Berechnung'!$I$941)*0.67,E633/($D633^0.70558407859294)*'Hintergrund Berechnung'!$I$942)))</f>
        <v>#DIV/0!</v>
      </c>
      <c r="W633" s="16" t="str">
        <f t="shared" si="82"/>
        <v/>
      </c>
      <c r="X633" s="16" t="e">
        <f>IF($A$3=FALSE,IF($C633&lt;16,G633/($D633^0.70558407859294)*'Hintergrund Berechnung'!$I$941,G633/($D633^0.70558407859294)*'Hintergrund Berechnung'!$I$942),IF($C633&lt;13,(G633/($D633^0.70558407859294)*'Hintergrund Berechnung'!$I$941)*0.5,IF($C633&lt;16,(G633/($D633^0.70558407859294)*'Hintergrund Berechnung'!$I$941)*0.67,G633/($D633^0.70558407859294)*'Hintergrund Berechnung'!$I$942)))</f>
        <v>#DIV/0!</v>
      </c>
      <c r="Y633" s="16" t="str">
        <f t="shared" si="83"/>
        <v/>
      </c>
      <c r="Z633" s="16" t="e">
        <f>IF($A$3=FALSE,IF($C633&lt;16,I633/($D633^0.70558407859294)*'Hintergrund Berechnung'!$I$941,I633/($D633^0.70558407859294)*'Hintergrund Berechnung'!$I$942),IF($C633&lt;13,(I633/($D633^0.70558407859294)*'Hintergrund Berechnung'!$I$941)*0.5,IF($C633&lt;16,(I633/($D633^0.70558407859294)*'Hintergrund Berechnung'!$I$941)*0.67,I633/($D633^0.70558407859294)*'Hintergrund Berechnung'!$I$942)))</f>
        <v>#DIV/0!</v>
      </c>
      <c r="AA633" s="16" t="str">
        <f t="shared" si="84"/>
        <v/>
      </c>
      <c r="AB633" s="16" t="e">
        <f>IF($A$3=FALSE,IF($C633&lt;16,K633/($D633^0.70558407859294)*'Hintergrund Berechnung'!$I$941,K633/($D633^0.70558407859294)*'Hintergrund Berechnung'!$I$942),IF($C633&lt;13,(K633/($D633^0.70558407859294)*'Hintergrund Berechnung'!$I$941)*0.5,IF($C633&lt;16,(K633/($D633^0.70558407859294)*'Hintergrund Berechnung'!$I$941)*0.67,K633/($D633^0.70558407859294)*'Hintergrund Berechnung'!$I$942)))</f>
        <v>#DIV/0!</v>
      </c>
      <c r="AC633" s="16" t="str">
        <f t="shared" si="85"/>
        <v/>
      </c>
      <c r="AD633" s="16" t="e">
        <f>IF($A$3=FALSE,IF($C633&lt;16,M633/($D633^0.70558407859294)*'Hintergrund Berechnung'!$I$941,M633/($D633^0.70558407859294)*'Hintergrund Berechnung'!$I$942),IF($C633&lt;13,(M633/($D633^0.70558407859294)*'Hintergrund Berechnung'!$I$941)*0.5,IF($C633&lt;16,(M633/($D633^0.70558407859294)*'Hintergrund Berechnung'!$I$941)*0.67,M633/($D633^0.70558407859294)*'Hintergrund Berechnung'!$I$942)))</f>
        <v>#DIV/0!</v>
      </c>
      <c r="AE633" s="16" t="str">
        <f t="shared" si="86"/>
        <v/>
      </c>
      <c r="AF633" s="16" t="e">
        <f>IF($A$3=FALSE,IF($C633&lt;16,O633/($D633^0.70558407859294)*'Hintergrund Berechnung'!$I$941,O633/($D633^0.70558407859294)*'Hintergrund Berechnung'!$I$942),IF($C633&lt;13,(O633/($D633^0.70558407859294)*'Hintergrund Berechnung'!$I$941)*0.5,IF($C633&lt;16,(O633/($D633^0.70558407859294)*'Hintergrund Berechnung'!$I$941)*0.67,O633/($D633^0.70558407859294)*'Hintergrund Berechnung'!$I$942)))</f>
        <v>#DIV/0!</v>
      </c>
      <c r="AG633" s="16" t="str">
        <f t="shared" si="87"/>
        <v/>
      </c>
      <c r="AH633" s="16" t="e">
        <f t="shared" si="88"/>
        <v>#DIV/0!</v>
      </c>
      <c r="AI633" s="34" t="e">
        <f>ROUND(IF(C633&lt;16,$Q633/($D633^0.450818786555515)*'Hintergrund Berechnung'!$N$941,$Q633/($D633^0.450818786555515)*'Hintergrund Berechnung'!$N$942),0)</f>
        <v>#DIV/0!</v>
      </c>
      <c r="AJ633" s="34">
        <f>ROUND(IF(C633&lt;16,$R633*'Hintergrund Berechnung'!$O$941,$R633*'Hintergrund Berechnung'!$O$942),0)</f>
        <v>0</v>
      </c>
      <c r="AK633" s="34">
        <f>ROUND(IF(C633&lt;16,IF(S633&gt;0,(25-$S633)*'Hintergrund Berechnung'!$J$941,0),IF(S633&gt;0,(25-$S633)*'Hintergrund Berechnung'!$J$942,0)),0)</f>
        <v>0</v>
      </c>
      <c r="AL633" s="18" t="e">
        <f t="shared" si="89"/>
        <v>#DIV/0!</v>
      </c>
    </row>
    <row r="634" spans="21:38" x14ac:dyDescent="0.5">
      <c r="U634" s="16">
        <f t="shared" si="81"/>
        <v>0</v>
      </c>
      <c r="V634" s="16" t="e">
        <f>IF($A$3=FALSE,IF($C634&lt;16,E634/($D634^0.70558407859294)*'Hintergrund Berechnung'!$I$941,E634/($D634^0.70558407859294)*'Hintergrund Berechnung'!$I$942),IF($C634&lt;13,(E634/($D634^0.70558407859294)*'Hintergrund Berechnung'!$I$941)*0.5,IF($C634&lt;16,(E634/($D634^0.70558407859294)*'Hintergrund Berechnung'!$I$941)*0.67,E634/($D634^0.70558407859294)*'Hintergrund Berechnung'!$I$942)))</f>
        <v>#DIV/0!</v>
      </c>
      <c r="W634" s="16" t="str">
        <f t="shared" si="82"/>
        <v/>
      </c>
      <c r="X634" s="16" t="e">
        <f>IF($A$3=FALSE,IF($C634&lt;16,G634/($D634^0.70558407859294)*'Hintergrund Berechnung'!$I$941,G634/($D634^0.70558407859294)*'Hintergrund Berechnung'!$I$942),IF($C634&lt;13,(G634/($D634^0.70558407859294)*'Hintergrund Berechnung'!$I$941)*0.5,IF($C634&lt;16,(G634/($D634^0.70558407859294)*'Hintergrund Berechnung'!$I$941)*0.67,G634/($D634^0.70558407859294)*'Hintergrund Berechnung'!$I$942)))</f>
        <v>#DIV/0!</v>
      </c>
      <c r="Y634" s="16" t="str">
        <f t="shared" si="83"/>
        <v/>
      </c>
      <c r="Z634" s="16" t="e">
        <f>IF($A$3=FALSE,IF($C634&lt;16,I634/($D634^0.70558407859294)*'Hintergrund Berechnung'!$I$941,I634/($D634^0.70558407859294)*'Hintergrund Berechnung'!$I$942),IF($C634&lt;13,(I634/($D634^0.70558407859294)*'Hintergrund Berechnung'!$I$941)*0.5,IF($C634&lt;16,(I634/($D634^0.70558407859294)*'Hintergrund Berechnung'!$I$941)*0.67,I634/($D634^0.70558407859294)*'Hintergrund Berechnung'!$I$942)))</f>
        <v>#DIV/0!</v>
      </c>
      <c r="AA634" s="16" t="str">
        <f t="shared" si="84"/>
        <v/>
      </c>
      <c r="AB634" s="16" t="e">
        <f>IF($A$3=FALSE,IF($C634&lt;16,K634/($D634^0.70558407859294)*'Hintergrund Berechnung'!$I$941,K634/($D634^0.70558407859294)*'Hintergrund Berechnung'!$I$942),IF($C634&lt;13,(K634/($D634^0.70558407859294)*'Hintergrund Berechnung'!$I$941)*0.5,IF($C634&lt;16,(K634/($D634^0.70558407859294)*'Hintergrund Berechnung'!$I$941)*0.67,K634/($D634^0.70558407859294)*'Hintergrund Berechnung'!$I$942)))</f>
        <v>#DIV/0!</v>
      </c>
      <c r="AC634" s="16" t="str">
        <f t="shared" si="85"/>
        <v/>
      </c>
      <c r="AD634" s="16" t="e">
        <f>IF($A$3=FALSE,IF($C634&lt;16,M634/($D634^0.70558407859294)*'Hintergrund Berechnung'!$I$941,M634/($D634^0.70558407859294)*'Hintergrund Berechnung'!$I$942),IF($C634&lt;13,(M634/($D634^0.70558407859294)*'Hintergrund Berechnung'!$I$941)*0.5,IF($C634&lt;16,(M634/($D634^0.70558407859294)*'Hintergrund Berechnung'!$I$941)*0.67,M634/($D634^0.70558407859294)*'Hintergrund Berechnung'!$I$942)))</f>
        <v>#DIV/0!</v>
      </c>
      <c r="AE634" s="16" t="str">
        <f t="shared" si="86"/>
        <v/>
      </c>
      <c r="AF634" s="16" t="e">
        <f>IF($A$3=FALSE,IF($C634&lt;16,O634/($D634^0.70558407859294)*'Hintergrund Berechnung'!$I$941,O634/($D634^0.70558407859294)*'Hintergrund Berechnung'!$I$942),IF($C634&lt;13,(O634/($D634^0.70558407859294)*'Hintergrund Berechnung'!$I$941)*0.5,IF($C634&lt;16,(O634/($D634^0.70558407859294)*'Hintergrund Berechnung'!$I$941)*0.67,O634/($D634^0.70558407859294)*'Hintergrund Berechnung'!$I$942)))</f>
        <v>#DIV/0!</v>
      </c>
      <c r="AG634" s="16" t="str">
        <f t="shared" si="87"/>
        <v/>
      </c>
      <c r="AH634" s="16" t="e">
        <f t="shared" si="88"/>
        <v>#DIV/0!</v>
      </c>
      <c r="AI634" s="34" t="e">
        <f>ROUND(IF(C634&lt;16,$Q634/($D634^0.450818786555515)*'Hintergrund Berechnung'!$N$941,$Q634/($D634^0.450818786555515)*'Hintergrund Berechnung'!$N$942),0)</f>
        <v>#DIV/0!</v>
      </c>
      <c r="AJ634" s="34">
        <f>ROUND(IF(C634&lt;16,$R634*'Hintergrund Berechnung'!$O$941,$R634*'Hintergrund Berechnung'!$O$942),0)</f>
        <v>0</v>
      </c>
      <c r="AK634" s="34">
        <f>ROUND(IF(C634&lt;16,IF(S634&gt;0,(25-$S634)*'Hintergrund Berechnung'!$J$941,0),IF(S634&gt;0,(25-$S634)*'Hintergrund Berechnung'!$J$942,0)),0)</f>
        <v>0</v>
      </c>
      <c r="AL634" s="18" t="e">
        <f t="shared" si="89"/>
        <v>#DIV/0!</v>
      </c>
    </row>
    <row r="635" spans="21:38" x14ac:dyDescent="0.5">
      <c r="U635" s="16">
        <f t="shared" si="81"/>
        <v>0</v>
      </c>
      <c r="V635" s="16" t="e">
        <f>IF($A$3=FALSE,IF($C635&lt;16,E635/($D635^0.70558407859294)*'Hintergrund Berechnung'!$I$941,E635/($D635^0.70558407859294)*'Hintergrund Berechnung'!$I$942),IF($C635&lt;13,(E635/($D635^0.70558407859294)*'Hintergrund Berechnung'!$I$941)*0.5,IF($C635&lt;16,(E635/($D635^0.70558407859294)*'Hintergrund Berechnung'!$I$941)*0.67,E635/($D635^0.70558407859294)*'Hintergrund Berechnung'!$I$942)))</f>
        <v>#DIV/0!</v>
      </c>
      <c r="W635" s="16" t="str">
        <f t="shared" si="82"/>
        <v/>
      </c>
      <c r="X635" s="16" t="e">
        <f>IF($A$3=FALSE,IF($C635&lt;16,G635/($D635^0.70558407859294)*'Hintergrund Berechnung'!$I$941,G635/($D635^0.70558407859294)*'Hintergrund Berechnung'!$I$942),IF($C635&lt;13,(G635/($D635^0.70558407859294)*'Hintergrund Berechnung'!$I$941)*0.5,IF($C635&lt;16,(G635/($D635^0.70558407859294)*'Hintergrund Berechnung'!$I$941)*0.67,G635/($D635^0.70558407859294)*'Hintergrund Berechnung'!$I$942)))</f>
        <v>#DIV/0!</v>
      </c>
      <c r="Y635" s="16" t="str">
        <f t="shared" si="83"/>
        <v/>
      </c>
      <c r="Z635" s="16" t="e">
        <f>IF($A$3=FALSE,IF($C635&lt;16,I635/($D635^0.70558407859294)*'Hintergrund Berechnung'!$I$941,I635/($D635^0.70558407859294)*'Hintergrund Berechnung'!$I$942),IF($C635&lt;13,(I635/($D635^0.70558407859294)*'Hintergrund Berechnung'!$I$941)*0.5,IF($C635&lt;16,(I635/($D635^0.70558407859294)*'Hintergrund Berechnung'!$I$941)*0.67,I635/($D635^0.70558407859294)*'Hintergrund Berechnung'!$I$942)))</f>
        <v>#DIV/0!</v>
      </c>
      <c r="AA635" s="16" t="str">
        <f t="shared" si="84"/>
        <v/>
      </c>
      <c r="AB635" s="16" t="e">
        <f>IF($A$3=FALSE,IF($C635&lt;16,K635/($D635^0.70558407859294)*'Hintergrund Berechnung'!$I$941,K635/($D635^0.70558407859294)*'Hintergrund Berechnung'!$I$942),IF($C635&lt;13,(K635/($D635^0.70558407859294)*'Hintergrund Berechnung'!$I$941)*0.5,IF($C635&lt;16,(K635/($D635^0.70558407859294)*'Hintergrund Berechnung'!$I$941)*0.67,K635/($D635^0.70558407859294)*'Hintergrund Berechnung'!$I$942)))</f>
        <v>#DIV/0!</v>
      </c>
      <c r="AC635" s="16" t="str">
        <f t="shared" si="85"/>
        <v/>
      </c>
      <c r="AD635" s="16" t="e">
        <f>IF($A$3=FALSE,IF($C635&lt;16,M635/($D635^0.70558407859294)*'Hintergrund Berechnung'!$I$941,M635/($D635^0.70558407859294)*'Hintergrund Berechnung'!$I$942),IF($C635&lt;13,(M635/($D635^0.70558407859294)*'Hintergrund Berechnung'!$I$941)*0.5,IF($C635&lt;16,(M635/($D635^0.70558407859294)*'Hintergrund Berechnung'!$I$941)*0.67,M635/($D635^0.70558407859294)*'Hintergrund Berechnung'!$I$942)))</f>
        <v>#DIV/0!</v>
      </c>
      <c r="AE635" s="16" t="str">
        <f t="shared" si="86"/>
        <v/>
      </c>
      <c r="AF635" s="16" t="e">
        <f>IF($A$3=FALSE,IF($C635&lt;16,O635/($D635^0.70558407859294)*'Hintergrund Berechnung'!$I$941,O635/($D635^0.70558407859294)*'Hintergrund Berechnung'!$I$942),IF($C635&lt;13,(O635/($D635^0.70558407859294)*'Hintergrund Berechnung'!$I$941)*0.5,IF($C635&lt;16,(O635/($D635^0.70558407859294)*'Hintergrund Berechnung'!$I$941)*0.67,O635/($D635^0.70558407859294)*'Hintergrund Berechnung'!$I$942)))</f>
        <v>#DIV/0!</v>
      </c>
      <c r="AG635" s="16" t="str">
        <f t="shared" si="87"/>
        <v/>
      </c>
      <c r="AH635" s="16" t="e">
        <f t="shared" si="88"/>
        <v>#DIV/0!</v>
      </c>
      <c r="AI635" s="34" t="e">
        <f>ROUND(IF(C635&lt;16,$Q635/($D635^0.450818786555515)*'Hintergrund Berechnung'!$N$941,$Q635/($D635^0.450818786555515)*'Hintergrund Berechnung'!$N$942),0)</f>
        <v>#DIV/0!</v>
      </c>
      <c r="AJ635" s="34">
        <f>ROUND(IF(C635&lt;16,$R635*'Hintergrund Berechnung'!$O$941,$R635*'Hintergrund Berechnung'!$O$942),0)</f>
        <v>0</v>
      </c>
      <c r="AK635" s="34">
        <f>ROUND(IF(C635&lt;16,IF(S635&gt;0,(25-$S635)*'Hintergrund Berechnung'!$J$941,0),IF(S635&gt;0,(25-$S635)*'Hintergrund Berechnung'!$J$942,0)),0)</f>
        <v>0</v>
      </c>
      <c r="AL635" s="18" t="e">
        <f t="shared" si="89"/>
        <v>#DIV/0!</v>
      </c>
    </row>
    <row r="636" spans="21:38" x14ac:dyDescent="0.5">
      <c r="U636" s="16">
        <f t="shared" si="81"/>
        <v>0</v>
      </c>
      <c r="V636" s="16" t="e">
        <f>IF($A$3=FALSE,IF($C636&lt;16,E636/($D636^0.70558407859294)*'Hintergrund Berechnung'!$I$941,E636/($D636^0.70558407859294)*'Hintergrund Berechnung'!$I$942),IF($C636&lt;13,(E636/($D636^0.70558407859294)*'Hintergrund Berechnung'!$I$941)*0.5,IF($C636&lt;16,(E636/($D636^0.70558407859294)*'Hintergrund Berechnung'!$I$941)*0.67,E636/($D636^0.70558407859294)*'Hintergrund Berechnung'!$I$942)))</f>
        <v>#DIV/0!</v>
      </c>
      <c r="W636" s="16" t="str">
        <f t="shared" si="82"/>
        <v/>
      </c>
      <c r="X636" s="16" t="e">
        <f>IF($A$3=FALSE,IF($C636&lt;16,G636/($D636^0.70558407859294)*'Hintergrund Berechnung'!$I$941,G636/($D636^0.70558407859294)*'Hintergrund Berechnung'!$I$942),IF($C636&lt;13,(G636/($D636^0.70558407859294)*'Hintergrund Berechnung'!$I$941)*0.5,IF($C636&lt;16,(G636/($D636^0.70558407859294)*'Hintergrund Berechnung'!$I$941)*0.67,G636/($D636^0.70558407859294)*'Hintergrund Berechnung'!$I$942)))</f>
        <v>#DIV/0!</v>
      </c>
      <c r="Y636" s="16" t="str">
        <f t="shared" si="83"/>
        <v/>
      </c>
      <c r="Z636" s="16" t="e">
        <f>IF($A$3=FALSE,IF($C636&lt;16,I636/($D636^0.70558407859294)*'Hintergrund Berechnung'!$I$941,I636/($D636^0.70558407859294)*'Hintergrund Berechnung'!$I$942),IF($C636&lt;13,(I636/($D636^0.70558407859294)*'Hintergrund Berechnung'!$I$941)*0.5,IF($C636&lt;16,(I636/($D636^0.70558407859294)*'Hintergrund Berechnung'!$I$941)*0.67,I636/($D636^0.70558407859294)*'Hintergrund Berechnung'!$I$942)))</f>
        <v>#DIV/0!</v>
      </c>
      <c r="AA636" s="16" t="str">
        <f t="shared" si="84"/>
        <v/>
      </c>
      <c r="AB636" s="16" t="e">
        <f>IF($A$3=FALSE,IF($C636&lt;16,K636/($D636^0.70558407859294)*'Hintergrund Berechnung'!$I$941,K636/($D636^0.70558407859294)*'Hintergrund Berechnung'!$I$942),IF($C636&lt;13,(K636/($D636^0.70558407859294)*'Hintergrund Berechnung'!$I$941)*0.5,IF($C636&lt;16,(K636/($D636^0.70558407859294)*'Hintergrund Berechnung'!$I$941)*0.67,K636/($D636^0.70558407859294)*'Hintergrund Berechnung'!$I$942)))</f>
        <v>#DIV/0!</v>
      </c>
      <c r="AC636" s="16" t="str">
        <f t="shared" si="85"/>
        <v/>
      </c>
      <c r="AD636" s="16" t="e">
        <f>IF($A$3=FALSE,IF($C636&lt;16,M636/($D636^0.70558407859294)*'Hintergrund Berechnung'!$I$941,M636/($D636^0.70558407859294)*'Hintergrund Berechnung'!$I$942),IF($C636&lt;13,(M636/($D636^0.70558407859294)*'Hintergrund Berechnung'!$I$941)*0.5,IF($C636&lt;16,(M636/($D636^0.70558407859294)*'Hintergrund Berechnung'!$I$941)*0.67,M636/($D636^0.70558407859294)*'Hintergrund Berechnung'!$I$942)))</f>
        <v>#DIV/0!</v>
      </c>
      <c r="AE636" s="16" t="str">
        <f t="shared" si="86"/>
        <v/>
      </c>
      <c r="AF636" s="16" t="e">
        <f>IF($A$3=FALSE,IF($C636&lt;16,O636/($D636^0.70558407859294)*'Hintergrund Berechnung'!$I$941,O636/($D636^0.70558407859294)*'Hintergrund Berechnung'!$I$942),IF($C636&lt;13,(O636/($D636^0.70558407859294)*'Hintergrund Berechnung'!$I$941)*0.5,IF($C636&lt;16,(O636/($D636^0.70558407859294)*'Hintergrund Berechnung'!$I$941)*0.67,O636/($D636^0.70558407859294)*'Hintergrund Berechnung'!$I$942)))</f>
        <v>#DIV/0!</v>
      </c>
      <c r="AG636" s="16" t="str">
        <f t="shared" si="87"/>
        <v/>
      </c>
      <c r="AH636" s="16" t="e">
        <f t="shared" si="88"/>
        <v>#DIV/0!</v>
      </c>
      <c r="AI636" s="34" t="e">
        <f>ROUND(IF(C636&lt;16,$Q636/($D636^0.450818786555515)*'Hintergrund Berechnung'!$N$941,$Q636/($D636^0.450818786555515)*'Hintergrund Berechnung'!$N$942),0)</f>
        <v>#DIV/0!</v>
      </c>
      <c r="AJ636" s="34">
        <f>ROUND(IF(C636&lt;16,$R636*'Hintergrund Berechnung'!$O$941,$R636*'Hintergrund Berechnung'!$O$942),0)</f>
        <v>0</v>
      </c>
      <c r="AK636" s="34">
        <f>ROUND(IF(C636&lt;16,IF(S636&gt;0,(25-$S636)*'Hintergrund Berechnung'!$J$941,0),IF(S636&gt;0,(25-$S636)*'Hintergrund Berechnung'!$J$942,0)),0)</f>
        <v>0</v>
      </c>
      <c r="AL636" s="18" t="e">
        <f t="shared" si="89"/>
        <v>#DIV/0!</v>
      </c>
    </row>
    <row r="637" spans="21:38" x14ac:dyDescent="0.5">
      <c r="U637" s="16">
        <f t="shared" si="81"/>
        <v>0</v>
      </c>
      <c r="V637" s="16" t="e">
        <f>IF($A$3=FALSE,IF($C637&lt;16,E637/($D637^0.70558407859294)*'Hintergrund Berechnung'!$I$941,E637/($D637^0.70558407859294)*'Hintergrund Berechnung'!$I$942),IF($C637&lt;13,(E637/($D637^0.70558407859294)*'Hintergrund Berechnung'!$I$941)*0.5,IF($C637&lt;16,(E637/($D637^0.70558407859294)*'Hintergrund Berechnung'!$I$941)*0.67,E637/($D637^0.70558407859294)*'Hintergrund Berechnung'!$I$942)))</f>
        <v>#DIV/0!</v>
      </c>
      <c r="W637" s="16" t="str">
        <f t="shared" si="82"/>
        <v/>
      </c>
      <c r="X637" s="16" t="e">
        <f>IF($A$3=FALSE,IF($C637&lt;16,G637/($D637^0.70558407859294)*'Hintergrund Berechnung'!$I$941,G637/($D637^0.70558407859294)*'Hintergrund Berechnung'!$I$942),IF($C637&lt;13,(G637/($D637^0.70558407859294)*'Hintergrund Berechnung'!$I$941)*0.5,IF($C637&lt;16,(G637/($D637^0.70558407859294)*'Hintergrund Berechnung'!$I$941)*0.67,G637/($D637^0.70558407859294)*'Hintergrund Berechnung'!$I$942)))</f>
        <v>#DIV/0!</v>
      </c>
      <c r="Y637" s="16" t="str">
        <f t="shared" si="83"/>
        <v/>
      </c>
      <c r="Z637" s="16" t="e">
        <f>IF($A$3=FALSE,IF($C637&lt;16,I637/($D637^0.70558407859294)*'Hintergrund Berechnung'!$I$941,I637/($D637^0.70558407859294)*'Hintergrund Berechnung'!$I$942),IF($C637&lt;13,(I637/($D637^0.70558407859294)*'Hintergrund Berechnung'!$I$941)*0.5,IF($C637&lt;16,(I637/($D637^0.70558407859294)*'Hintergrund Berechnung'!$I$941)*0.67,I637/($D637^0.70558407859294)*'Hintergrund Berechnung'!$I$942)))</f>
        <v>#DIV/0!</v>
      </c>
      <c r="AA637" s="16" t="str">
        <f t="shared" si="84"/>
        <v/>
      </c>
      <c r="AB637" s="16" t="e">
        <f>IF($A$3=FALSE,IF($C637&lt;16,K637/($D637^0.70558407859294)*'Hintergrund Berechnung'!$I$941,K637/($D637^0.70558407859294)*'Hintergrund Berechnung'!$I$942),IF($C637&lt;13,(K637/($D637^0.70558407859294)*'Hintergrund Berechnung'!$I$941)*0.5,IF($C637&lt;16,(K637/($D637^0.70558407859294)*'Hintergrund Berechnung'!$I$941)*0.67,K637/($D637^0.70558407859294)*'Hintergrund Berechnung'!$I$942)))</f>
        <v>#DIV/0!</v>
      </c>
      <c r="AC637" s="16" t="str">
        <f t="shared" si="85"/>
        <v/>
      </c>
      <c r="AD637" s="16" t="e">
        <f>IF($A$3=FALSE,IF($C637&lt;16,M637/($D637^0.70558407859294)*'Hintergrund Berechnung'!$I$941,M637/($D637^0.70558407859294)*'Hintergrund Berechnung'!$I$942),IF($C637&lt;13,(M637/($D637^0.70558407859294)*'Hintergrund Berechnung'!$I$941)*0.5,IF($C637&lt;16,(M637/($D637^0.70558407859294)*'Hintergrund Berechnung'!$I$941)*0.67,M637/($D637^0.70558407859294)*'Hintergrund Berechnung'!$I$942)))</f>
        <v>#DIV/0!</v>
      </c>
      <c r="AE637" s="16" t="str">
        <f t="shared" si="86"/>
        <v/>
      </c>
      <c r="AF637" s="16" t="e">
        <f>IF($A$3=FALSE,IF($C637&lt;16,O637/($D637^0.70558407859294)*'Hintergrund Berechnung'!$I$941,O637/($D637^0.70558407859294)*'Hintergrund Berechnung'!$I$942),IF($C637&lt;13,(O637/($D637^0.70558407859294)*'Hintergrund Berechnung'!$I$941)*0.5,IF($C637&lt;16,(O637/($D637^0.70558407859294)*'Hintergrund Berechnung'!$I$941)*0.67,O637/($D637^0.70558407859294)*'Hintergrund Berechnung'!$I$942)))</f>
        <v>#DIV/0!</v>
      </c>
      <c r="AG637" s="16" t="str">
        <f t="shared" si="87"/>
        <v/>
      </c>
      <c r="AH637" s="16" t="e">
        <f t="shared" si="88"/>
        <v>#DIV/0!</v>
      </c>
      <c r="AI637" s="34" t="e">
        <f>ROUND(IF(C637&lt;16,$Q637/($D637^0.450818786555515)*'Hintergrund Berechnung'!$N$941,$Q637/($D637^0.450818786555515)*'Hintergrund Berechnung'!$N$942),0)</f>
        <v>#DIV/0!</v>
      </c>
      <c r="AJ637" s="34">
        <f>ROUND(IF(C637&lt;16,$R637*'Hintergrund Berechnung'!$O$941,$R637*'Hintergrund Berechnung'!$O$942),0)</f>
        <v>0</v>
      </c>
      <c r="AK637" s="34">
        <f>ROUND(IF(C637&lt;16,IF(S637&gt;0,(25-$S637)*'Hintergrund Berechnung'!$J$941,0),IF(S637&gt;0,(25-$S637)*'Hintergrund Berechnung'!$J$942,0)),0)</f>
        <v>0</v>
      </c>
      <c r="AL637" s="18" t="e">
        <f t="shared" si="89"/>
        <v>#DIV/0!</v>
      </c>
    </row>
    <row r="638" spans="21:38" x14ac:dyDescent="0.5">
      <c r="U638" s="16">
        <f t="shared" si="81"/>
        <v>0</v>
      </c>
      <c r="V638" s="16" t="e">
        <f>IF($A$3=FALSE,IF($C638&lt;16,E638/($D638^0.70558407859294)*'Hintergrund Berechnung'!$I$941,E638/($D638^0.70558407859294)*'Hintergrund Berechnung'!$I$942),IF($C638&lt;13,(E638/($D638^0.70558407859294)*'Hintergrund Berechnung'!$I$941)*0.5,IF($C638&lt;16,(E638/($D638^0.70558407859294)*'Hintergrund Berechnung'!$I$941)*0.67,E638/($D638^0.70558407859294)*'Hintergrund Berechnung'!$I$942)))</f>
        <v>#DIV/0!</v>
      </c>
      <c r="W638" s="16" t="str">
        <f t="shared" si="82"/>
        <v/>
      </c>
      <c r="X638" s="16" t="e">
        <f>IF($A$3=FALSE,IF($C638&lt;16,G638/($D638^0.70558407859294)*'Hintergrund Berechnung'!$I$941,G638/($D638^0.70558407859294)*'Hintergrund Berechnung'!$I$942),IF($C638&lt;13,(G638/($D638^0.70558407859294)*'Hintergrund Berechnung'!$I$941)*0.5,IF($C638&lt;16,(G638/($D638^0.70558407859294)*'Hintergrund Berechnung'!$I$941)*0.67,G638/($D638^0.70558407859294)*'Hintergrund Berechnung'!$I$942)))</f>
        <v>#DIV/0!</v>
      </c>
      <c r="Y638" s="16" t="str">
        <f t="shared" si="83"/>
        <v/>
      </c>
      <c r="Z638" s="16" t="e">
        <f>IF($A$3=FALSE,IF($C638&lt;16,I638/($D638^0.70558407859294)*'Hintergrund Berechnung'!$I$941,I638/($D638^0.70558407859294)*'Hintergrund Berechnung'!$I$942),IF($C638&lt;13,(I638/($D638^0.70558407859294)*'Hintergrund Berechnung'!$I$941)*0.5,IF($C638&lt;16,(I638/($D638^0.70558407859294)*'Hintergrund Berechnung'!$I$941)*0.67,I638/($D638^0.70558407859294)*'Hintergrund Berechnung'!$I$942)))</f>
        <v>#DIV/0!</v>
      </c>
      <c r="AA638" s="16" t="str">
        <f t="shared" si="84"/>
        <v/>
      </c>
      <c r="AB638" s="16" t="e">
        <f>IF($A$3=FALSE,IF($C638&lt;16,K638/($D638^0.70558407859294)*'Hintergrund Berechnung'!$I$941,K638/($D638^0.70558407859294)*'Hintergrund Berechnung'!$I$942),IF($C638&lt;13,(K638/($D638^0.70558407859294)*'Hintergrund Berechnung'!$I$941)*0.5,IF($C638&lt;16,(K638/($D638^0.70558407859294)*'Hintergrund Berechnung'!$I$941)*0.67,K638/($D638^0.70558407859294)*'Hintergrund Berechnung'!$I$942)))</f>
        <v>#DIV/0!</v>
      </c>
      <c r="AC638" s="16" t="str">
        <f t="shared" si="85"/>
        <v/>
      </c>
      <c r="AD638" s="16" t="e">
        <f>IF($A$3=FALSE,IF($C638&lt;16,M638/($D638^0.70558407859294)*'Hintergrund Berechnung'!$I$941,M638/($D638^0.70558407859294)*'Hintergrund Berechnung'!$I$942),IF($C638&lt;13,(M638/($D638^0.70558407859294)*'Hintergrund Berechnung'!$I$941)*0.5,IF($C638&lt;16,(M638/($D638^0.70558407859294)*'Hintergrund Berechnung'!$I$941)*0.67,M638/($D638^0.70558407859294)*'Hintergrund Berechnung'!$I$942)))</f>
        <v>#DIV/0!</v>
      </c>
      <c r="AE638" s="16" t="str">
        <f t="shared" si="86"/>
        <v/>
      </c>
      <c r="AF638" s="16" t="e">
        <f>IF($A$3=FALSE,IF($C638&lt;16,O638/($D638^0.70558407859294)*'Hintergrund Berechnung'!$I$941,O638/($D638^0.70558407859294)*'Hintergrund Berechnung'!$I$942),IF($C638&lt;13,(O638/($D638^0.70558407859294)*'Hintergrund Berechnung'!$I$941)*0.5,IF($C638&lt;16,(O638/($D638^0.70558407859294)*'Hintergrund Berechnung'!$I$941)*0.67,O638/($D638^0.70558407859294)*'Hintergrund Berechnung'!$I$942)))</f>
        <v>#DIV/0!</v>
      </c>
      <c r="AG638" s="16" t="str">
        <f t="shared" si="87"/>
        <v/>
      </c>
      <c r="AH638" s="16" t="e">
        <f t="shared" si="88"/>
        <v>#DIV/0!</v>
      </c>
      <c r="AI638" s="34" t="e">
        <f>ROUND(IF(C638&lt;16,$Q638/($D638^0.450818786555515)*'Hintergrund Berechnung'!$N$941,$Q638/($D638^0.450818786555515)*'Hintergrund Berechnung'!$N$942),0)</f>
        <v>#DIV/0!</v>
      </c>
      <c r="AJ638" s="34">
        <f>ROUND(IF(C638&lt;16,$R638*'Hintergrund Berechnung'!$O$941,$R638*'Hintergrund Berechnung'!$O$942),0)</f>
        <v>0</v>
      </c>
      <c r="AK638" s="34">
        <f>ROUND(IF(C638&lt;16,IF(S638&gt;0,(25-$S638)*'Hintergrund Berechnung'!$J$941,0),IF(S638&gt;0,(25-$S638)*'Hintergrund Berechnung'!$J$942,0)),0)</f>
        <v>0</v>
      </c>
      <c r="AL638" s="18" t="e">
        <f t="shared" si="89"/>
        <v>#DIV/0!</v>
      </c>
    </row>
    <row r="639" spans="21:38" x14ac:dyDescent="0.5">
      <c r="U639" s="16">
        <f t="shared" si="81"/>
        <v>0</v>
      </c>
      <c r="V639" s="16" t="e">
        <f>IF($A$3=FALSE,IF($C639&lt;16,E639/($D639^0.70558407859294)*'Hintergrund Berechnung'!$I$941,E639/($D639^0.70558407859294)*'Hintergrund Berechnung'!$I$942),IF($C639&lt;13,(E639/($D639^0.70558407859294)*'Hintergrund Berechnung'!$I$941)*0.5,IF($C639&lt;16,(E639/($D639^0.70558407859294)*'Hintergrund Berechnung'!$I$941)*0.67,E639/($D639^0.70558407859294)*'Hintergrund Berechnung'!$I$942)))</f>
        <v>#DIV/0!</v>
      </c>
      <c r="W639" s="16" t="str">
        <f t="shared" si="82"/>
        <v/>
      </c>
      <c r="X639" s="16" t="e">
        <f>IF($A$3=FALSE,IF($C639&lt;16,G639/($D639^0.70558407859294)*'Hintergrund Berechnung'!$I$941,G639/($D639^0.70558407859294)*'Hintergrund Berechnung'!$I$942),IF($C639&lt;13,(G639/($D639^0.70558407859294)*'Hintergrund Berechnung'!$I$941)*0.5,IF($C639&lt;16,(G639/($D639^0.70558407859294)*'Hintergrund Berechnung'!$I$941)*0.67,G639/($D639^0.70558407859294)*'Hintergrund Berechnung'!$I$942)))</f>
        <v>#DIV/0!</v>
      </c>
      <c r="Y639" s="16" t="str">
        <f t="shared" si="83"/>
        <v/>
      </c>
      <c r="Z639" s="16" t="e">
        <f>IF($A$3=FALSE,IF($C639&lt;16,I639/($D639^0.70558407859294)*'Hintergrund Berechnung'!$I$941,I639/($D639^0.70558407859294)*'Hintergrund Berechnung'!$I$942),IF($C639&lt;13,(I639/($D639^0.70558407859294)*'Hintergrund Berechnung'!$I$941)*0.5,IF($C639&lt;16,(I639/($D639^0.70558407859294)*'Hintergrund Berechnung'!$I$941)*0.67,I639/($D639^0.70558407859294)*'Hintergrund Berechnung'!$I$942)))</f>
        <v>#DIV/0!</v>
      </c>
      <c r="AA639" s="16" t="str">
        <f t="shared" si="84"/>
        <v/>
      </c>
      <c r="AB639" s="16" t="e">
        <f>IF($A$3=FALSE,IF($C639&lt;16,K639/($D639^0.70558407859294)*'Hintergrund Berechnung'!$I$941,K639/($D639^0.70558407859294)*'Hintergrund Berechnung'!$I$942),IF($C639&lt;13,(K639/($D639^0.70558407859294)*'Hintergrund Berechnung'!$I$941)*0.5,IF($C639&lt;16,(K639/($D639^0.70558407859294)*'Hintergrund Berechnung'!$I$941)*0.67,K639/($D639^0.70558407859294)*'Hintergrund Berechnung'!$I$942)))</f>
        <v>#DIV/0!</v>
      </c>
      <c r="AC639" s="16" t="str">
        <f t="shared" si="85"/>
        <v/>
      </c>
      <c r="AD639" s="16" t="e">
        <f>IF($A$3=FALSE,IF($C639&lt;16,M639/($D639^0.70558407859294)*'Hintergrund Berechnung'!$I$941,M639/($D639^0.70558407859294)*'Hintergrund Berechnung'!$I$942),IF($C639&lt;13,(M639/($D639^0.70558407859294)*'Hintergrund Berechnung'!$I$941)*0.5,IF($C639&lt;16,(M639/($D639^0.70558407859294)*'Hintergrund Berechnung'!$I$941)*0.67,M639/($D639^0.70558407859294)*'Hintergrund Berechnung'!$I$942)))</f>
        <v>#DIV/0!</v>
      </c>
      <c r="AE639" s="16" t="str">
        <f t="shared" si="86"/>
        <v/>
      </c>
      <c r="AF639" s="16" t="e">
        <f>IF($A$3=FALSE,IF($C639&lt;16,O639/($D639^0.70558407859294)*'Hintergrund Berechnung'!$I$941,O639/($D639^0.70558407859294)*'Hintergrund Berechnung'!$I$942),IF($C639&lt;13,(O639/($D639^0.70558407859294)*'Hintergrund Berechnung'!$I$941)*0.5,IF($C639&lt;16,(O639/($D639^0.70558407859294)*'Hintergrund Berechnung'!$I$941)*0.67,O639/($D639^0.70558407859294)*'Hintergrund Berechnung'!$I$942)))</f>
        <v>#DIV/0!</v>
      </c>
      <c r="AG639" s="16" t="str">
        <f t="shared" si="87"/>
        <v/>
      </c>
      <c r="AH639" s="16" t="e">
        <f t="shared" si="88"/>
        <v>#DIV/0!</v>
      </c>
      <c r="AI639" s="34" t="e">
        <f>ROUND(IF(C639&lt;16,$Q639/($D639^0.450818786555515)*'Hintergrund Berechnung'!$N$941,$Q639/($D639^0.450818786555515)*'Hintergrund Berechnung'!$N$942),0)</f>
        <v>#DIV/0!</v>
      </c>
      <c r="AJ639" s="34">
        <f>ROUND(IF(C639&lt;16,$R639*'Hintergrund Berechnung'!$O$941,$R639*'Hintergrund Berechnung'!$O$942),0)</f>
        <v>0</v>
      </c>
      <c r="AK639" s="34">
        <f>ROUND(IF(C639&lt;16,IF(S639&gt;0,(25-$S639)*'Hintergrund Berechnung'!$J$941,0),IF(S639&gt;0,(25-$S639)*'Hintergrund Berechnung'!$J$942,0)),0)</f>
        <v>0</v>
      </c>
      <c r="AL639" s="18" t="e">
        <f t="shared" si="89"/>
        <v>#DIV/0!</v>
      </c>
    </row>
    <row r="640" spans="21:38" x14ac:dyDescent="0.5">
      <c r="U640" s="16">
        <f t="shared" si="81"/>
        <v>0</v>
      </c>
      <c r="V640" s="16" t="e">
        <f>IF($A$3=FALSE,IF($C640&lt;16,E640/($D640^0.70558407859294)*'Hintergrund Berechnung'!$I$941,E640/($D640^0.70558407859294)*'Hintergrund Berechnung'!$I$942),IF($C640&lt;13,(E640/($D640^0.70558407859294)*'Hintergrund Berechnung'!$I$941)*0.5,IF($C640&lt;16,(E640/($D640^0.70558407859294)*'Hintergrund Berechnung'!$I$941)*0.67,E640/($D640^0.70558407859294)*'Hintergrund Berechnung'!$I$942)))</f>
        <v>#DIV/0!</v>
      </c>
      <c r="W640" s="16" t="str">
        <f t="shared" si="82"/>
        <v/>
      </c>
      <c r="X640" s="16" t="e">
        <f>IF($A$3=FALSE,IF($C640&lt;16,G640/($D640^0.70558407859294)*'Hintergrund Berechnung'!$I$941,G640/($D640^0.70558407859294)*'Hintergrund Berechnung'!$I$942),IF($C640&lt;13,(G640/($D640^0.70558407859294)*'Hintergrund Berechnung'!$I$941)*0.5,IF($C640&lt;16,(G640/($D640^0.70558407859294)*'Hintergrund Berechnung'!$I$941)*0.67,G640/($D640^0.70558407859294)*'Hintergrund Berechnung'!$I$942)))</f>
        <v>#DIV/0!</v>
      </c>
      <c r="Y640" s="16" t="str">
        <f t="shared" si="83"/>
        <v/>
      </c>
      <c r="Z640" s="16" t="e">
        <f>IF($A$3=FALSE,IF($C640&lt;16,I640/($D640^0.70558407859294)*'Hintergrund Berechnung'!$I$941,I640/($D640^0.70558407859294)*'Hintergrund Berechnung'!$I$942),IF($C640&lt;13,(I640/($D640^0.70558407859294)*'Hintergrund Berechnung'!$I$941)*0.5,IF($C640&lt;16,(I640/($D640^0.70558407859294)*'Hintergrund Berechnung'!$I$941)*0.67,I640/($D640^0.70558407859294)*'Hintergrund Berechnung'!$I$942)))</f>
        <v>#DIV/0!</v>
      </c>
      <c r="AA640" s="16" t="str">
        <f t="shared" si="84"/>
        <v/>
      </c>
      <c r="AB640" s="16" t="e">
        <f>IF($A$3=FALSE,IF($C640&lt;16,K640/($D640^0.70558407859294)*'Hintergrund Berechnung'!$I$941,K640/($D640^0.70558407859294)*'Hintergrund Berechnung'!$I$942),IF($C640&lt;13,(K640/($D640^0.70558407859294)*'Hintergrund Berechnung'!$I$941)*0.5,IF($C640&lt;16,(K640/($D640^0.70558407859294)*'Hintergrund Berechnung'!$I$941)*0.67,K640/($D640^0.70558407859294)*'Hintergrund Berechnung'!$I$942)))</f>
        <v>#DIV/0!</v>
      </c>
      <c r="AC640" s="16" t="str">
        <f t="shared" si="85"/>
        <v/>
      </c>
      <c r="AD640" s="16" t="e">
        <f>IF($A$3=FALSE,IF($C640&lt;16,M640/($D640^0.70558407859294)*'Hintergrund Berechnung'!$I$941,M640/($D640^0.70558407859294)*'Hintergrund Berechnung'!$I$942),IF($C640&lt;13,(M640/($D640^0.70558407859294)*'Hintergrund Berechnung'!$I$941)*0.5,IF($C640&lt;16,(M640/($D640^0.70558407859294)*'Hintergrund Berechnung'!$I$941)*0.67,M640/($D640^0.70558407859294)*'Hintergrund Berechnung'!$I$942)))</f>
        <v>#DIV/0!</v>
      </c>
      <c r="AE640" s="16" t="str">
        <f t="shared" si="86"/>
        <v/>
      </c>
      <c r="AF640" s="16" t="e">
        <f>IF($A$3=FALSE,IF($C640&lt;16,O640/($D640^0.70558407859294)*'Hintergrund Berechnung'!$I$941,O640/($D640^0.70558407859294)*'Hintergrund Berechnung'!$I$942),IF($C640&lt;13,(O640/($D640^0.70558407859294)*'Hintergrund Berechnung'!$I$941)*0.5,IF($C640&lt;16,(O640/($D640^0.70558407859294)*'Hintergrund Berechnung'!$I$941)*0.67,O640/($D640^0.70558407859294)*'Hintergrund Berechnung'!$I$942)))</f>
        <v>#DIV/0!</v>
      </c>
      <c r="AG640" s="16" t="str">
        <f t="shared" si="87"/>
        <v/>
      </c>
      <c r="AH640" s="16" t="e">
        <f t="shared" si="88"/>
        <v>#DIV/0!</v>
      </c>
      <c r="AI640" s="34" t="e">
        <f>ROUND(IF(C640&lt;16,$Q640/($D640^0.450818786555515)*'Hintergrund Berechnung'!$N$941,$Q640/($D640^0.450818786555515)*'Hintergrund Berechnung'!$N$942),0)</f>
        <v>#DIV/0!</v>
      </c>
      <c r="AJ640" s="34">
        <f>ROUND(IF(C640&lt;16,$R640*'Hintergrund Berechnung'!$O$941,$R640*'Hintergrund Berechnung'!$O$942),0)</f>
        <v>0</v>
      </c>
      <c r="AK640" s="34">
        <f>ROUND(IF(C640&lt;16,IF(S640&gt;0,(25-$S640)*'Hintergrund Berechnung'!$J$941,0),IF(S640&gt;0,(25-$S640)*'Hintergrund Berechnung'!$J$942,0)),0)</f>
        <v>0</v>
      </c>
      <c r="AL640" s="18" t="e">
        <f t="shared" si="89"/>
        <v>#DIV/0!</v>
      </c>
    </row>
    <row r="641" spans="21:38" x14ac:dyDescent="0.5">
      <c r="U641" s="16">
        <f t="shared" si="81"/>
        <v>0</v>
      </c>
      <c r="V641" s="16" t="e">
        <f>IF($A$3=FALSE,IF($C641&lt;16,E641/($D641^0.70558407859294)*'Hintergrund Berechnung'!$I$941,E641/($D641^0.70558407859294)*'Hintergrund Berechnung'!$I$942),IF($C641&lt;13,(E641/($D641^0.70558407859294)*'Hintergrund Berechnung'!$I$941)*0.5,IF($C641&lt;16,(E641/($D641^0.70558407859294)*'Hintergrund Berechnung'!$I$941)*0.67,E641/($D641^0.70558407859294)*'Hintergrund Berechnung'!$I$942)))</f>
        <v>#DIV/0!</v>
      </c>
      <c r="W641" s="16" t="str">
        <f t="shared" si="82"/>
        <v/>
      </c>
      <c r="X641" s="16" t="e">
        <f>IF($A$3=FALSE,IF($C641&lt;16,G641/($D641^0.70558407859294)*'Hintergrund Berechnung'!$I$941,G641/($D641^0.70558407859294)*'Hintergrund Berechnung'!$I$942),IF($C641&lt;13,(G641/($D641^0.70558407859294)*'Hintergrund Berechnung'!$I$941)*0.5,IF($C641&lt;16,(G641/($D641^0.70558407859294)*'Hintergrund Berechnung'!$I$941)*0.67,G641/($D641^0.70558407859294)*'Hintergrund Berechnung'!$I$942)))</f>
        <v>#DIV/0!</v>
      </c>
      <c r="Y641" s="16" t="str">
        <f t="shared" si="83"/>
        <v/>
      </c>
      <c r="Z641" s="16" t="e">
        <f>IF($A$3=FALSE,IF($C641&lt;16,I641/($D641^0.70558407859294)*'Hintergrund Berechnung'!$I$941,I641/($D641^0.70558407859294)*'Hintergrund Berechnung'!$I$942),IF($C641&lt;13,(I641/($D641^0.70558407859294)*'Hintergrund Berechnung'!$I$941)*0.5,IF($C641&lt;16,(I641/($D641^0.70558407859294)*'Hintergrund Berechnung'!$I$941)*0.67,I641/($D641^0.70558407859294)*'Hintergrund Berechnung'!$I$942)))</f>
        <v>#DIV/0!</v>
      </c>
      <c r="AA641" s="16" t="str">
        <f t="shared" si="84"/>
        <v/>
      </c>
      <c r="AB641" s="16" t="e">
        <f>IF($A$3=FALSE,IF($C641&lt;16,K641/($D641^0.70558407859294)*'Hintergrund Berechnung'!$I$941,K641/($D641^0.70558407859294)*'Hintergrund Berechnung'!$I$942),IF($C641&lt;13,(K641/($D641^0.70558407859294)*'Hintergrund Berechnung'!$I$941)*0.5,IF($C641&lt;16,(K641/($D641^0.70558407859294)*'Hintergrund Berechnung'!$I$941)*0.67,K641/($D641^0.70558407859294)*'Hintergrund Berechnung'!$I$942)))</f>
        <v>#DIV/0!</v>
      </c>
      <c r="AC641" s="16" t="str">
        <f t="shared" si="85"/>
        <v/>
      </c>
      <c r="AD641" s="16" t="e">
        <f>IF($A$3=FALSE,IF($C641&lt;16,M641/($D641^0.70558407859294)*'Hintergrund Berechnung'!$I$941,M641/($D641^0.70558407859294)*'Hintergrund Berechnung'!$I$942),IF($C641&lt;13,(M641/($D641^0.70558407859294)*'Hintergrund Berechnung'!$I$941)*0.5,IF($C641&lt;16,(M641/($D641^0.70558407859294)*'Hintergrund Berechnung'!$I$941)*0.67,M641/($D641^0.70558407859294)*'Hintergrund Berechnung'!$I$942)))</f>
        <v>#DIV/0!</v>
      </c>
      <c r="AE641" s="16" t="str">
        <f t="shared" si="86"/>
        <v/>
      </c>
      <c r="AF641" s="16" t="e">
        <f>IF($A$3=FALSE,IF($C641&lt;16,O641/($D641^0.70558407859294)*'Hintergrund Berechnung'!$I$941,O641/($D641^0.70558407859294)*'Hintergrund Berechnung'!$I$942),IF($C641&lt;13,(O641/($D641^0.70558407859294)*'Hintergrund Berechnung'!$I$941)*0.5,IF($C641&lt;16,(O641/($D641^0.70558407859294)*'Hintergrund Berechnung'!$I$941)*0.67,O641/($D641^0.70558407859294)*'Hintergrund Berechnung'!$I$942)))</f>
        <v>#DIV/0!</v>
      </c>
      <c r="AG641" s="16" t="str">
        <f t="shared" si="87"/>
        <v/>
      </c>
      <c r="AH641" s="16" t="e">
        <f t="shared" si="88"/>
        <v>#DIV/0!</v>
      </c>
      <c r="AI641" s="34" t="e">
        <f>ROUND(IF(C641&lt;16,$Q641/($D641^0.450818786555515)*'Hintergrund Berechnung'!$N$941,$Q641/($D641^0.450818786555515)*'Hintergrund Berechnung'!$N$942),0)</f>
        <v>#DIV/0!</v>
      </c>
      <c r="AJ641" s="34">
        <f>ROUND(IF(C641&lt;16,$R641*'Hintergrund Berechnung'!$O$941,$R641*'Hintergrund Berechnung'!$O$942),0)</f>
        <v>0</v>
      </c>
      <c r="AK641" s="34">
        <f>ROUND(IF(C641&lt;16,IF(S641&gt;0,(25-$S641)*'Hintergrund Berechnung'!$J$941,0),IF(S641&gt;0,(25-$S641)*'Hintergrund Berechnung'!$J$942,0)),0)</f>
        <v>0</v>
      </c>
      <c r="AL641" s="18" t="e">
        <f t="shared" si="89"/>
        <v>#DIV/0!</v>
      </c>
    </row>
    <row r="642" spans="21:38" x14ac:dyDescent="0.5">
      <c r="U642" s="16">
        <f t="shared" si="81"/>
        <v>0</v>
      </c>
      <c r="V642" s="16" t="e">
        <f>IF($A$3=FALSE,IF($C642&lt;16,E642/($D642^0.70558407859294)*'Hintergrund Berechnung'!$I$941,E642/($D642^0.70558407859294)*'Hintergrund Berechnung'!$I$942),IF($C642&lt;13,(E642/($D642^0.70558407859294)*'Hintergrund Berechnung'!$I$941)*0.5,IF($C642&lt;16,(E642/($D642^0.70558407859294)*'Hintergrund Berechnung'!$I$941)*0.67,E642/($D642^0.70558407859294)*'Hintergrund Berechnung'!$I$942)))</f>
        <v>#DIV/0!</v>
      </c>
      <c r="W642" s="16" t="str">
        <f t="shared" si="82"/>
        <v/>
      </c>
      <c r="X642" s="16" t="e">
        <f>IF($A$3=FALSE,IF($C642&lt;16,G642/($D642^0.70558407859294)*'Hintergrund Berechnung'!$I$941,G642/($D642^0.70558407859294)*'Hintergrund Berechnung'!$I$942),IF($C642&lt;13,(G642/($D642^0.70558407859294)*'Hintergrund Berechnung'!$I$941)*0.5,IF($C642&lt;16,(G642/($D642^0.70558407859294)*'Hintergrund Berechnung'!$I$941)*0.67,G642/($D642^0.70558407859294)*'Hintergrund Berechnung'!$I$942)))</f>
        <v>#DIV/0!</v>
      </c>
      <c r="Y642" s="16" t="str">
        <f t="shared" si="83"/>
        <v/>
      </c>
      <c r="Z642" s="16" t="e">
        <f>IF($A$3=FALSE,IF($C642&lt;16,I642/($D642^0.70558407859294)*'Hintergrund Berechnung'!$I$941,I642/($D642^0.70558407859294)*'Hintergrund Berechnung'!$I$942),IF($C642&lt;13,(I642/($D642^0.70558407859294)*'Hintergrund Berechnung'!$I$941)*0.5,IF($C642&lt;16,(I642/($D642^0.70558407859294)*'Hintergrund Berechnung'!$I$941)*0.67,I642/($D642^0.70558407859294)*'Hintergrund Berechnung'!$I$942)))</f>
        <v>#DIV/0!</v>
      </c>
      <c r="AA642" s="16" t="str">
        <f t="shared" si="84"/>
        <v/>
      </c>
      <c r="AB642" s="16" t="e">
        <f>IF($A$3=FALSE,IF($C642&lt;16,K642/($D642^0.70558407859294)*'Hintergrund Berechnung'!$I$941,K642/($D642^0.70558407859294)*'Hintergrund Berechnung'!$I$942),IF($C642&lt;13,(K642/($D642^0.70558407859294)*'Hintergrund Berechnung'!$I$941)*0.5,IF($C642&lt;16,(K642/($D642^0.70558407859294)*'Hintergrund Berechnung'!$I$941)*0.67,K642/($D642^0.70558407859294)*'Hintergrund Berechnung'!$I$942)))</f>
        <v>#DIV/0!</v>
      </c>
      <c r="AC642" s="16" t="str">
        <f t="shared" si="85"/>
        <v/>
      </c>
      <c r="AD642" s="16" t="e">
        <f>IF($A$3=FALSE,IF($C642&lt;16,M642/($D642^0.70558407859294)*'Hintergrund Berechnung'!$I$941,M642/($D642^0.70558407859294)*'Hintergrund Berechnung'!$I$942),IF($C642&lt;13,(M642/($D642^0.70558407859294)*'Hintergrund Berechnung'!$I$941)*0.5,IF($C642&lt;16,(M642/($D642^0.70558407859294)*'Hintergrund Berechnung'!$I$941)*0.67,M642/($D642^0.70558407859294)*'Hintergrund Berechnung'!$I$942)))</f>
        <v>#DIV/0!</v>
      </c>
      <c r="AE642" s="16" t="str">
        <f t="shared" si="86"/>
        <v/>
      </c>
      <c r="AF642" s="16" t="e">
        <f>IF($A$3=FALSE,IF($C642&lt;16,O642/($D642^0.70558407859294)*'Hintergrund Berechnung'!$I$941,O642/($D642^0.70558407859294)*'Hintergrund Berechnung'!$I$942),IF($C642&lt;13,(O642/($D642^0.70558407859294)*'Hintergrund Berechnung'!$I$941)*0.5,IF($C642&lt;16,(O642/($D642^0.70558407859294)*'Hintergrund Berechnung'!$I$941)*0.67,O642/($D642^0.70558407859294)*'Hintergrund Berechnung'!$I$942)))</f>
        <v>#DIV/0!</v>
      </c>
      <c r="AG642" s="16" t="str">
        <f t="shared" si="87"/>
        <v/>
      </c>
      <c r="AH642" s="16" t="e">
        <f t="shared" si="88"/>
        <v>#DIV/0!</v>
      </c>
      <c r="AI642" s="34" t="e">
        <f>ROUND(IF(C642&lt;16,$Q642/($D642^0.450818786555515)*'Hintergrund Berechnung'!$N$941,$Q642/($D642^0.450818786555515)*'Hintergrund Berechnung'!$N$942),0)</f>
        <v>#DIV/0!</v>
      </c>
      <c r="AJ642" s="34">
        <f>ROUND(IF(C642&lt;16,$R642*'Hintergrund Berechnung'!$O$941,$R642*'Hintergrund Berechnung'!$O$942),0)</f>
        <v>0</v>
      </c>
      <c r="AK642" s="34">
        <f>ROUND(IF(C642&lt;16,IF(S642&gt;0,(25-$S642)*'Hintergrund Berechnung'!$J$941,0),IF(S642&gt;0,(25-$S642)*'Hintergrund Berechnung'!$J$942,0)),0)</f>
        <v>0</v>
      </c>
      <c r="AL642" s="18" t="e">
        <f t="shared" si="89"/>
        <v>#DIV/0!</v>
      </c>
    </row>
    <row r="643" spans="21:38" x14ac:dyDescent="0.5">
      <c r="U643" s="16">
        <f t="shared" si="81"/>
        <v>0</v>
      </c>
      <c r="V643" s="16" t="e">
        <f>IF($A$3=FALSE,IF($C643&lt;16,E643/($D643^0.70558407859294)*'Hintergrund Berechnung'!$I$941,E643/($D643^0.70558407859294)*'Hintergrund Berechnung'!$I$942),IF($C643&lt;13,(E643/($D643^0.70558407859294)*'Hintergrund Berechnung'!$I$941)*0.5,IF($C643&lt;16,(E643/($D643^0.70558407859294)*'Hintergrund Berechnung'!$I$941)*0.67,E643/($D643^0.70558407859294)*'Hintergrund Berechnung'!$I$942)))</f>
        <v>#DIV/0!</v>
      </c>
      <c r="W643" s="16" t="str">
        <f t="shared" si="82"/>
        <v/>
      </c>
      <c r="X643" s="16" t="e">
        <f>IF($A$3=FALSE,IF($C643&lt;16,G643/($D643^0.70558407859294)*'Hintergrund Berechnung'!$I$941,G643/($D643^0.70558407859294)*'Hintergrund Berechnung'!$I$942),IF($C643&lt;13,(G643/($D643^0.70558407859294)*'Hintergrund Berechnung'!$I$941)*0.5,IF($C643&lt;16,(G643/($D643^0.70558407859294)*'Hintergrund Berechnung'!$I$941)*0.67,G643/($D643^0.70558407859294)*'Hintergrund Berechnung'!$I$942)))</f>
        <v>#DIV/0!</v>
      </c>
      <c r="Y643" s="16" t="str">
        <f t="shared" si="83"/>
        <v/>
      </c>
      <c r="Z643" s="16" t="e">
        <f>IF($A$3=FALSE,IF($C643&lt;16,I643/($D643^0.70558407859294)*'Hintergrund Berechnung'!$I$941,I643/($D643^0.70558407859294)*'Hintergrund Berechnung'!$I$942),IF($C643&lt;13,(I643/($D643^0.70558407859294)*'Hintergrund Berechnung'!$I$941)*0.5,IF($C643&lt;16,(I643/($D643^0.70558407859294)*'Hintergrund Berechnung'!$I$941)*0.67,I643/($D643^0.70558407859294)*'Hintergrund Berechnung'!$I$942)))</f>
        <v>#DIV/0!</v>
      </c>
      <c r="AA643" s="16" t="str">
        <f t="shared" si="84"/>
        <v/>
      </c>
      <c r="AB643" s="16" t="e">
        <f>IF($A$3=FALSE,IF($C643&lt;16,K643/($D643^0.70558407859294)*'Hintergrund Berechnung'!$I$941,K643/($D643^0.70558407859294)*'Hintergrund Berechnung'!$I$942),IF($C643&lt;13,(K643/($D643^0.70558407859294)*'Hintergrund Berechnung'!$I$941)*0.5,IF($C643&lt;16,(K643/($D643^0.70558407859294)*'Hintergrund Berechnung'!$I$941)*0.67,K643/($D643^0.70558407859294)*'Hintergrund Berechnung'!$I$942)))</f>
        <v>#DIV/0!</v>
      </c>
      <c r="AC643" s="16" t="str">
        <f t="shared" si="85"/>
        <v/>
      </c>
      <c r="AD643" s="16" t="e">
        <f>IF($A$3=FALSE,IF($C643&lt;16,M643/($D643^0.70558407859294)*'Hintergrund Berechnung'!$I$941,M643/($D643^0.70558407859294)*'Hintergrund Berechnung'!$I$942),IF($C643&lt;13,(M643/($D643^0.70558407859294)*'Hintergrund Berechnung'!$I$941)*0.5,IF($C643&lt;16,(M643/($D643^0.70558407859294)*'Hintergrund Berechnung'!$I$941)*0.67,M643/($D643^0.70558407859294)*'Hintergrund Berechnung'!$I$942)))</f>
        <v>#DIV/0!</v>
      </c>
      <c r="AE643" s="16" t="str">
        <f t="shared" si="86"/>
        <v/>
      </c>
      <c r="AF643" s="16" t="e">
        <f>IF($A$3=FALSE,IF($C643&lt;16,O643/($D643^0.70558407859294)*'Hintergrund Berechnung'!$I$941,O643/($D643^0.70558407859294)*'Hintergrund Berechnung'!$I$942),IF($C643&lt;13,(O643/($D643^0.70558407859294)*'Hintergrund Berechnung'!$I$941)*0.5,IF($C643&lt;16,(O643/($D643^0.70558407859294)*'Hintergrund Berechnung'!$I$941)*0.67,O643/($D643^0.70558407859294)*'Hintergrund Berechnung'!$I$942)))</f>
        <v>#DIV/0!</v>
      </c>
      <c r="AG643" s="16" t="str">
        <f t="shared" si="87"/>
        <v/>
      </c>
      <c r="AH643" s="16" t="e">
        <f t="shared" si="88"/>
        <v>#DIV/0!</v>
      </c>
      <c r="AI643" s="34" t="e">
        <f>ROUND(IF(C643&lt;16,$Q643/($D643^0.450818786555515)*'Hintergrund Berechnung'!$N$941,$Q643/($D643^0.450818786555515)*'Hintergrund Berechnung'!$N$942),0)</f>
        <v>#DIV/0!</v>
      </c>
      <c r="AJ643" s="34">
        <f>ROUND(IF(C643&lt;16,$R643*'Hintergrund Berechnung'!$O$941,$R643*'Hintergrund Berechnung'!$O$942),0)</f>
        <v>0</v>
      </c>
      <c r="AK643" s="34">
        <f>ROUND(IF(C643&lt;16,IF(S643&gt;0,(25-$S643)*'Hintergrund Berechnung'!$J$941,0),IF(S643&gt;0,(25-$S643)*'Hintergrund Berechnung'!$J$942,0)),0)</f>
        <v>0</v>
      </c>
      <c r="AL643" s="18" t="e">
        <f t="shared" si="89"/>
        <v>#DIV/0!</v>
      </c>
    </row>
    <row r="644" spans="21:38" x14ac:dyDescent="0.5">
      <c r="U644" s="16">
        <f t="shared" si="81"/>
        <v>0</v>
      </c>
      <c r="V644" s="16" t="e">
        <f>IF($A$3=FALSE,IF($C644&lt;16,E644/($D644^0.70558407859294)*'Hintergrund Berechnung'!$I$941,E644/($D644^0.70558407859294)*'Hintergrund Berechnung'!$I$942),IF($C644&lt;13,(E644/($D644^0.70558407859294)*'Hintergrund Berechnung'!$I$941)*0.5,IF($C644&lt;16,(E644/($D644^0.70558407859294)*'Hintergrund Berechnung'!$I$941)*0.67,E644/($D644^0.70558407859294)*'Hintergrund Berechnung'!$I$942)))</f>
        <v>#DIV/0!</v>
      </c>
      <c r="W644" s="16" t="str">
        <f t="shared" si="82"/>
        <v/>
      </c>
      <c r="X644" s="16" t="e">
        <f>IF($A$3=FALSE,IF($C644&lt;16,G644/($D644^0.70558407859294)*'Hintergrund Berechnung'!$I$941,G644/($D644^0.70558407859294)*'Hintergrund Berechnung'!$I$942),IF($C644&lt;13,(G644/($D644^0.70558407859294)*'Hintergrund Berechnung'!$I$941)*0.5,IF($C644&lt;16,(G644/($D644^0.70558407859294)*'Hintergrund Berechnung'!$I$941)*0.67,G644/($D644^0.70558407859294)*'Hintergrund Berechnung'!$I$942)))</f>
        <v>#DIV/0!</v>
      </c>
      <c r="Y644" s="16" t="str">
        <f t="shared" si="83"/>
        <v/>
      </c>
      <c r="Z644" s="16" t="e">
        <f>IF($A$3=FALSE,IF($C644&lt;16,I644/($D644^0.70558407859294)*'Hintergrund Berechnung'!$I$941,I644/($D644^0.70558407859294)*'Hintergrund Berechnung'!$I$942),IF($C644&lt;13,(I644/($D644^0.70558407859294)*'Hintergrund Berechnung'!$I$941)*0.5,IF($C644&lt;16,(I644/($D644^0.70558407859294)*'Hintergrund Berechnung'!$I$941)*0.67,I644/($D644^0.70558407859294)*'Hintergrund Berechnung'!$I$942)))</f>
        <v>#DIV/0!</v>
      </c>
      <c r="AA644" s="16" t="str">
        <f t="shared" si="84"/>
        <v/>
      </c>
      <c r="AB644" s="16" t="e">
        <f>IF($A$3=FALSE,IF($C644&lt;16,K644/($D644^0.70558407859294)*'Hintergrund Berechnung'!$I$941,K644/($D644^0.70558407859294)*'Hintergrund Berechnung'!$I$942),IF($C644&lt;13,(K644/($D644^0.70558407859294)*'Hintergrund Berechnung'!$I$941)*0.5,IF($C644&lt;16,(K644/($D644^0.70558407859294)*'Hintergrund Berechnung'!$I$941)*0.67,K644/($D644^0.70558407859294)*'Hintergrund Berechnung'!$I$942)))</f>
        <v>#DIV/0!</v>
      </c>
      <c r="AC644" s="16" t="str">
        <f t="shared" si="85"/>
        <v/>
      </c>
      <c r="AD644" s="16" t="e">
        <f>IF($A$3=FALSE,IF($C644&lt;16,M644/($D644^0.70558407859294)*'Hintergrund Berechnung'!$I$941,M644/($D644^0.70558407859294)*'Hintergrund Berechnung'!$I$942),IF($C644&lt;13,(M644/($D644^0.70558407859294)*'Hintergrund Berechnung'!$I$941)*0.5,IF($C644&lt;16,(M644/($D644^0.70558407859294)*'Hintergrund Berechnung'!$I$941)*0.67,M644/($D644^0.70558407859294)*'Hintergrund Berechnung'!$I$942)))</f>
        <v>#DIV/0!</v>
      </c>
      <c r="AE644" s="16" t="str">
        <f t="shared" si="86"/>
        <v/>
      </c>
      <c r="AF644" s="16" t="e">
        <f>IF($A$3=FALSE,IF($C644&lt;16,O644/($D644^0.70558407859294)*'Hintergrund Berechnung'!$I$941,O644/($D644^0.70558407859294)*'Hintergrund Berechnung'!$I$942),IF($C644&lt;13,(O644/($D644^0.70558407859294)*'Hintergrund Berechnung'!$I$941)*0.5,IF($C644&lt;16,(O644/($D644^0.70558407859294)*'Hintergrund Berechnung'!$I$941)*0.67,O644/($D644^0.70558407859294)*'Hintergrund Berechnung'!$I$942)))</f>
        <v>#DIV/0!</v>
      </c>
      <c r="AG644" s="16" t="str">
        <f t="shared" si="87"/>
        <v/>
      </c>
      <c r="AH644" s="16" t="e">
        <f t="shared" si="88"/>
        <v>#DIV/0!</v>
      </c>
      <c r="AI644" s="34" t="e">
        <f>ROUND(IF(C644&lt;16,$Q644/($D644^0.450818786555515)*'Hintergrund Berechnung'!$N$941,$Q644/($D644^0.450818786555515)*'Hintergrund Berechnung'!$N$942),0)</f>
        <v>#DIV/0!</v>
      </c>
      <c r="AJ644" s="34">
        <f>ROUND(IF(C644&lt;16,$R644*'Hintergrund Berechnung'!$O$941,$R644*'Hintergrund Berechnung'!$O$942),0)</f>
        <v>0</v>
      </c>
      <c r="AK644" s="34">
        <f>ROUND(IF(C644&lt;16,IF(S644&gt;0,(25-$S644)*'Hintergrund Berechnung'!$J$941,0),IF(S644&gt;0,(25-$S644)*'Hintergrund Berechnung'!$J$942,0)),0)</f>
        <v>0</v>
      </c>
      <c r="AL644" s="18" t="e">
        <f t="shared" si="89"/>
        <v>#DIV/0!</v>
      </c>
    </row>
    <row r="645" spans="21:38" x14ac:dyDescent="0.5">
      <c r="U645" s="16">
        <f t="shared" si="81"/>
        <v>0</v>
      </c>
      <c r="V645" s="16" t="e">
        <f>IF($A$3=FALSE,IF($C645&lt;16,E645/($D645^0.70558407859294)*'Hintergrund Berechnung'!$I$941,E645/($D645^0.70558407859294)*'Hintergrund Berechnung'!$I$942),IF($C645&lt;13,(E645/($D645^0.70558407859294)*'Hintergrund Berechnung'!$I$941)*0.5,IF($C645&lt;16,(E645/($D645^0.70558407859294)*'Hintergrund Berechnung'!$I$941)*0.67,E645/($D645^0.70558407859294)*'Hintergrund Berechnung'!$I$942)))</f>
        <v>#DIV/0!</v>
      </c>
      <c r="W645" s="16" t="str">
        <f t="shared" si="82"/>
        <v/>
      </c>
      <c r="X645" s="16" t="e">
        <f>IF($A$3=FALSE,IF($C645&lt;16,G645/($D645^0.70558407859294)*'Hintergrund Berechnung'!$I$941,G645/($D645^0.70558407859294)*'Hintergrund Berechnung'!$I$942),IF($C645&lt;13,(G645/($D645^0.70558407859294)*'Hintergrund Berechnung'!$I$941)*0.5,IF($C645&lt;16,(G645/($D645^0.70558407859294)*'Hintergrund Berechnung'!$I$941)*0.67,G645/($D645^0.70558407859294)*'Hintergrund Berechnung'!$I$942)))</f>
        <v>#DIV/0!</v>
      </c>
      <c r="Y645" s="16" t="str">
        <f t="shared" si="83"/>
        <v/>
      </c>
      <c r="Z645" s="16" t="e">
        <f>IF($A$3=FALSE,IF($C645&lt;16,I645/($D645^0.70558407859294)*'Hintergrund Berechnung'!$I$941,I645/($D645^0.70558407859294)*'Hintergrund Berechnung'!$I$942),IF($C645&lt;13,(I645/($D645^0.70558407859294)*'Hintergrund Berechnung'!$I$941)*0.5,IF($C645&lt;16,(I645/($D645^0.70558407859294)*'Hintergrund Berechnung'!$I$941)*0.67,I645/($D645^0.70558407859294)*'Hintergrund Berechnung'!$I$942)))</f>
        <v>#DIV/0!</v>
      </c>
      <c r="AA645" s="16" t="str">
        <f t="shared" si="84"/>
        <v/>
      </c>
      <c r="AB645" s="16" t="e">
        <f>IF($A$3=FALSE,IF($C645&lt;16,K645/($D645^0.70558407859294)*'Hintergrund Berechnung'!$I$941,K645/($D645^0.70558407859294)*'Hintergrund Berechnung'!$I$942),IF($C645&lt;13,(K645/($D645^0.70558407859294)*'Hintergrund Berechnung'!$I$941)*0.5,IF($C645&lt;16,(K645/($D645^0.70558407859294)*'Hintergrund Berechnung'!$I$941)*0.67,K645/($D645^0.70558407859294)*'Hintergrund Berechnung'!$I$942)))</f>
        <v>#DIV/0!</v>
      </c>
      <c r="AC645" s="16" t="str">
        <f t="shared" si="85"/>
        <v/>
      </c>
      <c r="AD645" s="16" t="e">
        <f>IF($A$3=FALSE,IF($C645&lt;16,M645/($D645^0.70558407859294)*'Hintergrund Berechnung'!$I$941,M645/($D645^0.70558407859294)*'Hintergrund Berechnung'!$I$942),IF($C645&lt;13,(M645/($D645^0.70558407859294)*'Hintergrund Berechnung'!$I$941)*0.5,IF($C645&lt;16,(M645/($D645^0.70558407859294)*'Hintergrund Berechnung'!$I$941)*0.67,M645/($D645^0.70558407859294)*'Hintergrund Berechnung'!$I$942)))</f>
        <v>#DIV/0!</v>
      </c>
      <c r="AE645" s="16" t="str">
        <f t="shared" si="86"/>
        <v/>
      </c>
      <c r="AF645" s="16" t="e">
        <f>IF($A$3=FALSE,IF($C645&lt;16,O645/($D645^0.70558407859294)*'Hintergrund Berechnung'!$I$941,O645/($D645^0.70558407859294)*'Hintergrund Berechnung'!$I$942),IF($C645&lt;13,(O645/($D645^0.70558407859294)*'Hintergrund Berechnung'!$I$941)*0.5,IF($C645&lt;16,(O645/($D645^0.70558407859294)*'Hintergrund Berechnung'!$I$941)*0.67,O645/($D645^0.70558407859294)*'Hintergrund Berechnung'!$I$942)))</f>
        <v>#DIV/0!</v>
      </c>
      <c r="AG645" s="16" t="str">
        <f t="shared" si="87"/>
        <v/>
      </c>
      <c r="AH645" s="16" t="e">
        <f t="shared" si="88"/>
        <v>#DIV/0!</v>
      </c>
      <c r="AI645" s="34" t="e">
        <f>ROUND(IF(C645&lt;16,$Q645/($D645^0.450818786555515)*'Hintergrund Berechnung'!$N$941,$Q645/($D645^0.450818786555515)*'Hintergrund Berechnung'!$N$942),0)</f>
        <v>#DIV/0!</v>
      </c>
      <c r="AJ645" s="34">
        <f>ROUND(IF(C645&lt;16,$R645*'Hintergrund Berechnung'!$O$941,$R645*'Hintergrund Berechnung'!$O$942),0)</f>
        <v>0</v>
      </c>
      <c r="AK645" s="34">
        <f>ROUND(IF(C645&lt;16,IF(S645&gt;0,(25-$S645)*'Hintergrund Berechnung'!$J$941,0),IF(S645&gt;0,(25-$S645)*'Hintergrund Berechnung'!$J$942,0)),0)</f>
        <v>0</v>
      </c>
      <c r="AL645" s="18" t="e">
        <f t="shared" si="89"/>
        <v>#DIV/0!</v>
      </c>
    </row>
    <row r="646" spans="21:38" x14ac:dyDescent="0.5">
      <c r="U646" s="16">
        <f t="shared" si="81"/>
        <v>0</v>
      </c>
      <c r="V646" s="16" t="e">
        <f>IF($A$3=FALSE,IF($C646&lt;16,E646/($D646^0.70558407859294)*'Hintergrund Berechnung'!$I$941,E646/($D646^0.70558407859294)*'Hintergrund Berechnung'!$I$942),IF($C646&lt;13,(E646/($D646^0.70558407859294)*'Hintergrund Berechnung'!$I$941)*0.5,IF($C646&lt;16,(E646/($D646^0.70558407859294)*'Hintergrund Berechnung'!$I$941)*0.67,E646/($D646^0.70558407859294)*'Hintergrund Berechnung'!$I$942)))</f>
        <v>#DIV/0!</v>
      </c>
      <c r="W646" s="16" t="str">
        <f t="shared" si="82"/>
        <v/>
      </c>
      <c r="X646" s="16" t="e">
        <f>IF($A$3=FALSE,IF($C646&lt;16,G646/($D646^0.70558407859294)*'Hintergrund Berechnung'!$I$941,G646/($D646^0.70558407859294)*'Hintergrund Berechnung'!$I$942),IF($C646&lt;13,(G646/($D646^0.70558407859294)*'Hintergrund Berechnung'!$I$941)*0.5,IF($C646&lt;16,(G646/($D646^0.70558407859294)*'Hintergrund Berechnung'!$I$941)*0.67,G646/($D646^0.70558407859294)*'Hintergrund Berechnung'!$I$942)))</f>
        <v>#DIV/0!</v>
      </c>
      <c r="Y646" s="16" t="str">
        <f t="shared" si="83"/>
        <v/>
      </c>
      <c r="Z646" s="16" t="e">
        <f>IF($A$3=FALSE,IF($C646&lt;16,I646/($D646^0.70558407859294)*'Hintergrund Berechnung'!$I$941,I646/($D646^0.70558407859294)*'Hintergrund Berechnung'!$I$942),IF($C646&lt;13,(I646/($D646^0.70558407859294)*'Hintergrund Berechnung'!$I$941)*0.5,IF($C646&lt;16,(I646/($D646^0.70558407859294)*'Hintergrund Berechnung'!$I$941)*0.67,I646/($D646^0.70558407859294)*'Hintergrund Berechnung'!$I$942)))</f>
        <v>#DIV/0!</v>
      </c>
      <c r="AA646" s="16" t="str">
        <f t="shared" si="84"/>
        <v/>
      </c>
      <c r="AB646" s="16" t="e">
        <f>IF($A$3=FALSE,IF($C646&lt;16,K646/($D646^0.70558407859294)*'Hintergrund Berechnung'!$I$941,K646/($D646^0.70558407859294)*'Hintergrund Berechnung'!$I$942),IF($C646&lt;13,(K646/($D646^0.70558407859294)*'Hintergrund Berechnung'!$I$941)*0.5,IF($C646&lt;16,(K646/($D646^0.70558407859294)*'Hintergrund Berechnung'!$I$941)*0.67,K646/($D646^0.70558407859294)*'Hintergrund Berechnung'!$I$942)))</f>
        <v>#DIV/0!</v>
      </c>
      <c r="AC646" s="16" t="str">
        <f t="shared" si="85"/>
        <v/>
      </c>
      <c r="AD646" s="16" t="e">
        <f>IF($A$3=FALSE,IF($C646&lt;16,M646/($D646^0.70558407859294)*'Hintergrund Berechnung'!$I$941,M646/($D646^0.70558407859294)*'Hintergrund Berechnung'!$I$942),IF($C646&lt;13,(M646/($D646^0.70558407859294)*'Hintergrund Berechnung'!$I$941)*0.5,IF($C646&lt;16,(M646/($D646^0.70558407859294)*'Hintergrund Berechnung'!$I$941)*0.67,M646/($D646^0.70558407859294)*'Hintergrund Berechnung'!$I$942)))</f>
        <v>#DIV/0!</v>
      </c>
      <c r="AE646" s="16" t="str">
        <f t="shared" si="86"/>
        <v/>
      </c>
      <c r="AF646" s="16" t="e">
        <f>IF($A$3=FALSE,IF($C646&lt;16,O646/($D646^0.70558407859294)*'Hintergrund Berechnung'!$I$941,O646/($D646^0.70558407859294)*'Hintergrund Berechnung'!$I$942),IF($C646&lt;13,(O646/($D646^0.70558407859294)*'Hintergrund Berechnung'!$I$941)*0.5,IF($C646&lt;16,(O646/($D646^0.70558407859294)*'Hintergrund Berechnung'!$I$941)*0.67,O646/($D646^0.70558407859294)*'Hintergrund Berechnung'!$I$942)))</f>
        <v>#DIV/0!</v>
      </c>
      <c r="AG646" s="16" t="str">
        <f t="shared" si="87"/>
        <v/>
      </c>
      <c r="AH646" s="16" t="e">
        <f t="shared" si="88"/>
        <v>#DIV/0!</v>
      </c>
      <c r="AI646" s="34" t="e">
        <f>ROUND(IF(C646&lt;16,$Q646/($D646^0.450818786555515)*'Hintergrund Berechnung'!$N$941,$Q646/($D646^0.450818786555515)*'Hintergrund Berechnung'!$N$942),0)</f>
        <v>#DIV/0!</v>
      </c>
      <c r="AJ646" s="34">
        <f>ROUND(IF(C646&lt;16,$R646*'Hintergrund Berechnung'!$O$941,$R646*'Hintergrund Berechnung'!$O$942),0)</f>
        <v>0</v>
      </c>
      <c r="AK646" s="34">
        <f>ROUND(IF(C646&lt;16,IF(S646&gt;0,(25-$S646)*'Hintergrund Berechnung'!$J$941,0),IF(S646&gt;0,(25-$S646)*'Hintergrund Berechnung'!$J$942,0)),0)</f>
        <v>0</v>
      </c>
      <c r="AL646" s="18" t="e">
        <f t="shared" si="89"/>
        <v>#DIV/0!</v>
      </c>
    </row>
    <row r="647" spans="21:38" x14ac:dyDescent="0.5">
      <c r="U647" s="16">
        <f t="shared" ref="U647:U710" si="90">MAX(E647,G647,I647)+MAX(K647,M647,O647)</f>
        <v>0</v>
      </c>
      <c r="V647" s="16" t="e">
        <f>IF($A$3=FALSE,IF($C647&lt;16,E647/($D647^0.70558407859294)*'Hintergrund Berechnung'!$I$941,E647/($D647^0.70558407859294)*'Hintergrund Berechnung'!$I$942),IF($C647&lt;13,(E647/($D647^0.70558407859294)*'Hintergrund Berechnung'!$I$941)*0.5,IF($C647&lt;16,(E647/($D647^0.70558407859294)*'Hintergrund Berechnung'!$I$941)*0.67,E647/($D647^0.70558407859294)*'Hintergrund Berechnung'!$I$942)))</f>
        <v>#DIV/0!</v>
      </c>
      <c r="W647" s="16" t="str">
        <f t="shared" ref="W647:W710" si="91">IF(AND($A$3=TRUE,$C647&lt;13),F647,IF(AND($A$3=TRUE,$C647&lt;16),F647*0.67,""))</f>
        <v/>
      </c>
      <c r="X647" s="16" t="e">
        <f>IF($A$3=FALSE,IF($C647&lt;16,G647/($D647^0.70558407859294)*'Hintergrund Berechnung'!$I$941,G647/($D647^0.70558407859294)*'Hintergrund Berechnung'!$I$942),IF($C647&lt;13,(G647/($D647^0.70558407859294)*'Hintergrund Berechnung'!$I$941)*0.5,IF($C647&lt;16,(G647/($D647^0.70558407859294)*'Hintergrund Berechnung'!$I$941)*0.67,G647/($D647^0.70558407859294)*'Hintergrund Berechnung'!$I$942)))</f>
        <v>#DIV/0!</v>
      </c>
      <c r="Y647" s="16" t="str">
        <f t="shared" ref="Y647:Y710" si="92">IF(AND($A$3=TRUE,$C647&lt;13),H647,IF(AND($A$3=TRUE,$C647&lt;16),H647*0.67,""))</f>
        <v/>
      </c>
      <c r="Z647" s="16" t="e">
        <f>IF($A$3=FALSE,IF($C647&lt;16,I647/($D647^0.70558407859294)*'Hintergrund Berechnung'!$I$941,I647/($D647^0.70558407859294)*'Hintergrund Berechnung'!$I$942),IF($C647&lt;13,(I647/($D647^0.70558407859294)*'Hintergrund Berechnung'!$I$941)*0.5,IF($C647&lt;16,(I647/($D647^0.70558407859294)*'Hintergrund Berechnung'!$I$941)*0.67,I647/($D647^0.70558407859294)*'Hintergrund Berechnung'!$I$942)))</f>
        <v>#DIV/0!</v>
      </c>
      <c r="AA647" s="16" t="str">
        <f t="shared" ref="AA647:AA710" si="93">IF(AND($A$3=TRUE,$C647&lt;13),J647,IF(AND($A$3=TRUE,$C647&lt;16),J647*0.67,""))</f>
        <v/>
      </c>
      <c r="AB647" s="16" t="e">
        <f>IF($A$3=FALSE,IF($C647&lt;16,K647/($D647^0.70558407859294)*'Hintergrund Berechnung'!$I$941,K647/($D647^0.70558407859294)*'Hintergrund Berechnung'!$I$942),IF($C647&lt;13,(K647/($D647^0.70558407859294)*'Hintergrund Berechnung'!$I$941)*0.5,IF($C647&lt;16,(K647/($D647^0.70558407859294)*'Hintergrund Berechnung'!$I$941)*0.67,K647/($D647^0.70558407859294)*'Hintergrund Berechnung'!$I$942)))</f>
        <v>#DIV/0!</v>
      </c>
      <c r="AC647" s="16" t="str">
        <f t="shared" ref="AC647:AC710" si="94">IF(AND($A$3=TRUE,$C647&lt;13),L647,IF(AND($A$3=TRUE,$C647&lt;16),L647*0.67,""))</f>
        <v/>
      </c>
      <c r="AD647" s="16" t="e">
        <f>IF($A$3=FALSE,IF($C647&lt;16,M647/($D647^0.70558407859294)*'Hintergrund Berechnung'!$I$941,M647/($D647^0.70558407859294)*'Hintergrund Berechnung'!$I$942),IF($C647&lt;13,(M647/($D647^0.70558407859294)*'Hintergrund Berechnung'!$I$941)*0.5,IF($C647&lt;16,(M647/($D647^0.70558407859294)*'Hintergrund Berechnung'!$I$941)*0.67,M647/($D647^0.70558407859294)*'Hintergrund Berechnung'!$I$942)))</f>
        <v>#DIV/0!</v>
      </c>
      <c r="AE647" s="16" t="str">
        <f t="shared" ref="AE647:AE710" si="95">IF(AND($A$3=TRUE,$C647&lt;13),N647,IF(AND($A$3=TRUE,$C647&lt;16),N647*0.67,""))</f>
        <v/>
      </c>
      <c r="AF647" s="16" t="e">
        <f>IF($A$3=FALSE,IF($C647&lt;16,O647/($D647^0.70558407859294)*'Hintergrund Berechnung'!$I$941,O647/($D647^0.70558407859294)*'Hintergrund Berechnung'!$I$942),IF($C647&lt;13,(O647/($D647^0.70558407859294)*'Hintergrund Berechnung'!$I$941)*0.5,IF($C647&lt;16,(O647/($D647^0.70558407859294)*'Hintergrund Berechnung'!$I$941)*0.67,O647/($D647^0.70558407859294)*'Hintergrund Berechnung'!$I$942)))</f>
        <v>#DIV/0!</v>
      </c>
      <c r="AG647" s="16" t="str">
        <f t="shared" ref="AG647:AG710" si="96">IF(AND($A$3=TRUE,$C647&lt;13),P647,IF(AND($A$3=TRUE,$C647&lt;16),P647*0.67,""))</f>
        <v/>
      </c>
      <c r="AH647" s="16" t="e">
        <f t="shared" ref="AH647:AH710" si="97">MAX(SUM(V647:W647),SUM(X647:Y647),SUM(Z647:AA647))+MAX(SUM(AB647:AC647),SUM(AD647:AE647),SUM(AF647:AG647))</f>
        <v>#DIV/0!</v>
      </c>
      <c r="AI647" s="34" t="e">
        <f>ROUND(IF(C647&lt;16,$Q647/($D647^0.450818786555515)*'Hintergrund Berechnung'!$N$941,$Q647/($D647^0.450818786555515)*'Hintergrund Berechnung'!$N$942),0)</f>
        <v>#DIV/0!</v>
      </c>
      <c r="AJ647" s="34">
        <f>ROUND(IF(C647&lt;16,$R647*'Hintergrund Berechnung'!$O$941,$R647*'Hintergrund Berechnung'!$O$942),0)</f>
        <v>0</v>
      </c>
      <c r="AK647" s="34">
        <f>ROUND(IF(C647&lt;16,IF(S647&gt;0,(25-$S647)*'Hintergrund Berechnung'!$J$941,0),IF(S647&gt;0,(25-$S647)*'Hintergrund Berechnung'!$J$942,0)),0)</f>
        <v>0</v>
      </c>
      <c r="AL647" s="18" t="e">
        <f t="shared" ref="AL647:AL710" si="98">ROUND(SUM(AH647:AK647),0)</f>
        <v>#DIV/0!</v>
      </c>
    </row>
    <row r="648" spans="21:38" x14ac:dyDescent="0.5">
      <c r="U648" s="16">
        <f t="shared" si="90"/>
        <v>0</v>
      </c>
      <c r="V648" s="16" t="e">
        <f>IF($A$3=FALSE,IF($C648&lt;16,E648/($D648^0.70558407859294)*'Hintergrund Berechnung'!$I$941,E648/($D648^0.70558407859294)*'Hintergrund Berechnung'!$I$942),IF($C648&lt;13,(E648/($D648^0.70558407859294)*'Hintergrund Berechnung'!$I$941)*0.5,IF($C648&lt;16,(E648/($D648^0.70558407859294)*'Hintergrund Berechnung'!$I$941)*0.67,E648/($D648^0.70558407859294)*'Hintergrund Berechnung'!$I$942)))</f>
        <v>#DIV/0!</v>
      </c>
      <c r="W648" s="16" t="str">
        <f t="shared" si="91"/>
        <v/>
      </c>
      <c r="X648" s="16" t="e">
        <f>IF($A$3=FALSE,IF($C648&lt;16,G648/($D648^0.70558407859294)*'Hintergrund Berechnung'!$I$941,G648/($D648^0.70558407859294)*'Hintergrund Berechnung'!$I$942),IF($C648&lt;13,(G648/($D648^0.70558407859294)*'Hintergrund Berechnung'!$I$941)*0.5,IF($C648&lt;16,(G648/($D648^0.70558407859294)*'Hintergrund Berechnung'!$I$941)*0.67,G648/($D648^0.70558407859294)*'Hintergrund Berechnung'!$I$942)))</f>
        <v>#DIV/0!</v>
      </c>
      <c r="Y648" s="16" t="str">
        <f t="shared" si="92"/>
        <v/>
      </c>
      <c r="Z648" s="16" t="e">
        <f>IF($A$3=FALSE,IF($C648&lt;16,I648/($D648^0.70558407859294)*'Hintergrund Berechnung'!$I$941,I648/($D648^0.70558407859294)*'Hintergrund Berechnung'!$I$942),IF($C648&lt;13,(I648/($D648^0.70558407859294)*'Hintergrund Berechnung'!$I$941)*0.5,IF($C648&lt;16,(I648/($D648^0.70558407859294)*'Hintergrund Berechnung'!$I$941)*0.67,I648/($D648^0.70558407859294)*'Hintergrund Berechnung'!$I$942)))</f>
        <v>#DIV/0!</v>
      </c>
      <c r="AA648" s="16" t="str">
        <f t="shared" si="93"/>
        <v/>
      </c>
      <c r="AB648" s="16" t="e">
        <f>IF($A$3=FALSE,IF($C648&lt;16,K648/($D648^0.70558407859294)*'Hintergrund Berechnung'!$I$941,K648/($D648^0.70558407859294)*'Hintergrund Berechnung'!$I$942),IF($C648&lt;13,(K648/($D648^0.70558407859294)*'Hintergrund Berechnung'!$I$941)*0.5,IF($C648&lt;16,(K648/($D648^0.70558407859294)*'Hintergrund Berechnung'!$I$941)*0.67,K648/($D648^0.70558407859294)*'Hintergrund Berechnung'!$I$942)))</f>
        <v>#DIV/0!</v>
      </c>
      <c r="AC648" s="16" t="str">
        <f t="shared" si="94"/>
        <v/>
      </c>
      <c r="AD648" s="16" t="e">
        <f>IF($A$3=FALSE,IF($C648&lt;16,M648/($D648^0.70558407859294)*'Hintergrund Berechnung'!$I$941,M648/($D648^0.70558407859294)*'Hintergrund Berechnung'!$I$942),IF($C648&lt;13,(M648/($D648^0.70558407859294)*'Hintergrund Berechnung'!$I$941)*0.5,IF($C648&lt;16,(M648/($D648^0.70558407859294)*'Hintergrund Berechnung'!$I$941)*0.67,M648/($D648^0.70558407859294)*'Hintergrund Berechnung'!$I$942)))</f>
        <v>#DIV/0!</v>
      </c>
      <c r="AE648" s="16" t="str">
        <f t="shared" si="95"/>
        <v/>
      </c>
      <c r="AF648" s="16" t="e">
        <f>IF($A$3=FALSE,IF($C648&lt;16,O648/($D648^0.70558407859294)*'Hintergrund Berechnung'!$I$941,O648/($D648^0.70558407859294)*'Hintergrund Berechnung'!$I$942),IF($C648&lt;13,(O648/($D648^0.70558407859294)*'Hintergrund Berechnung'!$I$941)*0.5,IF($C648&lt;16,(O648/($D648^0.70558407859294)*'Hintergrund Berechnung'!$I$941)*0.67,O648/($D648^0.70558407859294)*'Hintergrund Berechnung'!$I$942)))</f>
        <v>#DIV/0!</v>
      </c>
      <c r="AG648" s="16" t="str">
        <f t="shared" si="96"/>
        <v/>
      </c>
      <c r="AH648" s="16" t="e">
        <f t="shared" si="97"/>
        <v>#DIV/0!</v>
      </c>
      <c r="AI648" s="34" t="e">
        <f>ROUND(IF(C648&lt;16,$Q648/($D648^0.450818786555515)*'Hintergrund Berechnung'!$N$941,$Q648/($D648^0.450818786555515)*'Hintergrund Berechnung'!$N$942),0)</f>
        <v>#DIV/0!</v>
      </c>
      <c r="AJ648" s="34">
        <f>ROUND(IF(C648&lt;16,$R648*'Hintergrund Berechnung'!$O$941,$R648*'Hintergrund Berechnung'!$O$942),0)</f>
        <v>0</v>
      </c>
      <c r="AK648" s="34">
        <f>ROUND(IF(C648&lt;16,IF(S648&gt;0,(25-$S648)*'Hintergrund Berechnung'!$J$941,0),IF(S648&gt;0,(25-$S648)*'Hintergrund Berechnung'!$J$942,0)),0)</f>
        <v>0</v>
      </c>
      <c r="AL648" s="18" t="e">
        <f t="shared" si="98"/>
        <v>#DIV/0!</v>
      </c>
    </row>
    <row r="649" spans="21:38" x14ac:dyDescent="0.5">
      <c r="U649" s="16">
        <f t="shared" si="90"/>
        <v>0</v>
      </c>
      <c r="V649" s="16" t="e">
        <f>IF($A$3=FALSE,IF($C649&lt;16,E649/($D649^0.70558407859294)*'Hintergrund Berechnung'!$I$941,E649/($D649^0.70558407859294)*'Hintergrund Berechnung'!$I$942),IF($C649&lt;13,(E649/($D649^0.70558407859294)*'Hintergrund Berechnung'!$I$941)*0.5,IF($C649&lt;16,(E649/($D649^0.70558407859294)*'Hintergrund Berechnung'!$I$941)*0.67,E649/($D649^0.70558407859294)*'Hintergrund Berechnung'!$I$942)))</f>
        <v>#DIV/0!</v>
      </c>
      <c r="W649" s="16" t="str">
        <f t="shared" si="91"/>
        <v/>
      </c>
      <c r="X649" s="16" t="e">
        <f>IF($A$3=FALSE,IF($C649&lt;16,G649/($D649^0.70558407859294)*'Hintergrund Berechnung'!$I$941,G649/($D649^0.70558407859294)*'Hintergrund Berechnung'!$I$942),IF($C649&lt;13,(G649/($D649^0.70558407859294)*'Hintergrund Berechnung'!$I$941)*0.5,IF($C649&lt;16,(G649/($D649^0.70558407859294)*'Hintergrund Berechnung'!$I$941)*0.67,G649/($D649^0.70558407859294)*'Hintergrund Berechnung'!$I$942)))</f>
        <v>#DIV/0!</v>
      </c>
      <c r="Y649" s="16" t="str">
        <f t="shared" si="92"/>
        <v/>
      </c>
      <c r="Z649" s="16" t="e">
        <f>IF($A$3=FALSE,IF($C649&lt;16,I649/($D649^0.70558407859294)*'Hintergrund Berechnung'!$I$941,I649/($D649^0.70558407859294)*'Hintergrund Berechnung'!$I$942),IF($C649&lt;13,(I649/($D649^0.70558407859294)*'Hintergrund Berechnung'!$I$941)*0.5,IF($C649&lt;16,(I649/($D649^0.70558407859294)*'Hintergrund Berechnung'!$I$941)*0.67,I649/($D649^0.70558407859294)*'Hintergrund Berechnung'!$I$942)))</f>
        <v>#DIV/0!</v>
      </c>
      <c r="AA649" s="16" t="str">
        <f t="shared" si="93"/>
        <v/>
      </c>
      <c r="AB649" s="16" t="e">
        <f>IF($A$3=FALSE,IF($C649&lt;16,K649/($D649^0.70558407859294)*'Hintergrund Berechnung'!$I$941,K649/($D649^0.70558407859294)*'Hintergrund Berechnung'!$I$942),IF($C649&lt;13,(K649/($D649^0.70558407859294)*'Hintergrund Berechnung'!$I$941)*0.5,IF($C649&lt;16,(K649/($D649^0.70558407859294)*'Hintergrund Berechnung'!$I$941)*0.67,K649/($D649^0.70558407859294)*'Hintergrund Berechnung'!$I$942)))</f>
        <v>#DIV/0!</v>
      </c>
      <c r="AC649" s="16" t="str">
        <f t="shared" si="94"/>
        <v/>
      </c>
      <c r="AD649" s="16" t="e">
        <f>IF($A$3=FALSE,IF($C649&lt;16,M649/($D649^0.70558407859294)*'Hintergrund Berechnung'!$I$941,M649/($D649^0.70558407859294)*'Hintergrund Berechnung'!$I$942),IF($C649&lt;13,(M649/($D649^0.70558407859294)*'Hintergrund Berechnung'!$I$941)*0.5,IF($C649&lt;16,(M649/($D649^0.70558407859294)*'Hintergrund Berechnung'!$I$941)*0.67,M649/($D649^0.70558407859294)*'Hintergrund Berechnung'!$I$942)))</f>
        <v>#DIV/0!</v>
      </c>
      <c r="AE649" s="16" t="str">
        <f t="shared" si="95"/>
        <v/>
      </c>
      <c r="AF649" s="16" t="e">
        <f>IF($A$3=FALSE,IF($C649&lt;16,O649/($D649^0.70558407859294)*'Hintergrund Berechnung'!$I$941,O649/($D649^0.70558407859294)*'Hintergrund Berechnung'!$I$942),IF($C649&lt;13,(O649/($D649^0.70558407859294)*'Hintergrund Berechnung'!$I$941)*0.5,IF($C649&lt;16,(O649/($D649^0.70558407859294)*'Hintergrund Berechnung'!$I$941)*0.67,O649/($D649^0.70558407859294)*'Hintergrund Berechnung'!$I$942)))</f>
        <v>#DIV/0!</v>
      </c>
      <c r="AG649" s="16" t="str">
        <f t="shared" si="96"/>
        <v/>
      </c>
      <c r="AH649" s="16" t="e">
        <f t="shared" si="97"/>
        <v>#DIV/0!</v>
      </c>
      <c r="AI649" s="34" t="e">
        <f>ROUND(IF(C649&lt;16,$Q649/($D649^0.450818786555515)*'Hintergrund Berechnung'!$N$941,$Q649/($D649^0.450818786555515)*'Hintergrund Berechnung'!$N$942),0)</f>
        <v>#DIV/0!</v>
      </c>
      <c r="AJ649" s="34">
        <f>ROUND(IF(C649&lt;16,$R649*'Hintergrund Berechnung'!$O$941,$R649*'Hintergrund Berechnung'!$O$942),0)</f>
        <v>0</v>
      </c>
      <c r="AK649" s="34">
        <f>ROUND(IF(C649&lt;16,IF(S649&gt;0,(25-$S649)*'Hintergrund Berechnung'!$J$941,0),IF(S649&gt;0,(25-$S649)*'Hintergrund Berechnung'!$J$942,0)),0)</f>
        <v>0</v>
      </c>
      <c r="AL649" s="18" t="e">
        <f t="shared" si="98"/>
        <v>#DIV/0!</v>
      </c>
    </row>
    <row r="650" spans="21:38" x14ac:dyDescent="0.5">
      <c r="U650" s="16">
        <f t="shared" si="90"/>
        <v>0</v>
      </c>
      <c r="V650" s="16" t="e">
        <f>IF($A$3=FALSE,IF($C650&lt;16,E650/($D650^0.70558407859294)*'Hintergrund Berechnung'!$I$941,E650/($D650^0.70558407859294)*'Hintergrund Berechnung'!$I$942),IF($C650&lt;13,(E650/($D650^0.70558407859294)*'Hintergrund Berechnung'!$I$941)*0.5,IF($C650&lt;16,(E650/($D650^0.70558407859294)*'Hintergrund Berechnung'!$I$941)*0.67,E650/($D650^0.70558407859294)*'Hintergrund Berechnung'!$I$942)))</f>
        <v>#DIV/0!</v>
      </c>
      <c r="W650" s="16" t="str">
        <f t="shared" si="91"/>
        <v/>
      </c>
      <c r="X650" s="16" t="e">
        <f>IF($A$3=FALSE,IF($C650&lt;16,G650/($D650^0.70558407859294)*'Hintergrund Berechnung'!$I$941,G650/($D650^0.70558407859294)*'Hintergrund Berechnung'!$I$942),IF($C650&lt;13,(G650/($D650^0.70558407859294)*'Hintergrund Berechnung'!$I$941)*0.5,IF($C650&lt;16,(G650/($D650^0.70558407859294)*'Hintergrund Berechnung'!$I$941)*0.67,G650/($D650^0.70558407859294)*'Hintergrund Berechnung'!$I$942)))</f>
        <v>#DIV/0!</v>
      </c>
      <c r="Y650" s="16" t="str">
        <f t="shared" si="92"/>
        <v/>
      </c>
      <c r="Z650" s="16" t="e">
        <f>IF($A$3=FALSE,IF($C650&lt;16,I650/($D650^0.70558407859294)*'Hintergrund Berechnung'!$I$941,I650/($D650^0.70558407859294)*'Hintergrund Berechnung'!$I$942),IF($C650&lt;13,(I650/($D650^0.70558407859294)*'Hintergrund Berechnung'!$I$941)*0.5,IF($C650&lt;16,(I650/($D650^0.70558407859294)*'Hintergrund Berechnung'!$I$941)*0.67,I650/($D650^0.70558407859294)*'Hintergrund Berechnung'!$I$942)))</f>
        <v>#DIV/0!</v>
      </c>
      <c r="AA650" s="16" t="str">
        <f t="shared" si="93"/>
        <v/>
      </c>
      <c r="AB650" s="16" t="e">
        <f>IF($A$3=FALSE,IF($C650&lt;16,K650/($D650^0.70558407859294)*'Hintergrund Berechnung'!$I$941,K650/($D650^0.70558407859294)*'Hintergrund Berechnung'!$I$942),IF($C650&lt;13,(K650/($D650^0.70558407859294)*'Hintergrund Berechnung'!$I$941)*0.5,IF($C650&lt;16,(K650/($D650^0.70558407859294)*'Hintergrund Berechnung'!$I$941)*0.67,K650/($D650^0.70558407859294)*'Hintergrund Berechnung'!$I$942)))</f>
        <v>#DIV/0!</v>
      </c>
      <c r="AC650" s="16" t="str">
        <f t="shared" si="94"/>
        <v/>
      </c>
      <c r="AD650" s="16" t="e">
        <f>IF($A$3=FALSE,IF($C650&lt;16,M650/($D650^0.70558407859294)*'Hintergrund Berechnung'!$I$941,M650/($D650^0.70558407859294)*'Hintergrund Berechnung'!$I$942),IF($C650&lt;13,(M650/($D650^0.70558407859294)*'Hintergrund Berechnung'!$I$941)*0.5,IF($C650&lt;16,(M650/($D650^0.70558407859294)*'Hintergrund Berechnung'!$I$941)*0.67,M650/($D650^0.70558407859294)*'Hintergrund Berechnung'!$I$942)))</f>
        <v>#DIV/0!</v>
      </c>
      <c r="AE650" s="16" t="str">
        <f t="shared" si="95"/>
        <v/>
      </c>
      <c r="AF650" s="16" t="e">
        <f>IF($A$3=FALSE,IF($C650&lt;16,O650/($D650^0.70558407859294)*'Hintergrund Berechnung'!$I$941,O650/($D650^0.70558407859294)*'Hintergrund Berechnung'!$I$942),IF($C650&lt;13,(O650/($D650^0.70558407859294)*'Hintergrund Berechnung'!$I$941)*0.5,IF($C650&lt;16,(O650/($D650^0.70558407859294)*'Hintergrund Berechnung'!$I$941)*0.67,O650/($D650^0.70558407859294)*'Hintergrund Berechnung'!$I$942)))</f>
        <v>#DIV/0!</v>
      </c>
      <c r="AG650" s="16" t="str">
        <f t="shared" si="96"/>
        <v/>
      </c>
      <c r="AH650" s="16" t="e">
        <f t="shared" si="97"/>
        <v>#DIV/0!</v>
      </c>
      <c r="AI650" s="34" t="e">
        <f>ROUND(IF(C650&lt;16,$Q650/($D650^0.450818786555515)*'Hintergrund Berechnung'!$N$941,$Q650/($D650^0.450818786555515)*'Hintergrund Berechnung'!$N$942),0)</f>
        <v>#DIV/0!</v>
      </c>
      <c r="AJ650" s="34">
        <f>ROUND(IF(C650&lt;16,$R650*'Hintergrund Berechnung'!$O$941,$R650*'Hintergrund Berechnung'!$O$942),0)</f>
        <v>0</v>
      </c>
      <c r="AK650" s="34">
        <f>ROUND(IF(C650&lt;16,IF(S650&gt;0,(25-$S650)*'Hintergrund Berechnung'!$J$941,0),IF(S650&gt;0,(25-$S650)*'Hintergrund Berechnung'!$J$942,0)),0)</f>
        <v>0</v>
      </c>
      <c r="AL650" s="18" t="e">
        <f t="shared" si="98"/>
        <v>#DIV/0!</v>
      </c>
    </row>
    <row r="651" spans="21:38" x14ac:dyDescent="0.5">
      <c r="U651" s="16">
        <f t="shared" si="90"/>
        <v>0</v>
      </c>
      <c r="V651" s="16" t="e">
        <f>IF($A$3=FALSE,IF($C651&lt;16,E651/($D651^0.70558407859294)*'Hintergrund Berechnung'!$I$941,E651/($D651^0.70558407859294)*'Hintergrund Berechnung'!$I$942),IF($C651&lt;13,(E651/($D651^0.70558407859294)*'Hintergrund Berechnung'!$I$941)*0.5,IF($C651&lt;16,(E651/($D651^0.70558407859294)*'Hintergrund Berechnung'!$I$941)*0.67,E651/($D651^0.70558407859294)*'Hintergrund Berechnung'!$I$942)))</f>
        <v>#DIV/0!</v>
      </c>
      <c r="W651" s="16" t="str">
        <f t="shared" si="91"/>
        <v/>
      </c>
      <c r="X651" s="16" t="e">
        <f>IF($A$3=FALSE,IF($C651&lt;16,G651/($D651^0.70558407859294)*'Hintergrund Berechnung'!$I$941,G651/($D651^0.70558407859294)*'Hintergrund Berechnung'!$I$942),IF($C651&lt;13,(G651/($D651^0.70558407859294)*'Hintergrund Berechnung'!$I$941)*0.5,IF($C651&lt;16,(G651/($D651^0.70558407859294)*'Hintergrund Berechnung'!$I$941)*0.67,G651/($D651^0.70558407859294)*'Hintergrund Berechnung'!$I$942)))</f>
        <v>#DIV/0!</v>
      </c>
      <c r="Y651" s="16" t="str">
        <f t="shared" si="92"/>
        <v/>
      </c>
      <c r="Z651" s="16" t="e">
        <f>IF($A$3=FALSE,IF($C651&lt;16,I651/($D651^0.70558407859294)*'Hintergrund Berechnung'!$I$941,I651/($D651^0.70558407859294)*'Hintergrund Berechnung'!$I$942),IF($C651&lt;13,(I651/($D651^0.70558407859294)*'Hintergrund Berechnung'!$I$941)*0.5,IF($C651&lt;16,(I651/($D651^0.70558407859294)*'Hintergrund Berechnung'!$I$941)*0.67,I651/($D651^0.70558407859294)*'Hintergrund Berechnung'!$I$942)))</f>
        <v>#DIV/0!</v>
      </c>
      <c r="AA651" s="16" t="str">
        <f t="shared" si="93"/>
        <v/>
      </c>
      <c r="AB651" s="16" t="e">
        <f>IF($A$3=FALSE,IF($C651&lt;16,K651/($D651^0.70558407859294)*'Hintergrund Berechnung'!$I$941,K651/($D651^0.70558407859294)*'Hintergrund Berechnung'!$I$942),IF($C651&lt;13,(K651/($D651^0.70558407859294)*'Hintergrund Berechnung'!$I$941)*0.5,IF($C651&lt;16,(K651/($D651^0.70558407859294)*'Hintergrund Berechnung'!$I$941)*0.67,K651/($D651^0.70558407859294)*'Hintergrund Berechnung'!$I$942)))</f>
        <v>#DIV/0!</v>
      </c>
      <c r="AC651" s="16" t="str">
        <f t="shared" si="94"/>
        <v/>
      </c>
      <c r="AD651" s="16" t="e">
        <f>IF($A$3=FALSE,IF($C651&lt;16,M651/($D651^0.70558407859294)*'Hintergrund Berechnung'!$I$941,M651/($D651^0.70558407859294)*'Hintergrund Berechnung'!$I$942),IF($C651&lt;13,(M651/($D651^0.70558407859294)*'Hintergrund Berechnung'!$I$941)*0.5,IF($C651&lt;16,(M651/($D651^0.70558407859294)*'Hintergrund Berechnung'!$I$941)*0.67,M651/($D651^0.70558407859294)*'Hintergrund Berechnung'!$I$942)))</f>
        <v>#DIV/0!</v>
      </c>
      <c r="AE651" s="16" t="str">
        <f t="shared" si="95"/>
        <v/>
      </c>
      <c r="AF651" s="16" t="e">
        <f>IF($A$3=FALSE,IF($C651&lt;16,O651/($D651^0.70558407859294)*'Hintergrund Berechnung'!$I$941,O651/($D651^0.70558407859294)*'Hintergrund Berechnung'!$I$942),IF($C651&lt;13,(O651/($D651^0.70558407859294)*'Hintergrund Berechnung'!$I$941)*0.5,IF($C651&lt;16,(O651/($D651^0.70558407859294)*'Hintergrund Berechnung'!$I$941)*0.67,O651/($D651^0.70558407859294)*'Hintergrund Berechnung'!$I$942)))</f>
        <v>#DIV/0!</v>
      </c>
      <c r="AG651" s="16" t="str">
        <f t="shared" si="96"/>
        <v/>
      </c>
      <c r="AH651" s="16" t="e">
        <f t="shared" si="97"/>
        <v>#DIV/0!</v>
      </c>
      <c r="AI651" s="34" t="e">
        <f>ROUND(IF(C651&lt;16,$Q651/($D651^0.450818786555515)*'Hintergrund Berechnung'!$N$941,$Q651/($D651^0.450818786555515)*'Hintergrund Berechnung'!$N$942),0)</f>
        <v>#DIV/0!</v>
      </c>
      <c r="AJ651" s="34">
        <f>ROUND(IF(C651&lt;16,$R651*'Hintergrund Berechnung'!$O$941,$R651*'Hintergrund Berechnung'!$O$942),0)</f>
        <v>0</v>
      </c>
      <c r="AK651" s="34">
        <f>ROUND(IF(C651&lt;16,IF(S651&gt;0,(25-$S651)*'Hintergrund Berechnung'!$J$941,0),IF(S651&gt;0,(25-$S651)*'Hintergrund Berechnung'!$J$942,0)),0)</f>
        <v>0</v>
      </c>
      <c r="AL651" s="18" t="e">
        <f t="shared" si="98"/>
        <v>#DIV/0!</v>
      </c>
    </row>
    <row r="652" spans="21:38" x14ac:dyDescent="0.5">
      <c r="U652" s="16">
        <f t="shared" si="90"/>
        <v>0</v>
      </c>
      <c r="V652" s="16" t="e">
        <f>IF($A$3=FALSE,IF($C652&lt;16,E652/($D652^0.70558407859294)*'Hintergrund Berechnung'!$I$941,E652/($D652^0.70558407859294)*'Hintergrund Berechnung'!$I$942),IF($C652&lt;13,(E652/($D652^0.70558407859294)*'Hintergrund Berechnung'!$I$941)*0.5,IF($C652&lt;16,(E652/($D652^0.70558407859294)*'Hintergrund Berechnung'!$I$941)*0.67,E652/($D652^0.70558407859294)*'Hintergrund Berechnung'!$I$942)))</f>
        <v>#DIV/0!</v>
      </c>
      <c r="W652" s="16" t="str">
        <f t="shared" si="91"/>
        <v/>
      </c>
      <c r="X652" s="16" t="e">
        <f>IF($A$3=FALSE,IF($C652&lt;16,G652/($D652^0.70558407859294)*'Hintergrund Berechnung'!$I$941,G652/($D652^0.70558407859294)*'Hintergrund Berechnung'!$I$942),IF($C652&lt;13,(G652/($D652^0.70558407859294)*'Hintergrund Berechnung'!$I$941)*0.5,IF($C652&lt;16,(G652/($D652^0.70558407859294)*'Hintergrund Berechnung'!$I$941)*0.67,G652/($D652^0.70558407859294)*'Hintergrund Berechnung'!$I$942)))</f>
        <v>#DIV/0!</v>
      </c>
      <c r="Y652" s="16" t="str">
        <f t="shared" si="92"/>
        <v/>
      </c>
      <c r="Z652" s="16" t="e">
        <f>IF($A$3=FALSE,IF($C652&lt;16,I652/($D652^0.70558407859294)*'Hintergrund Berechnung'!$I$941,I652/($D652^0.70558407859294)*'Hintergrund Berechnung'!$I$942),IF($C652&lt;13,(I652/($D652^0.70558407859294)*'Hintergrund Berechnung'!$I$941)*0.5,IF($C652&lt;16,(I652/($D652^0.70558407859294)*'Hintergrund Berechnung'!$I$941)*0.67,I652/($D652^0.70558407859294)*'Hintergrund Berechnung'!$I$942)))</f>
        <v>#DIV/0!</v>
      </c>
      <c r="AA652" s="16" t="str">
        <f t="shared" si="93"/>
        <v/>
      </c>
      <c r="AB652" s="16" t="e">
        <f>IF($A$3=FALSE,IF($C652&lt;16,K652/($D652^0.70558407859294)*'Hintergrund Berechnung'!$I$941,K652/($D652^0.70558407859294)*'Hintergrund Berechnung'!$I$942),IF($C652&lt;13,(K652/($D652^0.70558407859294)*'Hintergrund Berechnung'!$I$941)*0.5,IF($C652&lt;16,(K652/($D652^0.70558407859294)*'Hintergrund Berechnung'!$I$941)*0.67,K652/($D652^0.70558407859294)*'Hintergrund Berechnung'!$I$942)))</f>
        <v>#DIV/0!</v>
      </c>
      <c r="AC652" s="16" t="str">
        <f t="shared" si="94"/>
        <v/>
      </c>
      <c r="AD652" s="16" t="e">
        <f>IF($A$3=FALSE,IF($C652&lt;16,M652/($D652^0.70558407859294)*'Hintergrund Berechnung'!$I$941,M652/($D652^0.70558407859294)*'Hintergrund Berechnung'!$I$942),IF($C652&lt;13,(M652/($D652^0.70558407859294)*'Hintergrund Berechnung'!$I$941)*0.5,IF($C652&lt;16,(M652/($D652^0.70558407859294)*'Hintergrund Berechnung'!$I$941)*0.67,M652/($D652^0.70558407859294)*'Hintergrund Berechnung'!$I$942)))</f>
        <v>#DIV/0!</v>
      </c>
      <c r="AE652" s="16" t="str">
        <f t="shared" si="95"/>
        <v/>
      </c>
      <c r="AF652" s="16" t="e">
        <f>IF($A$3=FALSE,IF($C652&lt;16,O652/($D652^0.70558407859294)*'Hintergrund Berechnung'!$I$941,O652/($D652^0.70558407859294)*'Hintergrund Berechnung'!$I$942),IF($C652&lt;13,(O652/($D652^0.70558407859294)*'Hintergrund Berechnung'!$I$941)*0.5,IF($C652&lt;16,(O652/($D652^0.70558407859294)*'Hintergrund Berechnung'!$I$941)*0.67,O652/($D652^0.70558407859294)*'Hintergrund Berechnung'!$I$942)))</f>
        <v>#DIV/0!</v>
      </c>
      <c r="AG652" s="16" t="str">
        <f t="shared" si="96"/>
        <v/>
      </c>
      <c r="AH652" s="16" t="e">
        <f t="shared" si="97"/>
        <v>#DIV/0!</v>
      </c>
      <c r="AI652" s="34" t="e">
        <f>ROUND(IF(C652&lt;16,$Q652/($D652^0.450818786555515)*'Hintergrund Berechnung'!$N$941,$Q652/($D652^0.450818786555515)*'Hintergrund Berechnung'!$N$942),0)</f>
        <v>#DIV/0!</v>
      </c>
      <c r="AJ652" s="34">
        <f>ROUND(IF(C652&lt;16,$R652*'Hintergrund Berechnung'!$O$941,$R652*'Hintergrund Berechnung'!$O$942),0)</f>
        <v>0</v>
      </c>
      <c r="AK652" s="34">
        <f>ROUND(IF(C652&lt;16,IF(S652&gt;0,(25-$S652)*'Hintergrund Berechnung'!$J$941,0),IF(S652&gt;0,(25-$S652)*'Hintergrund Berechnung'!$J$942,0)),0)</f>
        <v>0</v>
      </c>
      <c r="AL652" s="18" t="e">
        <f t="shared" si="98"/>
        <v>#DIV/0!</v>
      </c>
    </row>
    <row r="653" spans="21:38" x14ac:dyDescent="0.5">
      <c r="U653" s="16">
        <f t="shared" si="90"/>
        <v>0</v>
      </c>
      <c r="V653" s="16" t="e">
        <f>IF($A$3=FALSE,IF($C653&lt;16,E653/($D653^0.70558407859294)*'Hintergrund Berechnung'!$I$941,E653/($D653^0.70558407859294)*'Hintergrund Berechnung'!$I$942),IF($C653&lt;13,(E653/($D653^0.70558407859294)*'Hintergrund Berechnung'!$I$941)*0.5,IF($C653&lt;16,(E653/($D653^0.70558407859294)*'Hintergrund Berechnung'!$I$941)*0.67,E653/($D653^0.70558407859294)*'Hintergrund Berechnung'!$I$942)))</f>
        <v>#DIV/0!</v>
      </c>
      <c r="W653" s="16" t="str">
        <f t="shared" si="91"/>
        <v/>
      </c>
      <c r="X653" s="16" t="e">
        <f>IF($A$3=FALSE,IF($C653&lt;16,G653/($D653^0.70558407859294)*'Hintergrund Berechnung'!$I$941,G653/($D653^0.70558407859294)*'Hintergrund Berechnung'!$I$942),IF($C653&lt;13,(G653/($D653^0.70558407859294)*'Hintergrund Berechnung'!$I$941)*0.5,IF($C653&lt;16,(G653/($D653^0.70558407859294)*'Hintergrund Berechnung'!$I$941)*0.67,G653/($D653^0.70558407859294)*'Hintergrund Berechnung'!$I$942)))</f>
        <v>#DIV/0!</v>
      </c>
      <c r="Y653" s="16" t="str">
        <f t="shared" si="92"/>
        <v/>
      </c>
      <c r="Z653" s="16" t="e">
        <f>IF($A$3=FALSE,IF($C653&lt;16,I653/($D653^0.70558407859294)*'Hintergrund Berechnung'!$I$941,I653/($D653^0.70558407859294)*'Hintergrund Berechnung'!$I$942),IF($C653&lt;13,(I653/($D653^0.70558407859294)*'Hintergrund Berechnung'!$I$941)*0.5,IF($C653&lt;16,(I653/($D653^0.70558407859294)*'Hintergrund Berechnung'!$I$941)*0.67,I653/($D653^0.70558407859294)*'Hintergrund Berechnung'!$I$942)))</f>
        <v>#DIV/0!</v>
      </c>
      <c r="AA653" s="16" t="str">
        <f t="shared" si="93"/>
        <v/>
      </c>
      <c r="AB653" s="16" t="e">
        <f>IF($A$3=FALSE,IF($C653&lt;16,K653/($D653^0.70558407859294)*'Hintergrund Berechnung'!$I$941,K653/($D653^0.70558407859294)*'Hintergrund Berechnung'!$I$942),IF($C653&lt;13,(K653/($D653^0.70558407859294)*'Hintergrund Berechnung'!$I$941)*0.5,IF($C653&lt;16,(K653/($D653^0.70558407859294)*'Hintergrund Berechnung'!$I$941)*0.67,K653/($D653^0.70558407859294)*'Hintergrund Berechnung'!$I$942)))</f>
        <v>#DIV/0!</v>
      </c>
      <c r="AC653" s="16" t="str">
        <f t="shared" si="94"/>
        <v/>
      </c>
      <c r="AD653" s="16" t="e">
        <f>IF($A$3=FALSE,IF($C653&lt;16,M653/($D653^0.70558407859294)*'Hintergrund Berechnung'!$I$941,M653/($D653^0.70558407859294)*'Hintergrund Berechnung'!$I$942),IF($C653&lt;13,(M653/($D653^0.70558407859294)*'Hintergrund Berechnung'!$I$941)*0.5,IF($C653&lt;16,(M653/($D653^0.70558407859294)*'Hintergrund Berechnung'!$I$941)*0.67,M653/($D653^0.70558407859294)*'Hintergrund Berechnung'!$I$942)))</f>
        <v>#DIV/0!</v>
      </c>
      <c r="AE653" s="16" t="str">
        <f t="shared" si="95"/>
        <v/>
      </c>
      <c r="AF653" s="16" t="e">
        <f>IF($A$3=FALSE,IF($C653&lt;16,O653/($D653^0.70558407859294)*'Hintergrund Berechnung'!$I$941,O653/($D653^0.70558407859294)*'Hintergrund Berechnung'!$I$942),IF($C653&lt;13,(O653/($D653^0.70558407859294)*'Hintergrund Berechnung'!$I$941)*0.5,IF($C653&lt;16,(O653/($D653^0.70558407859294)*'Hintergrund Berechnung'!$I$941)*0.67,O653/($D653^0.70558407859294)*'Hintergrund Berechnung'!$I$942)))</f>
        <v>#DIV/0!</v>
      </c>
      <c r="AG653" s="16" t="str">
        <f t="shared" si="96"/>
        <v/>
      </c>
      <c r="AH653" s="16" t="e">
        <f t="shared" si="97"/>
        <v>#DIV/0!</v>
      </c>
      <c r="AI653" s="34" t="e">
        <f>ROUND(IF(C653&lt;16,$Q653/($D653^0.450818786555515)*'Hintergrund Berechnung'!$N$941,$Q653/($D653^0.450818786555515)*'Hintergrund Berechnung'!$N$942),0)</f>
        <v>#DIV/0!</v>
      </c>
      <c r="AJ653" s="34">
        <f>ROUND(IF(C653&lt;16,$R653*'Hintergrund Berechnung'!$O$941,$R653*'Hintergrund Berechnung'!$O$942),0)</f>
        <v>0</v>
      </c>
      <c r="AK653" s="34">
        <f>ROUND(IF(C653&lt;16,IF(S653&gt;0,(25-$S653)*'Hintergrund Berechnung'!$J$941,0),IF(S653&gt;0,(25-$S653)*'Hintergrund Berechnung'!$J$942,0)),0)</f>
        <v>0</v>
      </c>
      <c r="AL653" s="18" t="e">
        <f t="shared" si="98"/>
        <v>#DIV/0!</v>
      </c>
    </row>
    <row r="654" spans="21:38" x14ac:dyDescent="0.5">
      <c r="U654" s="16">
        <f t="shared" si="90"/>
        <v>0</v>
      </c>
      <c r="V654" s="16" t="e">
        <f>IF($A$3=FALSE,IF($C654&lt;16,E654/($D654^0.70558407859294)*'Hintergrund Berechnung'!$I$941,E654/($D654^0.70558407859294)*'Hintergrund Berechnung'!$I$942),IF($C654&lt;13,(E654/($D654^0.70558407859294)*'Hintergrund Berechnung'!$I$941)*0.5,IF($C654&lt;16,(E654/($D654^0.70558407859294)*'Hintergrund Berechnung'!$I$941)*0.67,E654/($D654^0.70558407859294)*'Hintergrund Berechnung'!$I$942)))</f>
        <v>#DIV/0!</v>
      </c>
      <c r="W654" s="16" t="str">
        <f t="shared" si="91"/>
        <v/>
      </c>
      <c r="X654" s="16" t="e">
        <f>IF($A$3=FALSE,IF($C654&lt;16,G654/($D654^0.70558407859294)*'Hintergrund Berechnung'!$I$941,G654/($D654^0.70558407859294)*'Hintergrund Berechnung'!$I$942),IF($C654&lt;13,(G654/($D654^0.70558407859294)*'Hintergrund Berechnung'!$I$941)*0.5,IF($C654&lt;16,(G654/($D654^0.70558407859294)*'Hintergrund Berechnung'!$I$941)*0.67,G654/($D654^0.70558407859294)*'Hintergrund Berechnung'!$I$942)))</f>
        <v>#DIV/0!</v>
      </c>
      <c r="Y654" s="16" t="str">
        <f t="shared" si="92"/>
        <v/>
      </c>
      <c r="Z654" s="16" t="e">
        <f>IF($A$3=FALSE,IF($C654&lt;16,I654/($D654^0.70558407859294)*'Hintergrund Berechnung'!$I$941,I654/($D654^0.70558407859294)*'Hintergrund Berechnung'!$I$942),IF($C654&lt;13,(I654/($D654^0.70558407859294)*'Hintergrund Berechnung'!$I$941)*0.5,IF($C654&lt;16,(I654/($D654^0.70558407859294)*'Hintergrund Berechnung'!$I$941)*0.67,I654/($D654^0.70558407859294)*'Hintergrund Berechnung'!$I$942)))</f>
        <v>#DIV/0!</v>
      </c>
      <c r="AA654" s="16" t="str">
        <f t="shared" si="93"/>
        <v/>
      </c>
      <c r="AB654" s="16" t="e">
        <f>IF($A$3=FALSE,IF($C654&lt;16,K654/($D654^0.70558407859294)*'Hintergrund Berechnung'!$I$941,K654/($D654^0.70558407859294)*'Hintergrund Berechnung'!$I$942),IF($C654&lt;13,(K654/($D654^0.70558407859294)*'Hintergrund Berechnung'!$I$941)*0.5,IF($C654&lt;16,(K654/($D654^0.70558407859294)*'Hintergrund Berechnung'!$I$941)*0.67,K654/($D654^0.70558407859294)*'Hintergrund Berechnung'!$I$942)))</f>
        <v>#DIV/0!</v>
      </c>
      <c r="AC654" s="16" t="str">
        <f t="shared" si="94"/>
        <v/>
      </c>
      <c r="AD654" s="16" t="e">
        <f>IF($A$3=FALSE,IF($C654&lt;16,M654/($D654^0.70558407859294)*'Hintergrund Berechnung'!$I$941,M654/($D654^0.70558407859294)*'Hintergrund Berechnung'!$I$942),IF($C654&lt;13,(M654/($D654^0.70558407859294)*'Hintergrund Berechnung'!$I$941)*0.5,IF($C654&lt;16,(M654/($D654^0.70558407859294)*'Hintergrund Berechnung'!$I$941)*0.67,M654/($D654^0.70558407859294)*'Hintergrund Berechnung'!$I$942)))</f>
        <v>#DIV/0!</v>
      </c>
      <c r="AE654" s="16" t="str">
        <f t="shared" si="95"/>
        <v/>
      </c>
      <c r="AF654" s="16" t="e">
        <f>IF($A$3=FALSE,IF($C654&lt;16,O654/($D654^0.70558407859294)*'Hintergrund Berechnung'!$I$941,O654/($D654^0.70558407859294)*'Hintergrund Berechnung'!$I$942),IF($C654&lt;13,(O654/($D654^0.70558407859294)*'Hintergrund Berechnung'!$I$941)*0.5,IF($C654&lt;16,(O654/($D654^0.70558407859294)*'Hintergrund Berechnung'!$I$941)*0.67,O654/($D654^0.70558407859294)*'Hintergrund Berechnung'!$I$942)))</f>
        <v>#DIV/0!</v>
      </c>
      <c r="AG654" s="16" t="str">
        <f t="shared" si="96"/>
        <v/>
      </c>
      <c r="AH654" s="16" t="e">
        <f t="shared" si="97"/>
        <v>#DIV/0!</v>
      </c>
      <c r="AI654" s="34" t="e">
        <f>ROUND(IF(C654&lt;16,$Q654/($D654^0.450818786555515)*'Hintergrund Berechnung'!$N$941,$Q654/($D654^0.450818786555515)*'Hintergrund Berechnung'!$N$942),0)</f>
        <v>#DIV/0!</v>
      </c>
      <c r="AJ654" s="34">
        <f>ROUND(IF(C654&lt;16,$R654*'Hintergrund Berechnung'!$O$941,$R654*'Hintergrund Berechnung'!$O$942),0)</f>
        <v>0</v>
      </c>
      <c r="AK654" s="34">
        <f>ROUND(IF(C654&lt;16,IF(S654&gt;0,(25-$S654)*'Hintergrund Berechnung'!$J$941,0),IF(S654&gt;0,(25-$S654)*'Hintergrund Berechnung'!$J$942,0)),0)</f>
        <v>0</v>
      </c>
      <c r="AL654" s="18" t="e">
        <f t="shared" si="98"/>
        <v>#DIV/0!</v>
      </c>
    </row>
    <row r="655" spans="21:38" x14ac:dyDescent="0.5">
      <c r="U655" s="16">
        <f t="shared" si="90"/>
        <v>0</v>
      </c>
      <c r="V655" s="16" t="e">
        <f>IF($A$3=FALSE,IF($C655&lt;16,E655/($D655^0.70558407859294)*'Hintergrund Berechnung'!$I$941,E655/($D655^0.70558407859294)*'Hintergrund Berechnung'!$I$942),IF($C655&lt;13,(E655/($D655^0.70558407859294)*'Hintergrund Berechnung'!$I$941)*0.5,IF($C655&lt;16,(E655/($D655^0.70558407859294)*'Hintergrund Berechnung'!$I$941)*0.67,E655/($D655^0.70558407859294)*'Hintergrund Berechnung'!$I$942)))</f>
        <v>#DIV/0!</v>
      </c>
      <c r="W655" s="16" t="str">
        <f t="shared" si="91"/>
        <v/>
      </c>
      <c r="X655" s="16" t="e">
        <f>IF($A$3=FALSE,IF($C655&lt;16,G655/($D655^0.70558407859294)*'Hintergrund Berechnung'!$I$941,G655/($D655^0.70558407859294)*'Hintergrund Berechnung'!$I$942),IF($C655&lt;13,(G655/($D655^0.70558407859294)*'Hintergrund Berechnung'!$I$941)*0.5,IF($C655&lt;16,(G655/($D655^0.70558407859294)*'Hintergrund Berechnung'!$I$941)*0.67,G655/($D655^0.70558407859294)*'Hintergrund Berechnung'!$I$942)))</f>
        <v>#DIV/0!</v>
      </c>
      <c r="Y655" s="16" t="str">
        <f t="shared" si="92"/>
        <v/>
      </c>
      <c r="Z655" s="16" t="e">
        <f>IF($A$3=FALSE,IF($C655&lt;16,I655/($D655^0.70558407859294)*'Hintergrund Berechnung'!$I$941,I655/($D655^0.70558407859294)*'Hintergrund Berechnung'!$I$942),IF($C655&lt;13,(I655/($D655^0.70558407859294)*'Hintergrund Berechnung'!$I$941)*0.5,IF($C655&lt;16,(I655/($D655^0.70558407859294)*'Hintergrund Berechnung'!$I$941)*0.67,I655/($D655^0.70558407859294)*'Hintergrund Berechnung'!$I$942)))</f>
        <v>#DIV/0!</v>
      </c>
      <c r="AA655" s="16" t="str">
        <f t="shared" si="93"/>
        <v/>
      </c>
      <c r="AB655" s="16" t="e">
        <f>IF($A$3=FALSE,IF($C655&lt;16,K655/($D655^0.70558407859294)*'Hintergrund Berechnung'!$I$941,K655/($D655^0.70558407859294)*'Hintergrund Berechnung'!$I$942),IF($C655&lt;13,(K655/($D655^0.70558407859294)*'Hintergrund Berechnung'!$I$941)*0.5,IF($C655&lt;16,(K655/($D655^0.70558407859294)*'Hintergrund Berechnung'!$I$941)*0.67,K655/($D655^0.70558407859294)*'Hintergrund Berechnung'!$I$942)))</f>
        <v>#DIV/0!</v>
      </c>
      <c r="AC655" s="16" t="str">
        <f t="shared" si="94"/>
        <v/>
      </c>
      <c r="AD655" s="16" t="e">
        <f>IF($A$3=FALSE,IF($C655&lt;16,M655/($D655^0.70558407859294)*'Hintergrund Berechnung'!$I$941,M655/($D655^0.70558407859294)*'Hintergrund Berechnung'!$I$942),IF($C655&lt;13,(M655/($D655^0.70558407859294)*'Hintergrund Berechnung'!$I$941)*0.5,IF($C655&lt;16,(M655/($D655^0.70558407859294)*'Hintergrund Berechnung'!$I$941)*0.67,M655/($D655^0.70558407859294)*'Hintergrund Berechnung'!$I$942)))</f>
        <v>#DIV/0!</v>
      </c>
      <c r="AE655" s="16" t="str">
        <f t="shared" si="95"/>
        <v/>
      </c>
      <c r="AF655" s="16" t="e">
        <f>IF($A$3=FALSE,IF($C655&lt;16,O655/($D655^0.70558407859294)*'Hintergrund Berechnung'!$I$941,O655/($D655^0.70558407859294)*'Hintergrund Berechnung'!$I$942),IF($C655&lt;13,(O655/($D655^0.70558407859294)*'Hintergrund Berechnung'!$I$941)*0.5,IF($C655&lt;16,(O655/($D655^0.70558407859294)*'Hintergrund Berechnung'!$I$941)*0.67,O655/($D655^0.70558407859294)*'Hintergrund Berechnung'!$I$942)))</f>
        <v>#DIV/0!</v>
      </c>
      <c r="AG655" s="16" t="str">
        <f t="shared" si="96"/>
        <v/>
      </c>
      <c r="AH655" s="16" t="e">
        <f t="shared" si="97"/>
        <v>#DIV/0!</v>
      </c>
      <c r="AI655" s="34" t="e">
        <f>ROUND(IF(C655&lt;16,$Q655/($D655^0.450818786555515)*'Hintergrund Berechnung'!$N$941,$Q655/($D655^0.450818786555515)*'Hintergrund Berechnung'!$N$942),0)</f>
        <v>#DIV/0!</v>
      </c>
      <c r="AJ655" s="34">
        <f>ROUND(IF(C655&lt;16,$R655*'Hintergrund Berechnung'!$O$941,$R655*'Hintergrund Berechnung'!$O$942),0)</f>
        <v>0</v>
      </c>
      <c r="AK655" s="34">
        <f>ROUND(IF(C655&lt;16,IF(S655&gt;0,(25-$S655)*'Hintergrund Berechnung'!$J$941,0),IF(S655&gt;0,(25-$S655)*'Hintergrund Berechnung'!$J$942,0)),0)</f>
        <v>0</v>
      </c>
      <c r="AL655" s="18" t="e">
        <f t="shared" si="98"/>
        <v>#DIV/0!</v>
      </c>
    </row>
    <row r="656" spans="21:38" x14ac:dyDescent="0.5">
      <c r="U656" s="16">
        <f t="shared" si="90"/>
        <v>0</v>
      </c>
      <c r="V656" s="16" t="e">
        <f>IF($A$3=FALSE,IF($C656&lt;16,E656/($D656^0.70558407859294)*'Hintergrund Berechnung'!$I$941,E656/($D656^0.70558407859294)*'Hintergrund Berechnung'!$I$942),IF($C656&lt;13,(E656/($D656^0.70558407859294)*'Hintergrund Berechnung'!$I$941)*0.5,IF($C656&lt;16,(E656/($D656^0.70558407859294)*'Hintergrund Berechnung'!$I$941)*0.67,E656/($D656^0.70558407859294)*'Hintergrund Berechnung'!$I$942)))</f>
        <v>#DIV/0!</v>
      </c>
      <c r="W656" s="16" t="str">
        <f t="shared" si="91"/>
        <v/>
      </c>
      <c r="X656" s="16" t="e">
        <f>IF($A$3=FALSE,IF($C656&lt;16,G656/($D656^0.70558407859294)*'Hintergrund Berechnung'!$I$941,G656/($D656^0.70558407859294)*'Hintergrund Berechnung'!$I$942),IF($C656&lt;13,(G656/($D656^0.70558407859294)*'Hintergrund Berechnung'!$I$941)*0.5,IF($C656&lt;16,(G656/($D656^0.70558407859294)*'Hintergrund Berechnung'!$I$941)*0.67,G656/($D656^0.70558407859294)*'Hintergrund Berechnung'!$I$942)))</f>
        <v>#DIV/0!</v>
      </c>
      <c r="Y656" s="16" t="str">
        <f t="shared" si="92"/>
        <v/>
      </c>
      <c r="Z656" s="16" t="e">
        <f>IF($A$3=FALSE,IF($C656&lt;16,I656/($D656^0.70558407859294)*'Hintergrund Berechnung'!$I$941,I656/($D656^0.70558407859294)*'Hintergrund Berechnung'!$I$942),IF($C656&lt;13,(I656/($D656^0.70558407859294)*'Hintergrund Berechnung'!$I$941)*0.5,IF($C656&lt;16,(I656/($D656^0.70558407859294)*'Hintergrund Berechnung'!$I$941)*0.67,I656/($D656^0.70558407859294)*'Hintergrund Berechnung'!$I$942)))</f>
        <v>#DIV/0!</v>
      </c>
      <c r="AA656" s="16" t="str">
        <f t="shared" si="93"/>
        <v/>
      </c>
      <c r="AB656" s="16" t="e">
        <f>IF($A$3=FALSE,IF($C656&lt;16,K656/($D656^0.70558407859294)*'Hintergrund Berechnung'!$I$941,K656/($D656^0.70558407859294)*'Hintergrund Berechnung'!$I$942),IF($C656&lt;13,(K656/($D656^0.70558407859294)*'Hintergrund Berechnung'!$I$941)*0.5,IF($C656&lt;16,(K656/($D656^0.70558407859294)*'Hintergrund Berechnung'!$I$941)*0.67,K656/($D656^0.70558407859294)*'Hintergrund Berechnung'!$I$942)))</f>
        <v>#DIV/0!</v>
      </c>
      <c r="AC656" s="16" t="str">
        <f t="shared" si="94"/>
        <v/>
      </c>
      <c r="AD656" s="16" t="e">
        <f>IF($A$3=FALSE,IF($C656&lt;16,M656/($D656^0.70558407859294)*'Hintergrund Berechnung'!$I$941,M656/($D656^0.70558407859294)*'Hintergrund Berechnung'!$I$942),IF($C656&lt;13,(M656/($D656^0.70558407859294)*'Hintergrund Berechnung'!$I$941)*0.5,IF($C656&lt;16,(M656/($D656^0.70558407859294)*'Hintergrund Berechnung'!$I$941)*0.67,M656/($D656^0.70558407859294)*'Hintergrund Berechnung'!$I$942)))</f>
        <v>#DIV/0!</v>
      </c>
      <c r="AE656" s="16" t="str">
        <f t="shared" si="95"/>
        <v/>
      </c>
      <c r="AF656" s="16" t="e">
        <f>IF($A$3=FALSE,IF($C656&lt;16,O656/($D656^0.70558407859294)*'Hintergrund Berechnung'!$I$941,O656/($D656^0.70558407859294)*'Hintergrund Berechnung'!$I$942),IF($C656&lt;13,(O656/($D656^0.70558407859294)*'Hintergrund Berechnung'!$I$941)*0.5,IF($C656&lt;16,(O656/($D656^0.70558407859294)*'Hintergrund Berechnung'!$I$941)*0.67,O656/($D656^0.70558407859294)*'Hintergrund Berechnung'!$I$942)))</f>
        <v>#DIV/0!</v>
      </c>
      <c r="AG656" s="16" t="str">
        <f t="shared" si="96"/>
        <v/>
      </c>
      <c r="AH656" s="16" t="e">
        <f t="shared" si="97"/>
        <v>#DIV/0!</v>
      </c>
      <c r="AI656" s="34" t="e">
        <f>ROUND(IF(C656&lt;16,$Q656/($D656^0.450818786555515)*'Hintergrund Berechnung'!$N$941,$Q656/($D656^0.450818786555515)*'Hintergrund Berechnung'!$N$942),0)</f>
        <v>#DIV/0!</v>
      </c>
      <c r="AJ656" s="34">
        <f>ROUND(IF(C656&lt;16,$R656*'Hintergrund Berechnung'!$O$941,$R656*'Hintergrund Berechnung'!$O$942),0)</f>
        <v>0</v>
      </c>
      <c r="AK656" s="34">
        <f>ROUND(IF(C656&lt;16,IF(S656&gt;0,(25-$S656)*'Hintergrund Berechnung'!$J$941,0),IF(S656&gt;0,(25-$S656)*'Hintergrund Berechnung'!$J$942,0)),0)</f>
        <v>0</v>
      </c>
      <c r="AL656" s="18" t="e">
        <f t="shared" si="98"/>
        <v>#DIV/0!</v>
      </c>
    </row>
    <row r="657" spans="21:38" x14ac:dyDescent="0.5">
      <c r="U657" s="16">
        <f t="shared" si="90"/>
        <v>0</v>
      </c>
      <c r="V657" s="16" t="e">
        <f>IF($A$3=FALSE,IF($C657&lt;16,E657/($D657^0.70558407859294)*'Hintergrund Berechnung'!$I$941,E657/($D657^0.70558407859294)*'Hintergrund Berechnung'!$I$942),IF($C657&lt;13,(E657/($D657^0.70558407859294)*'Hintergrund Berechnung'!$I$941)*0.5,IF($C657&lt;16,(E657/($D657^0.70558407859294)*'Hintergrund Berechnung'!$I$941)*0.67,E657/($D657^0.70558407859294)*'Hintergrund Berechnung'!$I$942)))</f>
        <v>#DIV/0!</v>
      </c>
      <c r="W657" s="16" t="str">
        <f t="shared" si="91"/>
        <v/>
      </c>
      <c r="X657" s="16" t="e">
        <f>IF($A$3=FALSE,IF($C657&lt;16,G657/($D657^0.70558407859294)*'Hintergrund Berechnung'!$I$941,G657/($D657^0.70558407859294)*'Hintergrund Berechnung'!$I$942),IF($C657&lt;13,(G657/($D657^0.70558407859294)*'Hintergrund Berechnung'!$I$941)*0.5,IF($C657&lt;16,(G657/($D657^0.70558407859294)*'Hintergrund Berechnung'!$I$941)*0.67,G657/($D657^0.70558407859294)*'Hintergrund Berechnung'!$I$942)))</f>
        <v>#DIV/0!</v>
      </c>
      <c r="Y657" s="16" t="str">
        <f t="shared" si="92"/>
        <v/>
      </c>
      <c r="Z657" s="16" t="e">
        <f>IF($A$3=FALSE,IF($C657&lt;16,I657/($D657^0.70558407859294)*'Hintergrund Berechnung'!$I$941,I657/($D657^0.70558407859294)*'Hintergrund Berechnung'!$I$942),IF($C657&lt;13,(I657/($D657^0.70558407859294)*'Hintergrund Berechnung'!$I$941)*0.5,IF($C657&lt;16,(I657/($D657^0.70558407859294)*'Hintergrund Berechnung'!$I$941)*0.67,I657/($D657^0.70558407859294)*'Hintergrund Berechnung'!$I$942)))</f>
        <v>#DIV/0!</v>
      </c>
      <c r="AA657" s="16" t="str">
        <f t="shared" si="93"/>
        <v/>
      </c>
      <c r="AB657" s="16" t="e">
        <f>IF($A$3=FALSE,IF($C657&lt;16,K657/($D657^0.70558407859294)*'Hintergrund Berechnung'!$I$941,K657/($D657^0.70558407859294)*'Hintergrund Berechnung'!$I$942),IF($C657&lt;13,(K657/($D657^0.70558407859294)*'Hintergrund Berechnung'!$I$941)*0.5,IF($C657&lt;16,(K657/($D657^0.70558407859294)*'Hintergrund Berechnung'!$I$941)*0.67,K657/($D657^0.70558407859294)*'Hintergrund Berechnung'!$I$942)))</f>
        <v>#DIV/0!</v>
      </c>
      <c r="AC657" s="16" t="str">
        <f t="shared" si="94"/>
        <v/>
      </c>
      <c r="AD657" s="16" t="e">
        <f>IF($A$3=FALSE,IF($C657&lt;16,M657/($D657^0.70558407859294)*'Hintergrund Berechnung'!$I$941,M657/($D657^0.70558407859294)*'Hintergrund Berechnung'!$I$942),IF($C657&lt;13,(M657/($D657^0.70558407859294)*'Hintergrund Berechnung'!$I$941)*0.5,IF($C657&lt;16,(M657/($D657^0.70558407859294)*'Hintergrund Berechnung'!$I$941)*0.67,M657/($D657^0.70558407859294)*'Hintergrund Berechnung'!$I$942)))</f>
        <v>#DIV/0!</v>
      </c>
      <c r="AE657" s="16" t="str">
        <f t="shared" si="95"/>
        <v/>
      </c>
      <c r="AF657" s="16" t="e">
        <f>IF($A$3=FALSE,IF($C657&lt;16,O657/($D657^0.70558407859294)*'Hintergrund Berechnung'!$I$941,O657/($D657^0.70558407859294)*'Hintergrund Berechnung'!$I$942),IF($C657&lt;13,(O657/($D657^0.70558407859294)*'Hintergrund Berechnung'!$I$941)*0.5,IF($C657&lt;16,(O657/($D657^0.70558407859294)*'Hintergrund Berechnung'!$I$941)*0.67,O657/($D657^0.70558407859294)*'Hintergrund Berechnung'!$I$942)))</f>
        <v>#DIV/0!</v>
      </c>
      <c r="AG657" s="16" t="str">
        <f t="shared" si="96"/>
        <v/>
      </c>
      <c r="AH657" s="16" t="e">
        <f t="shared" si="97"/>
        <v>#DIV/0!</v>
      </c>
      <c r="AI657" s="34" t="e">
        <f>ROUND(IF(C657&lt;16,$Q657/($D657^0.450818786555515)*'Hintergrund Berechnung'!$N$941,$Q657/($D657^0.450818786555515)*'Hintergrund Berechnung'!$N$942),0)</f>
        <v>#DIV/0!</v>
      </c>
      <c r="AJ657" s="34">
        <f>ROUND(IF(C657&lt;16,$R657*'Hintergrund Berechnung'!$O$941,$R657*'Hintergrund Berechnung'!$O$942),0)</f>
        <v>0</v>
      </c>
      <c r="AK657" s="34">
        <f>ROUND(IF(C657&lt;16,IF(S657&gt;0,(25-$S657)*'Hintergrund Berechnung'!$J$941,0),IF(S657&gt;0,(25-$S657)*'Hintergrund Berechnung'!$J$942,0)),0)</f>
        <v>0</v>
      </c>
      <c r="AL657" s="18" t="e">
        <f t="shared" si="98"/>
        <v>#DIV/0!</v>
      </c>
    </row>
    <row r="658" spans="21:38" x14ac:dyDescent="0.5">
      <c r="U658" s="16">
        <f t="shared" si="90"/>
        <v>0</v>
      </c>
      <c r="V658" s="16" t="e">
        <f>IF($A$3=FALSE,IF($C658&lt;16,E658/($D658^0.70558407859294)*'Hintergrund Berechnung'!$I$941,E658/($D658^0.70558407859294)*'Hintergrund Berechnung'!$I$942),IF($C658&lt;13,(E658/($D658^0.70558407859294)*'Hintergrund Berechnung'!$I$941)*0.5,IF($C658&lt;16,(E658/($D658^0.70558407859294)*'Hintergrund Berechnung'!$I$941)*0.67,E658/($D658^0.70558407859294)*'Hintergrund Berechnung'!$I$942)))</f>
        <v>#DIV/0!</v>
      </c>
      <c r="W658" s="16" t="str">
        <f t="shared" si="91"/>
        <v/>
      </c>
      <c r="X658" s="16" t="e">
        <f>IF($A$3=FALSE,IF($C658&lt;16,G658/($D658^0.70558407859294)*'Hintergrund Berechnung'!$I$941,G658/($D658^0.70558407859294)*'Hintergrund Berechnung'!$I$942),IF($C658&lt;13,(G658/($D658^0.70558407859294)*'Hintergrund Berechnung'!$I$941)*0.5,IF($C658&lt;16,(G658/($D658^0.70558407859294)*'Hintergrund Berechnung'!$I$941)*0.67,G658/($D658^0.70558407859294)*'Hintergrund Berechnung'!$I$942)))</f>
        <v>#DIV/0!</v>
      </c>
      <c r="Y658" s="16" t="str">
        <f t="shared" si="92"/>
        <v/>
      </c>
      <c r="Z658" s="16" t="e">
        <f>IF($A$3=FALSE,IF($C658&lt;16,I658/($D658^0.70558407859294)*'Hintergrund Berechnung'!$I$941,I658/($D658^0.70558407859294)*'Hintergrund Berechnung'!$I$942),IF($C658&lt;13,(I658/($D658^0.70558407859294)*'Hintergrund Berechnung'!$I$941)*0.5,IF($C658&lt;16,(I658/($D658^0.70558407859294)*'Hintergrund Berechnung'!$I$941)*0.67,I658/($D658^0.70558407859294)*'Hintergrund Berechnung'!$I$942)))</f>
        <v>#DIV/0!</v>
      </c>
      <c r="AA658" s="16" t="str">
        <f t="shared" si="93"/>
        <v/>
      </c>
      <c r="AB658" s="16" t="e">
        <f>IF($A$3=FALSE,IF($C658&lt;16,K658/($D658^0.70558407859294)*'Hintergrund Berechnung'!$I$941,K658/($D658^0.70558407859294)*'Hintergrund Berechnung'!$I$942),IF($C658&lt;13,(K658/($D658^0.70558407859294)*'Hintergrund Berechnung'!$I$941)*0.5,IF($C658&lt;16,(K658/($D658^0.70558407859294)*'Hintergrund Berechnung'!$I$941)*0.67,K658/($D658^0.70558407859294)*'Hintergrund Berechnung'!$I$942)))</f>
        <v>#DIV/0!</v>
      </c>
      <c r="AC658" s="16" t="str">
        <f t="shared" si="94"/>
        <v/>
      </c>
      <c r="AD658" s="16" t="e">
        <f>IF($A$3=FALSE,IF($C658&lt;16,M658/($D658^0.70558407859294)*'Hintergrund Berechnung'!$I$941,M658/($D658^0.70558407859294)*'Hintergrund Berechnung'!$I$942),IF($C658&lt;13,(M658/($D658^0.70558407859294)*'Hintergrund Berechnung'!$I$941)*0.5,IF($C658&lt;16,(M658/($D658^0.70558407859294)*'Hintergrund Berechnung'!$I$941)*0.67,M658/($D658^0.70558407859294)*'Hintergrund Berechnung'!$I$942)))</f>
        <v>#DIV/0!</v>
      </c>
      <c r="AE658" s="16" t="str">
        <f t="shared" si="95"/>
        <v/>
      </c>
      <c r="AF658" s="16" t="e">
        <f>IF($A$3=FALSE,IF($C658&lt;16,O658/($D658^0.70558407859294)*'Hintergrund Berechnung'!$I$941,O658/($D658^0.70558407859294)*'Hintergrund Berechnung'!$I$942),IF($C658&lt;13,(O658/($D658^0.70558407859294)*'Hintergrund Berechnung'!$I$941)*0.5,IF($C658&lt;16,(O658/($D658^0.70558407859294)*'Hintergrund Berechnung'!$I$941)*0.67,O658/($D658^0.70558407859294)*'Hintergrund Berechnung'!$I$942)))</f>
        <v>#DIV/0!</v>
      </c>
      <c r="AG658" s="16" t="str">
        <f t="shared" si="96"/>
        <v/>
      </c>
      <c r="AH658" s="16" t="e">
        <f t="shared" si="97"/>
        <v>#DIV/0!</v>
      </c>
      <c r="AI658" s="34" t="e">
        <f>ROUND(IF(C658&lt;16,$Q658/($D658^0.450818786555515)*'Hintergrund Berechnung'!$N$941,$Q658/($D658^0.450818786555515)*'Hintergrund Berechnung'!$N$942),0)</f>
        <v>#DIV/0!</v>
      </c>
      <c r="AJ658" s="34">
        <f>ROUND(IF(C658&lt;16,$R658*'Hintergrund Berechnung'!$O$941,$R658*'Hintergrund Berechnung'!$O$942),0)</f>
        <v>0</v>
      </c>
      <c r="AK658" s="34">
        <f>ROUND(IF(C658&lt;16,IF(S658&gt;0,(25-$S658)*'Hintergrund Berechnung'!$J$941,0),IF(S658&gt;0,(25-$S658)*'Hintergrund Berechnung'!$J$942,0)),0)</f>
        <v>0</v>
      </c>
      <c r="AL658" s="18" t="e">
        <f t="shared" si="98"/>
        <v>#DIV/0!</v>
      </c>
    </row>
    <row r="659" spans="21:38" x14ac:dyDescent="0.5">
      <c r="U659" s="16">
        <f t="shared" si="90"/>
        <v>0</v>
      </c>
      <c r="V659" s="16" t="e">
        <f>IF($A$3=FALSE,IF($C659&lt;16,E659/($D659^0.70558407859294)*'Hintergrund Berechnung'!$I$941,E659/($D659^0.70558407859294)*'Hintergrund Berechnung'!$I$942),IF($C659&lt;13,(E659/($D659^0.70558407859294)*'Hintergrund Berechnung'!$I$941)*0.5,IF($C659&lt;16,(E659/($D659^0.70558407859294)*'Hintergrund Berechnung'!$I$941)*0.67,E659/($D659^0.70558407859294)*'Hintergrund Berechnung'!$I$942)))</f>
        <v>#DIV/0!</v>
      </c>
      <c r="W659" s="16" t="str">
        <f t="shared" si="91"/>
        <v/>
      </c>
      <c r="X659" s="16" t="e">
        <f>IF($A$3=FALSE,IF($C659&lt;16,G659/($D659^0.70558407859294)*'Hintergrund Berechnung'!$I$941,G659/($D659^0.70558407859294)*'Hintergrund Berechnung'!$I$942),IF($C659&lt;13,(G659/($D659^0.70558407859294)*'Hintergrund Berechnung'!$I$941)*0.5,IF($C659&lt;16,(G659/($D659^0.70558407859294)*'Hintergrund Berechnung'!$I$941)*0.67,G659/($D659^0.70558407859294)*'Hintergrund Berechnung'!$I$942)))</f>
        <v>#DIV/0!</v>
      </c>
      <c r="Y659" s="16" t="str">
        <f t="shared" si="92"/>
        <v/>
      </c>
      <c r="Z659" s="16" t="e">
        <f>IF($A$3=FALSE,IF($C659&lt;16,I659/($D659^0.70558407859294)*'Hintergrund Berechnung'!$I$941,I659/($D659^0.70558407859294)*'Hintergrund Berechnung'!$I$942),IF($C659&lt;13,(I659/($D659^0.70558407859294)*'Hintergrund Berechnung'!$I$941)*0.5,IF($C659&lt;16,(I659/($D659^0.70558407859294)*'Hintergrund Berechnung'!$I$941)*0.67,I659/($D659^0.70558407859294)*'Hintergrund Berechnung'!$I$942)))</f>
        <v>#DIV/0!</v>
      </c>
      <c r="AA659" s="16" t="str">
        <f t="shared" si="93"/>
        <v/>
      </c>
      <c r="AB659" s="16" t="e">
        <f>IF($A$3=FALSE,IF($C659&lt;16,K659/($D659^0.70558407859294)*'Hintergrund Berechnung'!$I$941,K659/($D659^0.70558407859294)*'Hintergrund Berechnung'!$I$942),IF($C659&lt;13,(K659/($D659^0.70558407859294)*'Hintergrund Berechnung'!$I$941)*0.5,IF($C659&lt;16,(K659/($D659^0.70558407859294)*'Hintergrund Berechnung'!$I$941)*0.67,K659/($D659^0.70558407859294)*'Hintergrund Berechnung'!$I$942)))</f>
        <v>#DIV/0!</v>
      </c>
      <c r="AC659" s="16" t="str">
        <f t="shared" si="94"/>
        <v/>
      </c>
      <c r="AD659" s="16" t="e">
        <f>IF($A$3=FALSE,IF($C659&lt;16,M659/($D659^0.70558407859294)*'Hintergrund Berechnung'!$I$941,M659/($D659^0.70558407859294)*'Hintergrund Berechnung'!$I$942),IF($C659&lt;13,(M659/($D659^0.70558407859294)*'Hintergrund Berechnung'!$I$941)*0.5,IF($C659&lt;16,(M659/($D659^0.70558407859294)*'Hintergrund Berechnung'!$I$941)*0.67,M659/($D659^0.70558407859294)*'Hintergrund Berechnung'!$I$942)))</f>
        <v>#DIV/0!</v>
      </c>
      <c r="AE659" s="16" t="str">
        <f t="shared" si="95"/>
        <v/>
      </c>
      <c r="AF659" s="16" t="e">
        <f>IF($A$3=FALSE,IF($C659&lt;16,O659/($D659^0.70558407859294)*'Hintergrund Berechnung'!$I$941,O659/($D659^0.70558407859294)*'Hintergrund Berechnung'!$I$942),IF($C659&lt;13,(O659/($D659^0.70558407859294)*'Hintergrund Berechnung'!$I$941)*0.5,IF($C659&lt;16,(O659/($D659^0.70558407859294)*'Hintergrund Berechnung'!$I$941)*0.67,O659/($D659^0.70558407859294)*'Hintergrund Berechnung'!$I$942)))</f>
        <v>#DIV/0!</v>
      </c>
      <c r="AG659" s="16" t="str">
        <f t="shared" si="96"/>
        <v/>
      </c>
      <c r="AH659" s="16" t="e">
        <f t="shared" si="97"/>
        <v>#DIV/0!</v>
      </c>
      <c r="AI659" s="34" t="e">
        <f>ROUND(IF(C659&lt;16,$Q659/($D659^0.450818786555515)*'Hintergrund Berechnung'!$N$941,$Q659/($D659^0.450818786555515)*'Hintergrund Berechnung'!$N$942),0)</f>
        <v>#DIV/0!</v>
      </c>
      <c r="AJ659" s="34">
        <f>ROUND(IF(C659&lt;16,$R659*'Hintergrund Berechnung'!$O$941,$R659*'Hintergrund Berechnung'!$O$942),0)</f>
        <v>0</v>
      </c>
      <c r="AK659" s="34">
        <f>ROUND(IF(C659&lt;16,IF(S659&gt;0,(25-$S659)*'Hintergrund Berechnung'!$J$941,0),IF(S659&gt;0,(25-$S659)*'Hintergrund Berechnung'!$J$942,0)),0)</f>
        <v>0</v>
      </c>
      <c r="AL659" s="18" t="e">
        <f t="shared" si="98"/>
        <v>#DIV/0!</v>
      </c>
    </row>
    <row r="660" spans="21:38" x14ac:dyDescent="0.5">
      <c r="U660" s="16">
        <f t="shared" si="90"/>
        <v>0</v>
      </c>
      <c r="V660" s="16" t="e">
        <f>IF($A$3=FALSE,IF($C660&lt;16,E660/($D660^0.70558407859294)*'Hintergrund Berechnung'!$I$941,E660/($D660^0.70558407859294)*'Hintergrund Berechnung'!$I$942),IF($C660&lt;13,(E660/($D660^0.70558407859294)*'Hintergrund Berechnung'!$I$941)*0.5,IF($C660&lt;16,(E660/($D660^0.70558407859294)*'Hintergrund Berechnung'!$I$941)*0.67,E660/($D660^0.70558407859294)*'Hintergrund Berechnung'!$I$942)))</f>
        <v>#DIV/0!</v>
      </c>
      <c r="W660" s="16" t="str">
        <f t="shared" si="91"/>
        <v/>
      </c>
      <c r="X660" s="16" t="e">
        <f>IF($A$3=FALSE,IF($C660&lt;16,G660/($D660^0.70558407859294)*'Hintergrund Berechnung'!$I$941,G660/($D660^0.70558407859294)*'Hintergrund Berechnung'!$I$942),IF($C660&lt;13,(G660/($D660^0.70558407859294)*'Hintergrund Berechnung'!$I$941)*0.5,IF($C660&lt;16,(G660/($D660^0.70558407859294)*'Hintergrund Berechnung'!$I$941)*0.67,G660/($D660^0.70558407859294)*'Hintergrund Berechnung'!$I$942)))</f>
        <v>#DIV/0!</v>
      </c>
      <c r="Y660" s="16" t="str">
        <f t="shared" si="92"/>
        <v/>
      </c>
      <c r="Z660" s="16" t="e">
        <f>IF($A$3=FALSE,IF($C660&lt;16,I660/($D660^0.70558407859294)*'Hintergrund Berechnung'!$I$941,I660/($D660^0.70558407859294)*'Hintergrund Berechnung'!$I$942),IF($C660&lt;13,(I660/($D660^0.70558407859294)*'Hintergrund Berechnung'!$I$941)*0.5,IF($C660&lt;16,(I660/($D660^0.70558407859294)*'Hintergrund Berechnung'!$I$941)*0.67,I660/($D660^0.70558407859294)*'Hintergrund Berechnung'!$I$942)))</f>
        <v>#DIV/0!</v>
      </c>
      <c r="AA660" s="16" t="str">
        <f t="shared" si="93"/>
        <v/>
      </c>
      <c r="AB660" s="16" t="e">
        <f>IF($A$3=FALSE,IF($C660&lt;16,K660/($D660^0.70558407859294)*'Hintergrund Berechnung'!$I$941,K660/($D660^0.70558407859294)*'Hintergrund Berechnung'!$I$942),IF($C660&lt;13,(K660/($D660^0.70558407859294)*'Hintergrund Berechnung'!$I$941)*0.5,IF($C660&lt;16,(K660/($D660^0.70558407859294)*'Hintergrund Berechnung'!$I$941)*0.67,K660/($D660^0.70558407859294)*'Hintergrund Berechnung'!$I$942)))</f>
        <v>#DIV/0!</v>
      </c>
      <c r="AC660" s="16" t="str">
        <f t="shared" si="94"/>
        <v/>
      </c>
      <c r="AD660" s="16" t="e">
        <f>IF($A$3=FALSE,IF($C660&lt;16,M660/($D660^0.70558407859294)*'Hintergrund Berechnung'!$I$941,M660/($D660^0.70558407859294)*'Hintergrund Berechnung'!$I$942),IF($C660&lt;13,(M660/($D660^0.70558407859294)*'Hintergrund Berechnung'!$I$941)*0.5,IF($C660&lt;16,(M660/($D660^0.70558407859294)*'Hintergrund Berechnung'!$I$941)*0.67,M660/($D660^0.70558407859294)*'Hintergrund Berechnung'!$I$942)))</f>
        <v>#DIV/0!</v>
      </c>
      <c r="AE660" s="16" t="str">
        <f t="shared" si="95"/>
        <v/>
      </c>
      <c r="AF660" s="16" t="e">
        <f>IF($A$3=FALSE,IF($C660&lt;16,O660/($D660^0.70558407859294)*'Hintergrund Berechnung'!$I$941,O660/($D660^0.70558407859294)*'Hintergrund Berechnung'!$I$942),IF($C660&lt;13,(O660/($D660^0.70558407859294)*'Hintergrund Berechnung'!$I$941)*0.5,IF($C660&lt;16,(O660/($D660^0.70558407859294)*'Hintergrund Berechnung'!$I$941)*0.67,O660/($D660^0.70558407859294)*'Hintergrund Berechnung'!$I$942)))</f>
        <v>#DIV/0!</v>
      </c>
      <c r="AG660" s="16" t="str">
        <f t="shared" si="96"/>
        <v/>
      </c>
      <c r="AH660" s="16" t="e">
        <f t="shared" si="97"/>
        <v>#DIV/0!</v>
      </c>
      <c r="AI660" s="34" t="e">
        <f>ROUND(IF(C660&lt;16,$Q660/($D660^0.450818786555515)*'Hintergrund Berechnung'!$N$941,$Q660/($D660^0.450818786555515)*'Hintergrund Berechnung'!$N$942),0)</f>
        <v>#DIV/0!</v>
      </c>
      <c r="AJ660" s="34">
        <f>ROUND(IF(C660&lt;16,$R660*'Hintergrund Berechnung'!$O$941,$R660*'Hintergrund Berechnung'!$O$942),0)</f>
        <v>0</v>
      </c>
      <c r="AK660" s="34">
        <f>ROUND(IF(C660&lt;16,IF(S660&gt;0,(25-$S660)*'Hintergrund Berechnung'!$J$941,0),IF(S660&gt;0,(25-$S660)*'Hintergrund Berechnung'!$J$942,0)),0)</f>
        <v>0</v>
      </c>
      <c r="AL660" s="18" t="e">
        <f t="shared" si="98"/>
        <v>#DIV/0!</v>
      </c>
    </row>
    <row r="661" spans="21:38" x14ac:dyDescent="0.5">
      <c r="U661" s="16">
        <f t="shared" si="90"/>
        <v>0</v>
      </c>
      <c r="V661" s="16" t="e">
        <f>IF($A$3=FALSE,IF($C661&lt;16,E661/($D661^0.70558407859294)*'Hintergrund Berechnung'!$I$941,E661/($D661^0.70558407859294)*'Hintergrund Berechnung'!$I$942),IF($C661&lt;13,(E661/($D661^0.70558407859294)*'Hintergrund Berechnung'!$I$941)*0.5,IF($C661&lt;16,(E661/($D661^0.70558407859294)*'Hintergrund Berechnung'!$I$941)*0.67,E661/($D661^0.70558407859294)*'Hintergrund Berechnung'!$I$942)))</f>
        <v>#DIV/0!</v>
      </c>
      <c r="W661" s="16" t="str">
        <f t="shared" si="91"/>
        <v/>
      </c>
      <c r="X661" s="16" t="e">
        <f>IF($A$3=FALSE,IF($C661&lt;16,G661/($D661^0.70558407859294)*'Hintergrund Berechnung'!$I$941,G661/($D661^0.70558407859294)*'Hintergrund Berechnung'!$I$942),IF($C661&lt;13,(G661/($D661^0.70558407859294)*'Hintergrund Berechnung'!$I$941)*0.5,IF($C661&lt;16,(G661/($D661^0.70558407859294)*'Hintergrund Berechnung'!$I$941)*0.67,G661/($D661^0.70558407859294)*'Hintergrund Berechnung'!$I$942)))</f>
        <v>#DIV/0!</v>
      </c>
      <c r="Y661" s="16" t="str">
        <f t="shared" si="92"/>
        <v/>
      </c>
      <c r="Z661" s="16" t="e">
        <f>IF($A$3=FALSE,IF($C661&lt;16,I661/($D661^0.70558407859294)*'Hintergrund Berechnung'!$I$941,I661/($D661^0.70558407859294)*'Hintergrund Berechnung'!$I$942),IF($C661&lt;13,(I661/($D661^0.70558407859294)*'Hintergrund Berechnung'!$I$941)*0.5,IF($C661&lt;16,(I661/($D661^0.70558407859294)*'Hintergrund Berechnung'!$I$941)*0.67,I661/($D661^0.70558407859294)*'Hintergrund Berechnung'!$I$942)))</f>
        <v>#DIV/0!</v>
      </c>
      <c r="AA661" s="16" t="str">
        <f t="shared" si="93"/>
        <v/>
      </c>
      <c r="AB661" s="16" t="e">
        <f>IF($A$3=FALSE,IF($C661&lt;16,K661/($D661^0.70558407859294)*'Hintergrund Berechnung'!$I$941,K661/($D661^0.70558407859294)*'Hintergrund Berechnung'!$I$942),IF($C661&lt;13,(K661/($D661^0.70558407859294)*'Hintergrund Berechnung'!$I$941)*0.5,IF($C661&lt;16,(K661/($D661^0.70558407859294)*'Hintergrund Berechnung'!$I$941)*0.67,K661/($D661^0.70558407859294)*'Hintergrund Berechnung'!$I$942)))</f>
        <v>#DIV/0!</v>
      </c>
      <c r="AC661" s="16" t="str">
        <f t="shared" si="94"/>
        <v/>
      </c>
      <c r="AD661" s="16" t="e">
        <f>IF($A$3=FALSE,IF($C661&lt;16,M661/($D661^0.70558407859294)*'Hintergrund Berechnung'!$I$941,M661/($D661^0.70558407859294)*'Hintergrund Berechnung'!$I$942),IF($C661&lt;13,(M661/($D661^0.70558407859294)*'Hintergrund Berechnung'!$I$941)*0.5,IF($C661&lt;16,(M661/($D661^0.70558407859294)*'Hintergrund Berechnung'!$I$941)*0.67,M661/($D661^0.70558407859294)*'Hintergrund Berechnung'!$I$942)))</f>
        <v>#DIV/0!</v>
      </c>
      <c r="AE661" s="16" t="str">
        <f t="shared" si="95"/>
        <v/>
      </c>
      <c r="AF661" s="16" t="e">
        <f>IF($A$3=FALSE,IF($C661&lt;16,O661/($D661^0.70558407859294)*'Hintergrund Berechnung'!$I$941,O661/($D661^0.70558407859294)*'Hintergrund Berechnung'!$I$942),IF($C661&lt;13,(O661/($D661^0.70558407859294)*'Hintergrund Berechnung'!$I$941)*0.5,IF($C661&lt;16,(O661/($D661^0.70558407859294)*'Hintergrund Berechnung'!$I$941)*0.67,O661/($D661^0.70558407859294)*'Hintergrund Berechnung'!$I$942)))</f>
        <v>#DIV/0!</v>
      </c>
      <c r="AG661" s="16" t="str">
        <f t="shared" si="96"/>
        <v/>
      </c>
      <c r="AH661" s="16" t="e">
        <f t="shared" si="97"/>
        <v>#DIV/0!</v>
      </c>
      <c r="AI661" s="34" t="e">
        <f>ROUND(IF(C661&lt;16,$Q661/($D661^0.450818786555515)*'Hintergrund Berechnung'!$N$941,$Q661/($D661^0.450818786555515)*'Hintergrund Berechnung'!$N$942),0)</f>
        <v>#DIV/0!</v>
      </c>
      <c r="AJ661" s="34">
        <f>ROUND(IF(C661&lt;16,$R661*'Hintergrund Berechnung'!$O$941,$R661*'Hintergrund Berechnung'!$O$942),0)</f>
        <v>0</v>
      </c>
      <c r="AK661" s="34">
        <f>ROUND(IF(C661&lt;16,IF(S661&gt;0,(25-$S661)*'Hintergrund Berechnung'!$J$941,0),IF(S661&gt;0,(25-$S661)*'Hintergrund Berechnung'!$J$942,0)),0)</f>
        <v>0</v>
      </c>
      <c r="AL661" s="18" t="e">
        <f t="shared" si="98"/>
        <v>#DIV/0!</v>
      </c>
    </row>
    <row r="662" spans="21:38" x14ac:dyDescent="0.5">
      <c r="U662" s="16">
        <f t="shared" si="90"/>
        <v>0</v>
      </c>
      <c r="V662" s="16" t="e">
        <f>IF($A$3=FALSE,IF($C662&lt;16,E662/($D662^0.70558407859294)*'Hintergrund Berechnung'!$I$941,E662/($D662^0.70558407859294)*'Hintergrund Berechnung'!$I$942),IF($C662&lt;13,(E662/($D662^0.70558407859294)*'Hintergrund Berechnung'!$I$941)*0.5,IF($C662&lt;16,(E662/($D662^0.70558407859294)*'Hintergrund Berechnung'!$I$941)*0.67,E662/($D662^0.70558407859294)*'Hintergrund Berechnung'!$I$942)))</f>
        <v>#DIV/0!</v>
      </c>
      <c r="W662" s="16" t="str">
        <f t="shared" si="91"/>
        <v/>
      </c>
      <c r="X662" s="16" t="e">
        <f>IF($A$3=FALSE,IF($C662&lt;16,G662/($D662^0.70558407859294)*'Hintergrund Berechnung'!$I$941,G662/($D662^0.70558407859294)*'Hintergrund Berechnung'!$I$942),IF($C662&lt;13,(G662/($D662^0.70558407859294)*'Hintergrund Berechnung'!$I$941)*0.5,IF($C662&lt;16,(G662/($D662^0.70558407859294)*'Hintergrund Berechnung'!$I$941)*0.67,G662/($D662^0.70558407859294)*'Hintergrund Berechnung'!$I$942)))</f>
        <v>#DIV/0!</v>
      </c>
      <c r="Y662" s="16" t="str">
        <f t="shared" si="92"/>
        <v/>
      </c>
      <c r="Z662" s="16" t="e">
        <f>IF($A$3=FALSE,IF($C662&lt;16,I662/($D662^0.70558407859294)*'Hintergrund Berechnung'!$I$941,I662/($D662^0.70558407859294)*'Hintergrund Berechnung'!$I$942),IF($C662&lt;13,(I662/($D662^0.70558407859294)*'Hintergrund Berechnung'!$I$941)*0.5,IF($C662&lt;16,(I662/($D662^0.70558407859294)*'Hintergrund Berechnung'!$I$941)*0.67,I662/($D662^0.70558407859294)*'Hintergrund Berechnung'!$I$942)))</f>
        <v>#DIV/0!</v>
      </c>
      <c r="AA662" s="16" t="str">
        <f t="shared" si="93"/>
        <v/>
      </c>
      <c r="AB662" s="16" t="e">
        <f>IF($A$3=FALSE,IF($C662&lt;16,K662/($D662^0.70558407859294)*'Hintergrund Berechnung'!$I$941,K662/($D662^0.70558407859294)*'Hintergrund Berechnung'!$I$942),IF($C662&lt;13,(K662/($D662^0.70558407859294)*'Hintergrund Berechnung'!$I$941)*0.5,IF($C662&lt;16,(K662/($D662^0.70558407859294)*'Hintergrund Berechnung'!$I$941)*0.67,K662/($D662^0.70558407859294)*'Hintergrund Berechnung'!$I$942)))</f>
        <v>#DIV/0!</v>
      </c>
      <c r="AC662" s="16" t="str">
        <f t="shared" si="94"/>
        <v/>
      </c>
      <c r="AD662" s="16" t="e">
        <f>IF($A$3=FALSE,IF($C662&lt;16,M662/($D662^0.70558407859294)*'Hintergrund Berechnung'!$I$941,M662/($D662^0.70558407859294)*'Hintergrund Berechnung'!$I$942),IF($C662&lt;13,(M662/($D662^0.70558407859294)*'Hintergrund Berechnung'!$I$941)*0.5,IF($C662&lt;16,(M662/($D662^0.70558407859294)*'Hintergrund Berechnung'!$I$941)*0.67,M662/($D662^0.70558407859294)*'Hintergrund Berechnung'!$I$942)))</f>
        <v>#DIV/0!</v>
      </c>
      <c r="AE662" s="16" t="str">
        <f t="shared" si="95"/>
        <v/>
      </c>
      <c r="AF662" s="16" t="e">
        <f>IF($A$3=FALSE,IF($C662&lt;16,O662/($D662^0.70558407859294)*'Hintergrund Berechnung'!$I$941,O662/($D662^0.70558407859294)*'Hintergrund Berechnung'!$I$942),IF($C662&lt;13,(O662/($D662^0.70558407859294)*'Hintergrund Berechnung'!$I$941)*0.5,IF($C662&lt;16,(O662/($D662^0.70558407859294)*'Hintergrund Berechnung'!$I$941)*0.67,O662/($D662^0.70558407859294)*'Hintergrund Berechnung'!$I$942)))</f>
        <v>#DIV/0!</v>
      </c>
      <c r="AG662" s="16" t="str">
        <f t="shared" si="96"/>
        <v/>
      </c>
      <c r="AH662" s="16" t="e">
        <f t="shared" si="97"/>
        <v>#DIV/0!</v>
      </c>
      <c r="AI662" s="34" t="e">
        <f>ROUND(IF(C662&lt;16,$Q662/($D662^0.450818786555515)*'Hintergrund Berechnung'!$N$941,$Q662/($D662^0.450818786555515)*'Hintergrund Berechnung'!$N$942),0)</f>
        <v>#DIV/0!</v>
      </c>
      <c r="AJ662" s="34">
        <f>ROUND(IF(C662&lt;16,$R662*'Hintergrund Berechnung'!$O$941,$R662*'Hintergrund Berechnung'!$O$942),0)</f>
        <v>0</v>
      </c>
      <c r="AK662" s="34">
        <f>ROUND(IF(C662&lt;16,IF(S662&gt;0,(25-$S662)*'Hintergrund Berechnung'!$J$941,0),IF(S662&gt;0,(25-$S662)*'Hintergrund Berechnung'!$J$942,0)),0)</f>
        <v>0</v>
      </c>
      <c r="AL662" s="18" t="e">
        <f t="shared" si="98"/>
        <v>#DIV/0!</v>
      </c>
    </row>
    <row r="663" spans="21:38" x14ac:dyDescent="0.5">
      <c r="U663" s="16">
        <f t="shared" si="90"/>
        <v>0</v>
      </c>
      <c r="V663" s="16" t="e">
        <f>IF($A$3=FALSE,IF($C663&lt;16,E663/($D663^0.70558407859294)*'Hintergrund Berechnung'!$I$941,E663/($D663^0.70558407859294)*'Hintergrund Berechnung'!$I$942),IF($C663&lt;13,(E663/($D663^0.70558407859294)*'Hintergrund Berechnung'!$I$941)*0.5,IF($C663&lt;16,(E663/($D663^0.70558407859294)*'Hintergrund Berechnung'!$I$941)*0.67,E663/($D663^0.70558407859294)*'Hintergrund Berechnung'!$I$942)))</f>
        <v>#DIV/0!</v>
      </c>
      <c r="W663" s="16" t="str">
        <f t="shared" si="91"/>
        <v/>
      </c>
      <c r="X663" s="16" t="e">
        <f>IF($A$3=FALSE,IF($C663&lt;16,G663/($D663^0.70558407859294)*'Hintergrund Berechnung'!$I$941,G663/($D663^0.70558407859294)*'Hintergrund Berechnung'!$I$942),IF($C663&lt;13,(G663/($D663^0.70558407859294)*'Hintergrund Berechnung'!$I$941)*0.5,IF($C663&lt;16,(G663/($D663^0.70558407859294)*'Hintergrund Berechnung'!$I$941)*0.67,G663/($D663^0.70558407859294)*'Hintergrund Berechnung'!$I$942)))</f>
        <v>#DIV/0!</v>
      </c>
      <c r="Y663" s="16" t="str">
        <f t="shared" si="92"/>
        <v/>
      </c>
      <c r="Z663" s="16" t="e">
        <f>IF($A$3=FALSE,IF($C663&lt;16,I663/($D663^0.70558407859294)*'Hintergrund Berechnung'!$I$941,I663/($D663^0.70558407859294)*'Hintergrund Berechnung'!$I$942),IF($C663&lt;13,(I663/($D663^0.70558407859294)*'Hintergrund Berechnung'!$I$941)*0.5,IF($C663&lt;16,(I663/($D663^0.70558407859294)*'Hintergrund Berechnung'!$I$941)*0.67,I663/($D663^0.70558407859294)*'Hintergrund Berechnung'!$I$942)))</f>
        <v>#DIV/0!</v>
      </c>
      <c r="AA663" s="16" t="str">
        <f t="shared" si="93"/>
        <v/>
      </c>
      <c r="AB663" s="16" t="e">
        <f>IF($A$3=FALSE,IF($C663&lt;16,K663/($D663^0.70558407859294)*'Hintergrund Berechnung'!$I$941,K663/($D663^0.70558407859294)*'Hintergrund Berechnung'!$I$942),IF($C663&lt;13,(K663/($D663^0.70558407859294)*'Hintergrund Berechnung'!$I$941)*0.5,IF($C663&lt;16,(K663/($D663^0.70558407859294)*'Hintergrund Berechnung'!$I$941)*0.67,K663/($D663^0.70558407859294)*'Hintergrund Berechnung'!$I$942)))</f>
        <v>#DIV/0!</v>
      </c>
      <c r="AC663" s="16" t="str">
        <f t="shared" si="94"/>
        <v/>
      </c>
      <c r="AD663" s="16" t="e">
        <f>IF($A$3=FALSE,IF($C663&lt;16,M663/($D663^0.70558407859294)*'Hintergrund Berechnung'!$I$941,M663/($D663^0.70558407859294)*'Hintergrund Berechnung'!$I$942),IF($C663&lt;13,(M663/($D663^0.70558407859294)*'Hintergrund Berechnung'!$I$941)*0.5,IF($C663&lt;16,(M663/($D663^0.70558407859294)*'Hintergrund Berechnung'!$I$941)*0.67,M663/($D663^0.70558407859294)*'Hintergrund Berechnung'!$I$942)))</f>
        <v>#DIV/0!</v>
      </c>
      <c r="AE663" s="16" t="str">
        <f t="shared" si="95"/>
        <v/>
      </c>
      <c r="AF663" s="16" t="e">
        <f>IF($A$3=FALSE,IF($C663&lt;16,O663/($D663^0.70558407859294)*'Hintergrund Berechnung'!$I$941,O663/($D663^0.70558407859294)*'Hintergrund Berechnung'!$I$942),IF($C663&lt;13,(O663/($D663^0.70558407859294)*'Hintergrund Berechnung'!$I$941)*0.5,IF($C663&lt;16,(O663/($D663^0.70558407859294)*'Hintergrund Berechnung'!$I$941)*0.67,O663/($D663^0.70558407859294)*'Hintergrund Berechnung'!$I$942)))</f>
        <v>#DIV/0!</v>
      </c>
      <c r="AG663" s="16" t="str">
        <f t="shared" si="96"/>
        <v/>
      </c>
      <c r="AH663" s="16" t="e">
        <f t="shared" si="97"/>
        <v>#DIV/0!</v>
      </c>
      <c r="AI663" s="34" t="e">
        <f>ROUND(IF(C663&lt;16,$Q663/($D663^0.450818786555515)*'Hintergrund Berechnung'!$N$941,$Q663/($D663^0.450818786555515)*'Hintergrund Berechnung'!$N$942),0)</f>
        <v>#DIV/0!</v>
      </c>
      <c r="AJ663" s="34">
        <f>ROUND(IF(C663&lt;16,$R663*'Hintergrund Berechnung'!$O$941,$R663*'Hintergrund Berechnung'!$O$942),0)</f>
        <v>0</v>
      </c>
      <c r="AK663" s="34">
        <f>ROUND(IF(C663&lt;16,IF(S663&gt;0,(25-$S663)*'Hintergrund Berechnung'!$J$941,0),IF(S663&gt;0,(25-$S663)*'Hintergrund Berechnung'!$J$942,0)),0)</f>
        <v>0</v>
      </c>
      <c r="AL663" s="18" t="e">
        <f t="shared" si="98"/>
        <v>#DIV/0!</v>
      </c>
    </row>
    <row r="664" spans="21:38" x14ac:dyDescent="0.5">
      <c r="U664" s="16">
        <f t="shared" si="90"/>
        <v>0</v>
      </c>
      <c r="V664" s="16" t="e">
        <f>IF($A$3=FALSE,IF($C664&lt;16,E664/($D664^0.70558407859294)*'Hintergrund Berechnung'!$I$941,E664/($D664^0.70558407859294)*'Hintergrund Berechnung'!$I$942),IF($C664&lt;13,(E664/($D664^0.70558407859294)*'Hintergrund Berechnung'!$I$941)*0.5,IF($C664&lt;16,(E664/($D664^0.70558407859294)*'Hintergrund Berechnung'!$I$941)*0.67,E664/($D664^0.70558407859294)*'Hintergrund Berechnung'!$I$942)))</f>
        <v>#DIV/0!</v>
      </c>
      <c r="W664" s="16" t="str">
        <f t="shared" si="91"/>
        <v/>
      </c>
      <c r="X664" s="16" t="e">
        <f>IF($A$3=FALSE,IF($C664&lt;16,G664/($D664^0.70558407859294)*'Hintergrund Berechnung'!$I$941,G664/($D664^0.70558407859294)*'Hintergrund Berechnung'!$I$942),IF($C664&lt;13,(G664/($D664^0.70558407859294)*'Hintergrund Berechnung'!$I$941)*0.5,IF($C664&lt;16,(G664/($D664^0.70558407859294)*'Hintergrund Berechnung'!$I$941)*0.67,G664/($D664^0.70558407859294)*'Hintergrund Berechnung'!$I$942)))</f>
        <v>#DIV/0!</v>
      </c>
      <c r="Y664" s="16" t="str">
        <f t="shared" si="92"/>
        <v/>
      </c>
      <c r="Z664" s="16" t="e">
        <f>IF($A$3=FALSE,IF($C664&lt;16,I664/($D664^0.70558407859294)*'Hintergrund Berechnung'!$I$941,I664/($D664^0.70558407859294)*'Hintergrund Berechnung'!$I$942),IF($C664&lt;13,(I664/($D664^0.70558407859294)*'Hintergrund Berechnung'!$I$941)*0.5,IF($C664&lt;16,(I664/($D664^0.70558407859294)*'Hintergrund Berechnung'!$I$941)*0.67,I664/($D664^0.70558407859294)*'Hintergrund Berechnung'!$I$942)))</f>
        <v>#DIV/0!</v>
      </c>
      <c r="AA664" s="16" t="str">
        <f t="shared" si="93"/>
        <v/>
      </c>
      <c r="AB664" s="16" t="e">
        <f>IF($A$3=FALSE,IF($C664&lt;16,K664/($D664^0.70558407859294)*'Hintergrund Berechnung'!$I$941,K664/($D664^0.70558407859294)*'Hintergrund Berechnung'!$I$942),IF($C664&lt;13,(K664/($D664^0.70558407859294)*'Hintergrund Berechnung'!$I$941)*0.5,IF($C664&lt;16,(K664/($D664^0.70558407859294)*'Hintergrund Berechnung'!$I$941)*0.67,K664/($D664^0.70558407859294)*'Hintergrund Berechnung'!$I$942)))</f>
        <v>#DIV/0!</v>
      </c>
      <c r="AC664" s="16" t="str">
        <f t="shared" si="94"/>
        <v/>
      </c>
      <c r="AD664" s="16" t="e">
        <f>IF($A$3=FALSE,IF($C664&lt;16,M664/($D664^0.70558407859294)*'Hintergrund Berechnung'!$I$941,M664/($D664^0.70558407859294)*'Hintergrund Berechnung'!$I$942),IF($C664&lt;13,(M664/($D664^0.70558407859294)*'Hintergrund Berechnung'!$I$941)*0.5,IF($C664&lt;16,(M664/($D664^0.70558407859294)*'Hintergrund Berechnung'!$I$941)*0.67,M664/($D664^0.70558407859294)*'Hintergrund Berechnung'!$I$942)))</f>
        <v>#DIV/0!</v>
      </c>
      <c r="AE664" s="16" t="str">
        <f t="shared" si="95"/>
        <v/>
      </c>
      <c r="AF664" s="16" t="e">
        <f>IF($A$3=FALSE,IF($C664&lt;16,O664/($D664^0.70558407859294)*'Hintergrund Berechnung'!$I$941,O664/($D664^0.70558407859294)*'Hintergrund Berechnung'!$I$942),IF($C664&lt;13,(O664/($D664^0.70558407859294)*'Hintergrund Berechnung'!$I$941)*0.5,IF($C664&lt;16,(O664/($D664^0.70558407859294)*'Hintergrund Berechnung'!$I$941)*0.67,O664/($D664^0.70558407859294)*'Hintergrund Berechnung'!$I$942)))</f>
        <v>#DIV/0!</v>
      </c>
      <c r="AG664" s="16" t="str">
        <f t="shared" si="96"/>
        <v/>
      </c>
      <c r="AH664" s="16" t="e">
        <f t="shared" si="97"/>
        <v>#DIV/0!</v>
      </c>
      <c r="AI664" s="34" t="e">
        <f>ROUND(IF(C664&lt;16,$Q664/($D664^0.450818786555515)*'Hintergrund Berechnung'!$N$941,$Q664/($D664^0.450818786555515)*'Hintergrund Berechnung'!$N$942),0)</f>
        <v>#DIV/0!</v>
      </c>
      <c r="AJ664" s="34">
        <f>ROUND(IF(C664&lt;16,$R664*'Hintergrund Berechnung'!$O$941,$R664*'Hintergrund Berechnung'!$O$942),0)</f>
        <v>0</v>
      </c>
      <c r="AK664" s="34">
        <f>ROUND(IF(C664&lt;16,IF(S664&gt;0,(25-$S664)*'Hintergrund Berechnung'!$J$941,0),IF(S664&gt;0,(25-$S664)*'Hintergrund Berechnung'!$J$942,0)),0)</f>
        <v>0</v>
      </c>
      <c r="AL664" s="18" t="e">
        <f t="shared" si="98"/>
        <v>#DIV/0!</v>
      </c>
    </row>
    <row r="665" spans="21:38" x14ac:dyDescent="0.5">
      <c r="U665" s="16">
        <f t="shared" si="90"/>
        <v>0</v>
      </c>
      <c r="V665" s="16" t="e">
        <f>IF($A$3=FALSE,IF($C665&lt;16,E665/($D665^0.70558407859294)*'Hintergrund Berechnung'!$I$941,E665/($D665^0.70558407859294)*'Hintergrund Berechnung'!$I$942),IF($C665&lt;13,(E665/($D665^0.70558407859294)*'Hintergrund Berechnung'!$I$941)*0.5,IF($C665&lt;16,(E665/($D665^0.70558407859294)*'Hintergrund Berechnung'!$I$941)*0.67,E665/($D665^0.70558407859294)*'Hintergrund Berechnung'!$I$942)))</f>
        <v>#DIV/0!</v>
      </c>
      <c r="W665" s="16" t="str">
        <f t="shared" si="91"/>
        <v/>
      </c>
      <c r="X665" s="16" t="e">
        <f>IF($A$3=FALSE,IF($C665&lt;16,G665/($D665^0.70558407859294)*'Hintergrund Berechnung'!$I$941,G665/($D665^0.70558407859294)*'Hintergrund Berechnung'!$I$942),IF($C665&lt;13,(G665/($D665^0.70558407859294)*'Hintergrund Berechnung'!$I$941)*0.5,IF($C665&lt;16,(G665/($D665^0.70558407859294)*'Hintergrund Berechnung'!$I$941)*0.67,G665/($D665^0.70558407859294)*'Hintergrund Berechnung'!$I$942)))</f>
        <v>#DIV/0!</v>
      </c>
      <c r="Y665" s="16" t="str">
        <f t="shared" si="92"/>
        <v/>
      </c>
      <c r="Z665" s="16" t="e">
        <f>IF($A$3=FALSE,IF($C665&lt;16,I665/($D665^0.70558407859294)*'Hintergrund Berechnung'!$I$941,I665/($D665^0.70558407859294)*'Hintergrund Berechnung'!$I$942),IF($C665&lt;13,(I665/($D665^0.70558407859294)*'Hintergrund Berechnung'!$I$941)*0.5,IF($C665&lt;16,(I665/($D665^0.70558407859294)*'Hintergrund Berechnung'!$I$941)*0.67,I665/($D665^0.70558407859294)*'Hintergrund Berechnung'!$I$942)))</f>
        <v>#DIV/0!</v>
      </c>
      <c r="AA665" s="16" t="str">
        <f t="shared" si="93"/>
        <v/>
      </c>
      <c r="AB665" s="16" t="e">
        <f>IF($A$3=FALSE,IF($C665&lt;16,K665/($D665^0.70558407859294)*'Hintergrund Berechnung'!$I$941,K665/($D665^0.70558407859294)*'Hintergrund Berechnung'!$I$942),IF($C665&lt;13,(K665/($D665^0.70558407859294)*'Hintergrund Berechnung'!$I$941)*0.5,IF($C665&lt;16,(K665/($D665^0.70558407859294)*'Hintergrund Berechnung'!$I$941)*0.67,K665/($D665^0.70558407859294)*'Hintergrund Berechnung'!$I$942)))</f>
        <v>#DIV/0!</v>
      </c>
      <c r="AC665" s="16" t="str">
        <f t="shared" si="94"/>
        <v/>
      </c>
      <c r="AD665" s="16" t="e">
        <f>IF($A$3=FALSE,IF($C665&lt;16,M665/($D665^0.70558407859294)*'Hintergrund Berechnung'!$I$941,M665/($D665^0.70558407859294)*'Hintergrund Berechnung'!$I$942),IF($C665&lt;13,(M665/($D665^0.70558407859294)*'Hintergrund Berechnung'!$I$941)*0.5,IF($C665&lt;16,(M665/($D665^0.70558407859294)*'Hintergrund Berechnung'!$I$941)*0.67,M665/($D665^0.70558407859294)*'Hintergrund Berechnung'!$I$942)))</f>
        <v>#DIV/0!</v>
      </c>
      <c r="AE665" s="16" t="str">
        <f t="shared" si="95"/>
        <v/>
      </c>
      <c r="AF665" s="16" t="e">
        <f>IF($A$3=FALSE,IF($C665&lt;16,O665/($D665^0.70558407859294)*'Hintergrund Berechnung'!$I$941,O665/($D665^0.70558407859294)*'Hintergrund Berechnung'!$I$942),IF($C665&lt;13,(O665/($D665^0.70558407859294)*'Hintergrund Berechnung'!$I$941)*0.5,IF($C665&lt;16,(O665/($D665^0.70558407859294)*'Hintergrund Berechnung'!$I$941)*0.67,O665/($D665^0.70558407859294)*'Hintergrund Berechnung'!$I$942)))</f>
        <v>#DIV/0!</v>
      </c>
      <c r="AG665" s="16" t="str">
        <f t="shared" si="96"/>
        <v/>
      </c>
      <c r="AH665" s="16" t="e">
        <f t="shared" si="97"/>
        <v>#DIV/0!</v>
      </c>
      <c r="AI665" s="34" t="e">
        <f>ROUND(IF(C665&lt;16,$Q665/($D665^0.450818786555515)*'Hintergrund Berechnung'!$N$941,$Q665/($D665^0.450818786555515)*'Hintergrund Berechnung'!$N$942),0)</f>
        <v>#DIV/0!</v>
      </c>
      <c r="AJ665" s="34">
        <f>ROUND(IF(C665&lt;16,$R665*'Hintergrund Berechnung'!$O$941,$R665*'Hintergrund Berechnung'!$O$942),0)</f>
        <v>0</v>
      </c>
      <c r="AK665" s="34">
        <f>ROUND(IF(C665&lt;16,IF(S665&gt;0,(25-$S665)*'Hintergrund Berechnung'!$J$941,0),IF(S665&gt;0,(25-$S665)*'Hintergrund Berechnung'!$J$942,0)),0)</f>
        <v>0</v>
      </c>
      <c r="AL665" s="18" t="e">
        <f t="shared" si="98"/>
        <v>#DIV/0!</v>
      </c>
    </row>
    <row r="666" spans="21:38" x14ac:dyDescent="0.5">
      <c r="U666" s="16">
        <f t="shared" si="90"/>
        <v>0</v>
      </c>
      <c r="V666" s="16" t="e">
        <f>IF($A$3=FALSE,IF($C666&lt;16,E666/($D666^0.70558407859294)*'Hintergrund Berechnung'!$I$941,E666/($D666^0.70558407859294)*'Hintergrund Berechnung'!$I$942),IF($C666&lt;13,(E666/($D666^0.70558407859294)*'Hintergrund Berechnung'!$I$941)*0.5,IF($C666&lt;16,(E666/($D666^0.70558407859294)*'Hintergrund Berechnung'!$I$941)*0.67,E666/($D666^0.70558407859294)*'Hintergrund Berechnung'!$I$942)))</f>
        <v>#DIV/0!</v>
      </c>
      <c r="W666" s="16" t="str">
        <f t="shared" si="91"/>
        <v/>
      </c>
      <c r="X666" s="16" t="e">
        <f>IF($A$3=FALSE,IF($C666&lt;16,G666/($D666^0.70558407859294)*'Hintergrund Berechnung'!$I$941,G666/($D666^0.70558407859294)*'Hintergrund Berechnung'!$I$942),IF($C666&lt;13,(G666/($D666^0.70558407859294)*'Hintergrund Berechnung'!$I$941)*0.5,IF($C666&lt;16,(G666/($D666^0.70558407859294)*'Hintergrund Berechnung'!$I$941)*0.67,G666/($D666^0.70558407859294)*'Hintergrund Berechnung'!$I$942)))</f>
        <v>#DIV/0!</v>
      </c>
      <c r="Y666" s="16" t="str">
        <f t="shared" si="92"/>
        <v/>
      </c>
      <c r="Z666" s="16" t="e">
        <f>IF($A$3=FALSE,IF($C666&lt;16,I666/($D666^0.70558407859294)*'Hintergrund Berechnung'!$I$941,I666/($D666^0.70558407859294)*'Hintergrund Berechnung'!$I$942),IF($C666&lt;13,(I666/($D666^0.70558407859294)*'Hintergrund Berechnung'!$I$941)*0.5,IF($C666&lt;16,(I666/($D666^0.70558407859294)*'Hintergrund Berechnung'!$I$941)*0.67,I666/($D666^0.70558407859294)*'Hintergrund Berechnung'!$I$942)))</f>
        <v>#DIV/0!</v>
      </c>
      <c r="AA666" s="16" t="str">
        <f t="shared" si="93"/>
        <v/>
      </c>
      <c r="AB666" s="16" t="e">
        <f>IF($A$3=FALSE,IF($C666&lt;16,K666/($D666^0.70558407859294)*'Hintergrund Berechnung'!$I$941,K666/($D666^0.70558407859294)*'Hintergrund Berechnung'!$I$942),IF($C666&lt;13,(K666/($D666^0.70558407859294)*'Hintergrund Berechnung'!$I$941)*0.5,IF($C666&lt;16,(K666/($D666^0.70558407859294)*'Hintergrund Berechnung'!$I$941)*0.67,K666/($D666^0.70558407859294)*'Hintergrund Berechnung'!$I$942)))</f>
        <v>#DIV/0!</v>
      </c>
      <c r="AC666" s="16" t="str">
        <f t="shared" si="94"/>
        <v/>
      </c>
      <c r="AD666" s="16" t="e">
        <f>IF($A$3=FALSE,IF($C666&lt;16,M666/($D666^0.70558407859294)*'Hintergrund Berechnung'!$I$941,M666/($D666^0.70558407859294)*'Hintergrund Berechnung'!$I$942),IF($C666&lt;13,(M666/($D666^0.70558407859294)*'Hintergrund Berechnung'!$I$941)*0.5,IF($C666&lt;16,(M666/($D666^0.70558407859294)*'Hintergrund Berechnung'!$I$941)*0.67,M666/($D666^0.70558407859294)*'Hintergrund Berechnung'!$I$942)))</f>
        <v>#DIV/0!</v>
      </c>
      <c r="AE666" s="16" t="str">
        <f t="shared" si="95"/>
        <v/>
      </c>
      <c r="AF666" s="16" t="e">
        <f>IF($A$3=FALSE,IF($C666&lt;16,O666/($D666^0.70558407859294)*'Hintergrund Berechnung'!$I$941,O666/($D666^0.70558407859294)*'Hintergrund Berechnung'!$I$942),IF($C666&lt;13,(O666/($D666^0.70558407859294)*'Hintergrund Berechnung'!$I$941)*0.5,IF($C666&lt;16,(O666/($D666^0.70558407859294)*'Hintergrund Berechnung'!$I$941)*0.67,O666/($D666^0.70558407859294)*'Hintergrund Berechnung'!$I$942)))</f>
        <v>#DIV/0!</v>
      </c>
      <c r="AG666" s="16" t="str">
        <f t="shared" si="96"/>
        <v/>
      </c>
      <c r="AH666" s="16" t="e">
        <f t="shared" si="97"/>
        <v>#DIV/0!</v>
      </c>
      <c r="AI666" s="34" t="e">
        <f>ROUND(IF(C666&lt;16,$Q666/($D666^0.450818786555515)*'Hintergrund Berechnung'!$N$941,$Q666/($D666^0.450818786555515)*'Hintergrund Berechnung'!$N$942),0)</f>
        <v>#DIV/0!</v>
      </c>
      <c r="AJ666" s="34">
        <f>ROUND(IF(C666&lt;16,$R666*'Hintergrund Berechnung'!$O$941,$R666*'Hintergrund Berechnung'!$O$942),0)</f>
        <v>0</v>
      </c>
      <c r="AK666" s="34">
        <f>ROUND(IF(C666&lt;16,IF(S666&gt;0,(25-$S666)*'Hintergrund Berechnung'!$J$941,0),IF(S666&gt;0,(25-$S666)*'Hintergrund Berechnung'!$J$942,0)),0)</f>
        <v>0</v>
      </c>
      <c r="AL666" s="18" t="e">
        <f t="shared" si="98"/>
        <v>#DIV/0!</v>
      </c>
    </row>
    <row r="667" spans="21:38" x14ac:dyDescent="0.5">
      <c r="U667" s="16">
        <f t="shared" si="90"/>
        <v>0</v>
      </c>
      <c r="V667" s="16" t="e">
        <f>IF($A$3=FALSE,IF($C667&lt;16,E667/($D667^0.70558407859294)*'Hintergrund Berechnung'!$I$941,E667/($D667^0.70558407859294)*'Hintergrund Berechnung'!$I$942),IF($C667&lt;13,(E667/($D667^0.70558407859294)*'Hintergrund Berechnung'!$I$941)*0.5,IF($C667&lt;16,(E667/($D667^0.70558407859294)*'Hintergrund Berechnung'!$I$941)*0.67,E667/($D667^0.70558407859294)*'Hintergrund Berechnung'!$I$942)))</f>
        <v>#DIV/0!</v>
      </c>
      <c r="W667" s="16" t="str">
        <f t="shared" si="91"/>
        <v/>
      </c>
      <c r="X667" s="16" t="e">
        <f>IF($A$3=FALSE,IF($C667&lt;16,G667/($D667^0.70558407859294)*'Hintergrund Berechnung'!$I$941,G667/($D667^0.70558407859294)*'Hintergrund Berechnung'!$I$942),IF($C667&lt;13,(G667/($D667^0.70558407859294)*'Hintergrund Berechnung'!$I$941)*0.5,IF($C667&lt;16,(G667/($D667^0.70558407859294)*'Hintergrund Berechnung'!$I$941)*0.67,G667/($D667^0.70558407859294)*'Hintergrund Berechnung'!$I$942)))</f>
        <v>#DIV/0!</v>
      </c>
      <c r="Y667" s="16" t="str">
        <f t="shared" si="92"/>
        <v/>
      </c>
      <c r="Z667" s="16" t="e">
        <f>IF($A$3=FALSE,IF($C667&lt;16,I667/($D667^0.70558407859294)*'Hintergrund Berechnung'!$I$941,I667/($D667^0.70558407859294)*'Hintergrund Berechnung'!$I$942),IF($C667&lt;13,(I667/($D667^0.70558407859294)*'Hintergrund Berechnung'!$I$941)*0.5,IF($C667&lt;16,(I667/($D667^0.70558407859294)*'Hintergrund Berechnung'!$I$941)*0.67,I667/($D667^0.70558407859294)*'Hintergrund Berechnung'!$I$942)))</f>
        <v>#DIV/0!</v>
      </c>
      <c r="AA667" s="16" t="str">
        <f t="shared" si="93"/>
        <v/>
      </c>
      <c r="AB667" s="16" t="e">
        <f>IF($A$3=FALSE,IF($C667&lt;16,K667/($D667^0.70558407859294)*'Hintergrund Berechnung'!$I$941,K667/($D667^0.70558407859294)*'Hintergrund Berechnung'!$I$942),IF($C667&lt;13,(K667/($D667^0.70558407859294)*'Hintergrund Berechnung'!$I$941)*0.5,IF($C667&lt;16,(K667/($D667^0.70558407859294)*'Hintergrund Berechnung'!$I$941)*0.67,K667/($D667^0.70558407859294)*'Hintergrund Berechnung'!$I$942)))</f>
        <v>#DIV/0!</v>
      </c>
      <c r="AC667" s="16" t="str">
        <f t="shared" si="94"/>
        <v/>
      </c>
      <c r="AD667" s="16" t="e">
        <f>IF($A$3=FALSE,IF($C667&lt;16,M667/($D667^0.70558407859294)*'Hintergrund Berechnung'!$I$941,M667/($D667^0.70558407859294)*'Hintergrund Berechnung'!$I$942),IF($C667&lt;13,(M667/($D667^0.70558407859294)*'Hintergrund Berechnung'!$I$941)*0.5,IF($C667&lt;16,(M667/($D667^0.70558407859294)*'Hintergrund Berechnung'!$I$941)*0.67,M667/($D667^0.70558407859294)*'Hintergrund Berechnung'!$I$942)))</f>
        <v>#DIV/0!</v>
      </c>
      <c r="AE667" s="16" t="str">
        <f t="shared" si="95"/>
        <v/>
      </c>
      <c r="AF667" s="16" t="e">
        <f>IF($A$3=FALSE,IF($C667&lt;16,O667/($D667^0.70558407859294)*'Hintergrund Berechnung'!$I$941,O667/($D667^0.70558407859294)*'Hintergrund Berechnung'!$I$942),IF($C667&lt;13,(O667/($D667^0.70558407859294)*'Hintergrund Berechnung'!$I$941)*0.5,IF($C667&lt;16,(O667/($D667^0.70558407859294)*'Hintergrund Berechnung'!$I$941)*0.67,O667/($D667^0.70558407859294)*'Hintergrund Berechnung'!$I$942)))</f>
        <v>#DIV/0!</v>
      </c>
      <c r="AG667" s="16" t="str">
        <f t="shared" si="96"/>
        <v/>
      </c>
      <c r="AH667" s="16" t="e">
        <f t="shared" si="97"/>
        <v>#DIV/0!</v>
      </c>
      <c r="AI667" s="34" t="e">
        <f>ROUND(IF(C667&lt;16,$Q667/($D667^0.450818786555515)*'Hintergrund Berechnung'!$N$941,$Q667/($D667^0.450818786555515)*'Hintergrund Berechnung'!$N$942),0)</f>
        <v>#DIV/0!</v>
      </c>
      <c r="AJ667" s="34">
        <f>ROUND(IF(C667&lt;16,$R667*'Hintergrund Berechnung'!$O$941,$R667*'Hintergrund Berechnung'!$O$942),0)</f>
        <v>0</v>
      </c>
      <c r="AK667" s="34">
        <f>ROUND(IF(C667&lt;16,IF(S667&gt;0,(25-$S667)*'Hintergrund Berechnung'!$J$941,0),IF(S667&gt;0,(25-$S667)*'Hintergrund Berechnung'!$J$942,0)),0)</f>
        <v>0</v>
      </c>
      <c r="AL667" s="18" t="e">
        <f t="shared" si="98"/>
        <v>#DIV/0!</v>
      </c>
    </row>
    <row r="668" spans="21:38" x14ac:dyDescent="0.5">
      <c r="U668" s="16">
        <f t="shared" si="90"/>
        <v>0</v>
      </c>
      <c r="V668" s="16" t="e">
        <f>IF($A$3=FALSE,IF($C668&lt;16,E668/($D668^0.70558407859294)*'Hintergrund Berechnung'!$I$941,E668/($D668^0.70558407859294)*'Hintergrund Berechnung'!$I$942),IF($C668&lt;13,(E668/($D668^0.70558407859294)*'Hintergrund Berechnung'!$I$941)*0.5,IF($C668&lt;16,(E668/($D668^0.70558407859294)*'Hintergrund Berechnung'!$I$941)*0.67,E668/($D668^0.70558407859294)*'Hintergrund Berechnung'!$I$942)))</f>
        <v>#DIV/0!</v>
      </c>
      <c r="W668" s="16" t="str">
        <f t="shared" si="91"/>
        <v/>
      </c>
      <c r="X668" s="16" t="e">
        <f>IF($A$3=FALSE,IF($C668&lt;16,G668/($D668^0.70558407859294)*'Hintergrund Berechnung'!$I$941,G668/($D668^0.70558407859294)*'Hintergrund Berechnung'!$I$942),IF($C668&lt;13,(G668/($D668^0.70558407859294)*'Hintergrund Berechnung'!$I$941)*0.5,IF($C668&lt;16,(G668/($D668^0.70558407859294)*'Hintergrund Berechnung'!$I$941)*0.67,G668/($D668^0.70558407859294)*'Hintergrund Berechnung'!$I$942)))</f>
        <v>#DIV/0!</v>
      </c>
      <c r="Y668" s="16" t="str">
        <f t="shared" si="92"/>
        <v/>
      </c>
      <c r="Z668" s="16" t="e">
        <f>IF($A$3=FALSE,IF($C668&lt;16,I668/($D668^0.70558407859294)*'Hintergrund Berechnung'!$I$941,I668/($D668^0.70558407859294)*'Hintergrund Berechnung'!$I$942),IF($C668&lt;13,(I668/($D668^0.70558407859294)*'Hintergrund Berechnung'!$I$941)*0.5,IF($C668&lt;16,(I668/($D668^0.70558407859294)*'Hintergrund Berechnung'!$I$941)*0.67,I668/($D668^0.70558407859294)*'Hintergrund Berechnung'!$I$942)))</f>
        <v>#DIV/0!</v>
      </c>
      <c r="AA668" s="16" t="str">
        <f t="shared" si="93"/>
        <v/>
      </c>
      <c r="AB668" s="16" t="e">
        <f>IF($A$3=FALSE,IF($C668&lt;16,K668/($D668^0.70558407859294)*'Hintergrund Berechnung'!$I$941,K668/($D668^0.70558407859294)*'Hintergrund Berechnung'!$I$942),IF($C668&lt;13,(K668/($D668^0.70558407859294)*'Hintergrund Berechnung'!$I$941)*0.5,IF($C668&lt;16,(K668/($D668^0.70558407859294)*'Hintergrund Berechnung'!$I$941)*0.67,K668/($D668^0.70558407859294)*'Hintergrund Berechnung'!$I$942)))</f>
        <v>#DIV/0!</v>
      </c>
      <c r="AC668" s="16" t="str">
        <f t="shared" si="94"/>
        <v/>
      </c>
      <c r="AD668" s="16" t="e">
        <f>IF($A$3=FALSE,IF($C668&lt;16,M668/($D668^0.70558407859294)*'Hintergrund Berechnung'!$I$941,M668/($D668^0.70558407859294)*'Hintergrund Berechnung'!$I$942),IF($C668&lt;13,(M668/($D668^0.70558407859294)*'Hintergrund Berechnung'!$I$941)*0.5,IF($C668&lt;16,(M668/($D668^0.70558407859294)*'Hintergrund Berechnung'!$I$941)*0.67,M668/($D668^0.70558407859294)*'Hintergrund Berechnung'!$I$942)))</f>
        <v>#DIV/0!</v>
      </c>
      <c r="AE668" s="16" t="str">
        <f t="shared" si="95"/>
        <v/>
      </c>
      <c r="AF668" s="16" t="e">
        <f>IF($A$3=FALSE,IF($C668&lt;16,O668/($D668^0.70558407859294)*'Hintergrund Berechnung'!$I$941,O668/($D668^0.70558407859294)*'Hintergrund Berechnung'!$I$942),IF($C668&lt;13,(O668/($D668^0.70558407859294)*'Hintergrund Berechnung'!$I$941)*0.5,IF($C668&lt;16,(O668/($D668^0.70558407859294)*'Hintergrund Berechnung'!$I$941)*0.67,O668/($D668^0.70558407859294)*'Hintergrund Berechnung'!$I$942)))</f>
        <v>#DIV/0!</v>
      </c>
      <c r="AG668" s="16" t="str">
        <f t="shared" si="96"/>
        <v/>
      </c>
      <c r="AH668" s="16" t="e">
        <f t="shared" si="97"/>
        <v>#DIV/0!</v>
      </c>
      <c r="AI668" s="34" t="e">
        <f>ROUND(IF(C668&lt;16,$Q668/($D668^0.450818786555515)*'Hintergrund Berechnung'!$N$941,$Q668/($D668^0.450818786555515)*'Hintergrund Berechnung'!$N$942),0)</f>
        <v>#DIV/0!</v>
      </c>
      <c r="AJ668" s="34">
        <f>ROUND(IF(C668&lt;16,$R668*'Hintergrund Berechnung'!$O$941,$R668*'Hintergrund Berechnung'!$O$942),0)</f>
        <v>0</v>
      </c>
      <c r="AK668" s="34">
        <f>ROUND(IF(C668&lt;16,IF(S668&gt;0,(25-$S668)*'Hintergrund Berechnung'!$J$941,0),IF(S668&gt;0,(25-$S668)*'Hintergrund Berechnung'!$J$942,0)),0)</f>
        <v>0</v>
      </c>
      <c r="AL668" s="18" t="e">
        <f t="shared" si="98"/>
        <v>#DIV/0!</v>
      </c>
    </row>
    <row r="669" spans="21:38" x14ac:dyDescent="0.5">
      <c r="U669" s="16">
        <f t="shared" si="90"/>
        <v>0</v>
      </c>
      <c r="V669" s="16" t="e">
        <f>IF($A$3=FALSE,IF($C669&lt;16,E669/($D669^0.70558407859294)*'Hintergrund Berechnung'!$I$941,E669/($D669^0.70558407859294)*'Hintergrund Berechnung'!$I$942),IF($C669&lt;13,(E669/($D669^0.70558407859294)*'Hintergrund Berechnung'!$I$941)*0.5,IF($C669&lt;16,(E669/($D669^0.70558407859294)*'Hintergrund Berechnung'!$I$941)*0.67,E669/($D669^0.70558407859294)*'Hintergrund Berechnung'!$I$942)))</f>
        <v>#DIV/0!</v>
      </c>
      <c r="W669" s="16" t="str">
        <f t="shared" si="91"/>
        <v/>
      </c>
      <c r="X669" s="16" t="e">
        <f>IF($A$3=FALSE,IF($C669&lt;16,G669/($D669^0.70558407859294)*'Hintergrund Berechnung'!$I$941,G669/($D669^0.70558407859294)*'Hintergrund Berechnung'!$I$942),IF($C669&lt;13,(G669/($D669^0.70558407859294)*'Hintergrund Berechnung'!$I$941)*0.5,IF($C669&lt;16,(G669/($D669^0.70558407859294)*'Hintergrund Berechnung'!$I$941)*0.67,G669/($D669^0.70558407859294)*'Hintergrund Berechnung'!$I$942)))</f>
        <v>#DIV/0!</v>
      </c>
      <c r="Y669" s="16" t="str">
        <f t="shared" si="92"/>
        <v/>
      </c>
      <c r="Z669" s="16" t="e">
        <f>IF($A$3=FALSE,IF($C669&lt;16,I669/($D669^0.70558407859294)*'Hintergrund Berechnung'!$I$941,I669/($D669^0.70558407859294)*'Hintergrund Berechnung'!$I$942),IF($C669&lt;13,(I669/($D669^0.70558407859294)*'Hintergrund Berechnung'!$I$941)*0.5,IF($C669&lt;16,(I669/($D669^0.70558407859294)*'Hintergrund Berechnung'!$I$941)*0.67,I669/($D669^0.70558407859294)*'Hintergrund Berechnung'!$I$942)))</f>
        <v>#DIV/0!</v>
      </c>
      <c r="AA669" s="16" t="str">
        <f t="shared" si="93"/>
        <v/>
      </c>
      <c r="AB669" s="16" t="e">
        <f>IF($A$3=FALSE,IF($C669&lt;16,K669/($D669^0.70558407859294)*'Hintergrund Berechnung'!$I$941,K669/($D669^0.70558407859294)*'Hintergrund Berechnung'!$I$942),IF($C669&lt;13,(K669/($D669^0.70558407859294)*'Hintergrund Berechnung'!$I$941)*0.5,IF($C669&lt;16,(K669/($D669^0.70558407859294)*'Hintergrund Berechnung'!$I$941)*0.67,K669/($D669^0.70558407859294)*'Hintergrund Berechnung'!$I$942)))</f>
        <v>#DIV/0!</v>
      </c>
      <c r="AC669" s="16" t="str">
        <f t="shared" si="94"/>
        <v/>
      </c>
      <c r="AD669" s="16" t="e">
        <f>IF($A$3=FALSE,IF($C669&lt;16,M669/($D669^0.70558407859294)*'Hintergrund Berechnung'!$I$941,M669/($D669^0.70558407859294)*'Hintergrund Berechnung'!$I$942),IF($C669&lt;13,(M669/($D669^0.70558407859294)*'Hintergrund Berechnung'!$I$941)*0.5,IF($C669&lt;16,(M669/($D669^0.70558407859294)*'Hintergrund Berechnung'!$I$941)*0.67,M669/($D669^0.70558407859294)*'Hintergrund Berechnung'!$I$942)))</f>
        <v>#DIV/0!</v>
      </c>
      <c r="AE669" s="16" t="str">
        <f t="shared" si="95"/>
        <v/>
      </c>
      <c r="AF669" s="16" t="e">
        <f>IF($A$3=FALSE,IF($C669&lt;16,O669/($D669^0.70558407859294)*'Hintergrund Berechnung'!$I$941,O669/($D669^0.70558407859294)*'Hintergrund Berechnung'!$I$942),IF($C669&lt;13,(O669/($D669^0.70558407859294)*'Hintergrund Berechnung'!$I$941)*0.5,IF($C669&lt;16,(O669/($D669^0.70558407859294)*'Hintergrund Berechnung'!$I$941)*0.67,O669/($D669^0.70558407859294)*'Hintergrund Berechnung'!$I$942)))</f>
        <v>#DIV/0!</v>
      </c>
      <c r="AG669" s="16" t="str">
        <f t="shared" si="96"/>
        <v/>
      </c>
      <c r="AH669" s="16" t="e">
        <f t="shared" si="97"/>
        <v>#DIV/0!</v>
      </c>
      <c r="AI669" s="34" t="e">
        <f>ROUND(IF(C669&lt;16,$Q669/($D669^0.450818786555515)*'Hintergrund Berechnung'!$N$941,$Q669/($D669^0.450818786555515)*'Hintergrund Berechnung'!$N$942),0)</f>
        <v>#DIV/0!</v>
      </c>
      <c r="AJ669" s="34">
        <f>ROUND(IF(C669&lt;16,$R669*'Hintergrund Berechnung'!$O$941,$R669*'Hintergrund Berechnung'!$O$942),0)</f>
        <v>0</v>
      </c>
      <c r="AK669" s="34">
        <f>ROUND(IF(C669&lt;16,IF(S669&gt;0,(25-$S669)*'Hintergrund Berechnung'!$J$941,0),IF(S669&gt;0,(25-$S669)*'Hintergrund Berechnung'!$J$942,0)),0)</f>
        <v>0</v>
      </c>
      <c r="AL669" s="18" t="e">
        <f t="shared" si="98"/>
        <v>#DIV/0!</v>
      </c>
    </row>
    <row r="670" spans="21:38" x14ac:dyDescent="0.5">
      <c r="U670" s="16">
        <f t="shared" si="90"/>
        <v>0</v>
      </c>
      <c r="V670" s="16" t="e">
        <f>IF($A$3=FALSE,IF($C670&lt;16,E670/($D670^0.70558407859294)*'Hintergrund Berechnung'!$I$941,E670/($D670^0.70558407859294)*'Hintergrund Berechnung'!$I$942),IF($C670&lt;13,(E670/($D670^0.70558407859294)*'Hintergrund Berechnung'!$I$941)*0.5,IF($C670&lt;16,(E670/($D670^0.70558407859294)*'Hintergrund Berechnung'!$I$941)*0.67,E670/($D670^0.70558407859294)*'Hintergrund Berechnung'!$I$942)))</f>
        <v>#DIV/0!</v>
      </c>
      <c r="W670" s="16" t="str">
        <f t="shared" si="91"/>
        <v/>
      </c>
      <c r="X670" s="16" t="e">
        <f>IF($A$3=FALSE,IF($C670&lt;16,G670/($D670^0.70558407859294)*'Hintergrund Berechnung'!$I$941,G670/($D670^0.70558407859294)*'Hintergrund Berechnung'!$I$942),IF($C670&lt;13,(G670/($D670^0.70558407859294)*'Hintergrund Berechnung'!$I$941)*0.5,IF($C670&lt;16,(G670/($D670^0.70558407859294)*'Hintergrund Berechnung'!$I$941)*0.67,G670/($D670^0.70558407859294)*'Hintergrund Berechnung'!$I$942)))</f>
        <v>#DIV/0!</v>
      </c>
      <c r="Y670" s="16" t="str">
        <f t="shared" si="92"/>
        <v/>
      </c>
      <c r="Z670" s="16" t="e">
        <f>IF($A$3=FALSE,IF($C670&lt;16,I670/($D670^0.70558407859294)*'Hintergrund Berechnung'!$I$941,I670/($D670^0.70558407859294)*'Hintergrund Berechnung'!$I$942),IF($C670&lt;13,(I670/($D670^0.70558407859294)*'Hintergrund Berechnung'!$I$941)*0.5,IF($C670&lt;16,(I670/($D670^0.70558407859294)*'Hintergrund Berechnung'!$I$941)*0.67,I670/($D670^0.70558407859294)*'Hintergrund Berechnung'!$I$942)))</f>
        <v>#DIV/0!</v>
      </c>
      <c r="AA670" s="16" t="str">
        <f t="shared" si="93"/>
        <v/>
      </c>
      <c r="AB670" s="16" t="e">
        <f>IF($A$3=FALSE,IF($C670&lt;16,K670/($D670^0.70558407859294)*'Hintergrund Berechnung'!$I$941,K670/($D670^0.70558407859294)*'Hintergrund Berechnung'!$I$942),IF($C670&lt;13,(K670/($D670^0.70558407859294)*'Hintergrund Berechnung'!$I$941)*0.5,IF($C670&lt;16,(K670/($D670^0.70558407859294)*'Hintergrund Berechnung'!$I$941)*0.67,K670/($D670^0.70558407859294)*'Hintergrund Berechnung'!$I$942)))</f>
        <v>#DIV/0!</v>
      </c>
      <c r="AC670" s="16" t="str">
        <f t="shared" si="94"/>
        <v/>
      </c>
      <c r="AD670" s="16" t="e">
        <f>IF($A$3=FALSE,IF($C670&lt;16,M670/($D670^0.70558407859294)*'Hintergrund Berechnung'!$I$941,M670/($D670^0.70558407859294)*'Hintergrund Berechnung'!$I$942),IF($C670&lt;13,(M670/($D670^0.70558407859294)*'Hintergrund Berechnung'!$I$941)*0.5,IF($C670&lt;16,(M670/($D670^0.70558407859294)*'Hintergrund Berechnung'!$I$941)*0.67,M670/($D670^0.70558407859294)*'Hintergrund Berechnung'!$I$942)))</f>
        <v>#DIV/0!</v>
      </c>
      <c r="AE670" s="16" t="str">
        <f t="shared" si="95"/>
        <v/>
      </c>
      <c r="AF670" s="16" t="e">
        <f>IF($A$3=FALSE,IF($C670&lt;16,O670/($D670^0.70558407859294)*'Hintergrund Berechnung'!$I$941,O670/($D670^0.70558407859294)*'Hintergrund Berechnung'!$I$942),IF($C670&lt;13,(O670/($D670^0.70558407859294)*'Hintergrund Berechnung'!$I$941)*0.5,IF($C670&lt;16,(O670/($D670^0.70558407859294)*'Hintergrund Berechnung'!$I$941)*0.67,O670/($D670^0.70558407859294)*'Hintergrund Berechnung'!$I$942)))</f>
        <v>#DIV/0!</v>
      </c>
      <c r="AG670" s="16" t="str">
        <f t="shared" si="96"/>
        <v/>
      </c>
      <c r="AH670" s="16" t="e">
        <f t="shared" si="97"/>
        <v>#DIV/0!</v>
      </c>
      <c r="AI670" s="34" t="e">
        <f>ROUND(IF(C670&lt;16,$Q670/($D670^0.450818786555515)*'Hintergrund Berechnung'!$N$941,$Q670/($D670^0.450818786555515)*'Hintergrund Berechnung'!$N$942),0)</f>
        <v>#DIV/0!</v>
      </c>
      <c r="AJ670" s="34">
        <f>ROUND(IF(C670&lt;16,$R670*'Hintergrund Berechnung'!$O$941,$R670*'Hintergrund Berechnung'!$O$942),0)</f>
        <v>0</v>
      </c>
      <c r="AK670" s="34">
        <f>ROUND(IF(C670&lt;16,IF(S670&gt;0,(25-$S670)*'Hintergrund Berechnung'!$J$941,0),IF(S670&gt;0,(25-$S670)*'Hintergrund Berechnung'!$J$942,0)),0)</f>
        <v>0</v>
      </c>
      <c r="AL670" s="18" t="e">
        <f t="shared" si="98"/>
        <v>#DIV/0!</v>
      </c>
    </row>
    <row r="671" spans="21:38" x14ac:dyDescent="0.5">
      <c r="U671" s="16">
        <f t="shared" si="90"/>
        <v>0</v>
      </c>
      <c r="V671" s="16" t="e">
        <f>IF($A$3=FALSE,IF($C671&lt;16,E671/($D671^0.70558407859294)*'Hintergrund Berechnung'!$I$941,E671/($D671^0.70558407859294)*'Hintergrund Berechnung'!$I$942),IF($C671&lt;13,(E671/($D671^0.70558407859294)*'Hintergrund Berechnung'!$I$941)*0.5,IF($C671&lt;16,(E671/($D671^0.70558407859294)*'Hintergrund Berechnung'!$I$941)*0.67,E671/($D671^0.70558407859294)*'Hintergrund Berechnung'!$I$942)))</f>
        <v>#DIV/0!</v>
      </c>
      <c r="W671" s="16" t="str">
        <f t="shared" si="91"/>
        <v/>
      </c>
      <c r="X671" s="16" t="e">
        <f>IF($A$3=FALSE,IF($C671&lt;16,G671/($D671^0.70558407859294)*'Hintergrund Berechnung'!$I$941,G671/($D671^0.70558407859294)*'Hintergrund Berechnung'!$I$942),IF($C671&lt;13,(G671/($D671^0.70558407859294)*'Hintergrund Berechnung'!$I$941)*0.5,IF($C671&lt;16,(G671/($D671^0.70558407859294)*'Hintergrund Berechnung'!$I$941)*0.67,G671/($D671^0.70558407859294)*'Hintergrund Berechnung'!$I$942)))</f>
        <v>#DIV/0!</v>
      </c>
      <c r="Y671" s="16" t="str">
        <f t="shared" si="92"/>
        <v/>
      </c>
      <c r="Z671" s="16" t="e">
        <f>IF($A$3=FALSE,IF($C671&lt;16,I671/($D671^0.70558407859294)*'Hintergrund Berechnung'!$I$941,I671/($D671^0.70558407859294)*'Hintergrund Berechnung'!$I$942),IF($C671&lt;13,(I671/($D671^0.70558407859294)*'Hintergrund Berechnung'!$I$941)*0.5,IF($C671&lt;16,(I671/($D671^0.70558407859294)*'Hintergrund Berechnung'!$I$941)*0.67,I671/($D671^0.70558407859294)*'Hintergrund Berechnung'!$I$942)))</f>
        <v>#DIV/0!</v>
      </c>
      <c r="AA671" s="16" t="str">
        <f t="shared" si="93"/>
        <v/>
      </c>
      <c r="AB671" s="16" t="e">
        <f>IF($A$3=FALSE,IF($C671&lt;16,K671/($D671^0.70558407859294)*'Hintergrund Berechnung'!$I$941,K671/($D671^0.70558407859294)*'Hintergrund Berechnung'!$I$942),IF($C671&lt;13,(K671/($D671^0.70558407859294)*'Hintergrund Berechnung'!$I$941)*0.5,IF($C671&lt;16,(K671/($D671^0.70558407859294)*'Hintergrund Berechnung'!$I$941)*0.67,K671/($D671^0.70558407859294)*'Hintergrund Berechnung'!$I$942)))</f>
        <v>#DIV/0!</v>
      </c>
      <c r="AC671" s="16" t="str">
        <f t="shared" si="94"/>
        <v/>
      </c>
      <c r="AD671" s="16" t="e">
        <f>IF($A$3=FALSE,IF($C671&lt;16,M671/($D671^0.70558407859294)*'Hintergrund Berechnung'!$I$941,M671/($D671^0.70558407859294)*'Hintergrund Berechnung'!$I$942),IF($C671&lt;13,(M671/($D671^0.70558407859294)*'Hintergrund Berechnung'!$I$941)*0.5,IF($C671&lt;16,(M671/($D671^0.70558407859294)*'Hintergrund Berechnung'!$I$941)*0.67,M671/($D671^0.70558407859294)*'Hintergrund Berechnung'!$I$942)))</f>
        <v>#DIV/0!</v>
      </c>
      <c r="AE671" s="16" t="str">
        <f t="shared" si="95"/>
        <v/>
      </c>
      <c r="AF671" s="16" t="e">
        <f>IF($A$3=FALSE,IF($C671&lt;16,O671/($D671^0.70558407859294)*'Hintergrund Berechnung'!$I$941,O671/($D671^0.70558407859294)*'Hintergrund Berechnung'!$I$942),IF($C671&lt;13,(O671/($D671^0.70558407859294)*'Hintergrund Berechnung'!$I$941)*0.5,IF($C671&lt;16,(O671/($D671^0.70558407859294)*'Hintergrund Berechnung'!$I$941)*0.67,O671/($D671^0.70558407859294)*'Hintergrund Berechnung'!$I$942)))</f>
        <v>#DIV/0!</v>
      </c>
      <c r="AG671" s="16" t="str">
        <f t="shared" si="96"/>
        <v/>
      </c>
      <c r="AH671" s="16" t="e">
        <f t="shared" si="97"/>
        <v>#DIV/0!</v>
      </c>
      <c r="AI671" s="34" t="e">
        <f>ROUND(IF(C671&lt;16,$Q671/($D671^0.450818786555515)*'Hintergrund Berechnung'!$N$941,$Q671/($D671^0.450818786555515)*'Hintergrund Berechnung'!$N$942),0)</f>
        <v>#DIV/0!</v>
      </c>
      <c r="AJ671" s="34">
        <f>ROUND(IF(C671&lt;16,$R671*'Hintergrund Berechnung'!$O$941,$R671*'Hintergrund Berechnung'!$O$942),0)</f>
        <v>0</v>
      </c>
      <c r="AK671" s="34">
        <f>ROUND(IF(C671&lt;16,IF(S671&gt;0,(25-$S671)*'Hintergrund Berechnung'!$J$941,0),IF(S671&gt;0,(25-$S671)*'Hintergrund Berechnung'!$J$942,0)),0)</f>
        <v>0</v>
      </c>
      <c r="AL671" s="18" t="e">
        <f t="shared" si="98"/>
        <v>#DIV/0!</v>
      </c>
    </row>
    <row r="672" spans="21:38" x14ac:dyDescent="0.5">
      <c r="U672" s="16">
        <f t="shared" si="90"/>
        <v>0</v>
      </c>
      <c r="V672" s="16" t="e">
        <f>IF($A$3=FALSE,IF($C672&lt;16,E672/($D672^0.70558407859294)*'Hintergrund Berechnung'!$I$941,E672/($D672^0.70558407859294)*'Hintergrund Berechnung'!$I$942),IF($C672&lt;13,(E672/($D672^0.70558407859294)*'Hintergrund Berechnung'!$I$941)*0.5,IF($C672&lt;16,(E672/($D672^0.70558407859294)*'Hintergrund Berechnung'!$I$941)*0.67,E672/($D672^0.70558407859294)*'Hintergrund Berechnung'!$I$942)))</f>
        <v>#DIV/0!</v>
      </c>
      <c r="W672" s="16" t="str">
        <f t="shared" si="91"/>
        <v/>
      </c>
      <c r="X672" s="16" t="e">
        <f>IF($A$3=FALSE,IF($C672&lt;16,G672/($D672^0.70558407859294)*'Hintergrund Berechnung'!$I$941,G672/($D672^0.70558407859294)*'Hintergrund Berechnung'!$I$942),IF($C672&lt;13,(G672/($D672^0.70558407859294)*'Hintergrund Berechnung'!$I$941)*0.5,IF($C672&lt;16,(G672/($D672^0.70558407859294)*'Hintergrund Berechnung'!$I$941)*0.67,G672/($D672^0.70558407859294)*'Hintergrund Berechnung'!$I$942)))</f>
        <v>#DIV/0!</v>
      </c>
      <c r="Y672" s="16" t="str">
        <f t="shared" si="92"/>
        <v/>
      </c>
      <c r="Z672" s="16" t="e">
        <f>IF($A$3=FALSE,IF($C672&lt;16,I672/($D672^0.70558407859294)*'Hintergrund Berechnung'!$I$941,I672/($D672^0.70558407859294)*'Hintergrund Berechnung'!$I$942),IF($C672&lt;13,(I672/($D672^0.70558407859294)*'Hintergrund Berechnung'!$I$941)*0.5,IF($C672&lt;16,(I672/($D672^0.70558407859294)*'Hintergrund Berechnung'!$I$941)*0.67,I672/($D672^0.70558407859294)*'Hintergrund Berechnung'!$I$942)))</f>
        <v>#DIV/0!</v>
      </c>
      <c r="AA672" s="16" t="str">
        <f t="shared" si="93"/>
        <v/>
      </c>
      <c r="AB672" s="16" t="e">
        <f>IF($A$3=FALSE,IF($C672&lt;16,K672/($D672^0.70558407859294)*'Hintergrund Berechnung'!$I$941,K672/($D672^0.70558407859294)*'Hintergrund Berechnung'!$I$942),IF($C672&lt;13,(K672/($D672^0.70558407859294)*'Hintergrund Berechnung'!$I$941)*0.5,IF($C672&lt;16,(K672/($D672^0.70558407859294)*'Hintergrund Berechnung'!$I$941)*0.67,K672/($D672^0.70558407859294)*'Hintergrund Berechnung'!$I$942)))</f>
        <v>#DIV/0!</v>
      </c>
      <c r="AC672" s="16" t="str">
        <f t="shared" si="94"/>
        <v/>
      </c>
      <c r="AD672" s="16" t="e">
        <f>IF($A$3=FALSE,IF($C672&lt;16,M672/($D672^0.70558407859294)*'Hintergrund Berechnung'!$I$941,M672/($D672^0.70558407859294)*'Hintergrund Berechnung'!$I$942),IF($C672&lt;13,(M672/($D672^0.70558407859294)*'Hintergrund Berechnung'!$I$941)*0.5,IF($C672&lt;16,(M672/($D672^0.70558407859294)*'Hintergrund Berechnung'!$I$941)*0.67,M672/($D672^0.70558407859294)*'Hintergrund Berechnung'!$I$942)))</f>
        <v>#DIV/0!</v>
      </c>
      <c r="AE672" s="16" t="str">
        <f t="shared" si="95"/>
        <v/>
      </c>
      <c r="AF672" s="16" t="e">
        <f>IF($A$3=FALSE,IF($C672&lt;16,O672/($D672^0.70558407859294)*'Hintergrund Berechnung'!$I$941,O672/($D672^0.70558407859294)*'Hintergrund Berechnung'!$I$942),IF($C672&lt;13,(O672/($D672^0.70558407859294)*'Hintergrund Berechnung'!$I$941)*0.5,IF($C672&lt;16,(O672/($D672^0.70558407859294)*'Hintergrund Berechnung'!$I$941)*0.67,O672/($D672^0.70558407859294)*'Hintergrund Berechnung'!$I$942)))</f>
        <v>#DIV/0!</v>
      </c>
      <c r="AG672" s="16" t="str">
        <f t="shared" si="96"/>
        <v/>
      </c>
      <c r="AH672" s="16" t="e">
        <f t="shared" si="97"/>
        <v>#DIV/0!</v>
      </c>
      <c r="AI672" s="34" t="e">
        <f>ROUND(IF(C672&lt;16,$Q672/($D672^0.450818786555515)*'Hintergrund Berechnung'!$N$941,$Q672/($D672^0.450818786555515)*'Hintergrund Berechnung'!$N$942),0)</f>
        <v>#DIV/0!</v>
      </c>
      <c r="AJ672" s="34">
        <f>ROUND(IF(C672&lt;16,$R672*'Hintergrund Berechnung'!$O$941,$R672*'Hintergrund Berechnung'!$O$942),0)</f>
        <v>0</v>
      </c>
      <c r="AK672" s="34">
        <f>ROUND(IF(C672&lt;16,IF(S672&gt;0,(25-$S672)*'Hintergrund Berechnung'!$J$941,0),IF(S672&gt;0,(25-$S672)*'Hintergrund Berechnung'!$J$942,0)),0)</f>
        <v>0</v>
      </c>
      <c r="AL672" s="18" t="e">
        <f t="shared" si="98"/>
        <v>#DIV/0!</v>
      </c>
    </row>
    <row r="673" spans="21:38" x14ac:dyDescent="0.5">
      <c r="U673" s="16">
        <f t="shared" si="90"/>
        <v>0</v>
      </c>
      <c r="V673" s="16" t="e">
        <f>IF($A$3=FALSE,IF($C673&lt;16,E673/($D673^0.70558407859294)*'Hintergrund Berechnung'!$I$941,E673/($D673^0.70558407859294)*'Hintergrund Berechnung'!$I$942),IF($C673&lt;13,(E673/($D673^0.70558407859294)*'Hintergrund Berechnung'!$I$941)*0.5,IF($C673&lt;16,(E673/($D673^0.70558407859294)*'Hintergrund Berechnung'!$I$941)*0.67,E673/($D673^0.70558407859294)*'Hintergrund Berechnung'!$I$942)))</f>
        <v>#DIV/0!</v>
      </c>
      <c r="W673" s="16" t="str">
        <f t="shared" si="91"/>
        <v/>
      </c>
      <c r="X673" s="16" t="e">
        <f>IF($A$3=FALSE,IF($C673&lt;16,G673/($D673^0.70558407859294)*'Hintergrund Berechnung'!$I$941,G673/($D673^0.70558407859294)*'Hintergrund Berechnung'!$I$942),IF($C673&lt;13,(G673/($D673^0.70558407859294)*'Hintergrund Berechnung'!$I$941)*0.5,IF($C673&lt;16,(G673/($D673^0.70558407859294)*'Hintergrund Berechnung'!$I$941)*0.67,G673/($D673^0.70558407859294)*'Hintergrund Berechnung'!$I$942)))</f>
        <v>#DIV/0!</v>
      </c>
      <c r="Y673" s="16" t="str">
        <f t="shared" si="92"/>
        <v/>
      </c>
      <c r="Z673" s="16" t="e">
        <f>IF($A$3=FALSE,IF($C673&lt;16,I673/($D673^0.70558407859294)*'Hintergrund Berechnung'!$I$941,I673/($D673^0.70558407859294)*'Hintergrund Berechnung'!$I$942),IF($C673&lt;13,(I673/($D673^0.70558407859294)*'Hintergrund Berechnung'!$I$941)*0.5,IF($C673&lt;16,(I673/($D673^0.70558407859294)*'Hintergrund Berechnung'!$I$941)*0.67,I673/($D673^0.70558407859294)*'Hintergrund Berechnung'!$I$942)))</f>
        <v>#DIV/0!</v>
      </c>
      <c r="AA673" s="16" t="str">
        <f t="shared" si="93"/>
        <v/>
      </c>
      <c r="AB673" s="16" t="e">
        <f>IF($A$3=FALSE,IF($C673&lt;16,K673/($D673^0.70558407859294)*'Hintergrund Berechnung'!$I$941,K673/($D673^0.70558407859294)*'Hintergrund Berechnung'!$I$942),IF($C673&lt;13,(K673/($D673^0.70558407859294)*'Hintergrund Berechnung'!$I$941)*0.5,IF($C673&lt;16,(K673/($D673^0.70558407859294)*'Hintergrund Berechnung'!$I$941)*0.67,K673/($D673^0.70558407859294)*'Hintergrund Berechnung'!$I$942)))</f>
        <v>#DIV/0!</v>
      </c>
      <c r="AC673" s="16" t="str">
        <f t="shared" si="94"/>
        <v/>
      </c>
      <c r="AD673" s="16" t="e">
        <f>IF($A$3=FALSE,IF($C673&lt;16,M673/($D673^0.70558407859294)*'Hintergrund Berechnung'!$I$941,M673/($D673^0.70558407859294)*'Hintergrund Berechnung'!$I$942),IF($C673&lt;13,(M673/($D673^0.70558407859294)*'Hintergrund Berechnung'!$I$941)*0.5,IF($C673&lt;16,(M673/($D673^0.70558407859294)*'Hintergrund Berechnung'!$I$941)*0.67,M673/($D673^0.70558407859294)*'Hintergrund Berechnung'!$I$942)))</f>
        <v>#DIV/0!</v>
      </c>
      <c r="AE673" s="16" t="str">
        <f t="shared" si="95"/>
        <v/>
      </c>
      <c r="AF673" s="16" t="e">
        <f>IF($A$3=FALSE,IF($C673&lt;16,O673/($D673^0.70558407859294)*'Hintergrund Berechnung'!$I$941,O673/($D673^0.70558407859294)*'Hintergrund Berechnung'!$I$942),IF($C673&lt;13,(O673/($D673^0.70558407859294)*'Hintergrund Berechnung'!$I$941)*0.5,IF($C673&lt;16,(O673/($D673^0.70558407859294)*'Hintergrund Berechnung'!$I$941)*0.67,O673/($D673^0.70558407859294)*'Hintergrund Berechnung'!$I$942)))</f>
        <v>#DIV/0!</v>
      </c>
      <c r="AG673" s="16" t="str">
        <f t="shared" si="96"/>
        <v/>
      </c>
      <c r="AH673" s="16" t="e">
        <f t="shared" si="97"/>
        <v>#DIV/0!</v>
      </c>
      <c r="AI673" s="34" t="e">
        <f>ROUND(IF(C673&lt;16,$Q673/($D673^0.450818786555515)*'Hintergrund Berechnung'!$N$941,$Q673/($D673^0.450818786555515)*'Hintergrund Berechnung'!$N$942),0)</f>
        <v>#DIV/0!</v>
      </c>
      <c r="AJ673" s="34">
        <f>ROUND(IF(C673&lt;16,$R673*'Hintergrund Berechnung'!$O$941,$R673*'Hintergrund Berechnung'!$O$942),0)</f>
        <v>0</v>
      </c>
      <c r="AK673" s="34">
        <f>ROUND(IF(C673&lt;16,IF(S673&gt;0,(25-$S673)*'Hintergrund Berechnung'!$J$941,0),IF(S673&gt;0,(25-$S673)*'Hintergrund Berechnung'!$J$942,0)),0)</f>
        <v>0</v>
      </c>
      <c r="AL673" s="18" t="e">
        <f t="shared" si="98"/>
        <v>#DIV/0!</v>
      </c>
    </row>
    <row r="674" spans="21:38" x14ac:dyDescent="0.5">
      <c r="U674" s="16">
        <f t="shared" si="90"/>
        <v>0</v>
      </c>
      <c r="V674" s="16" t="e">
        <f>IF($A$3=FALSE,IF($C674&lt;16,E674/($D674^0.70558407859294)*'Hintergrund Berechnung'!$I$941,E674/($D674^0.70558407859294)*'Hintergrund Berechnung'!$I$942),IF($C674&lt;13,(E674/($D674^0.70558407859294)*'Hintergrund Berechnung'!$I$941)*0.5,IF($C674&lt;16,(E674/($D674^0.70558407859294)*'Hintergrund Berechnung'!$I$941)*0.67,E674/($D674^0.70558407859294)*'Hintergrund Berechnung'!$I$942)))</f>
        <v>#DIV/0!</v>
      </c>
      <c r="W674" s="16" t="str">
        <f t="shared" si="91"/>
        <v/>
      </c>
      <c r="X674" s="16" t="e">
        <f>IF($A$3=FALSE,IF($C674&lt;16,G674/($D674^0.70558407859294)*'Hintergrund Berechnung'!$I$941,G674/($D674^0.70558407859294)*'Hintergrund Berechnung'!$I$942),IF($C674&lt;13,(G674/($D674^0.70558407859294)*'Hintergrund Berechnung'!$I$941)*0.5,IF($C674&lt;16,(G674/($D674^0.70558407859294)*'Hintergrund Berechnung'!$I$941)*0.67,G674/($D674^0.70558407859294)*'Hintergrund Berechnung'!$I$942)))</f>
        <v>#DIV/0!</v>
      </c>
      <c r="Y674" s="16" t="str">
        <f t="shared" si="92"/>
        <v/>
      </c>
      <c r="Z674" s="16" t="e">
        <f>IF($A$3=FALSE,IF($C674&lt;16,I674/($D674^0.70558407859294)*'Hintergrund Berechnung'!$I$941,I674/($D674^0.70558407859294)*'Hintergrund Berechnung'!$I$942),IF($C674&lt;13,(I674/($D674^0.70558407859294)*'Hintergrund Berechnung'!$I$941)*0.5,IF($C674&lt;16,(I674/($D674^0.70558407859294)*'Hintergrund Berechnung'!$I$941)*0.67,I674/($D674^0.70558407859294)*'Hintergrund Berechnung'!$I$942)))</f>
        <v>#DIV/0!</v>
      </c>
      <c r="AA674" s="16" t="str">
        <f t="shared" si="93"/>
        <v/>
      </c>
      <c r="AB674" s="16" t="e">
        <f>IF($A$3=FALSE,IF($C674&lt;16,K674/($D674^0.70558407859294)*'Hintergrund Berechnung'!$I$941,K674/($D674^0.70558407859294)*'Hintergrund Berechnung'!$I$942),IF($C674&lt;13,(K674/($D674^0.70558407859294)*'Hintergrund Berechnung'!$I$941)*0.5,IF($C674&lt;16,(K674/($D674^0.70558407859294)*'Hintergrund Berechnung'!$I$941)*0.67,K674/($D674^0.70558407859294)*'Hintergrund Berechnung'!$I$942)))</f>
        <v>#DIV/0!</v>
      </c>
      <c r="AC674" s="16" t="str">
        <f t="shared" si="94"/>
        <v/>
      </c>
      <c r="AD674" s="16" t="e">
        <f>IF($A$3=FALSE,IF($C674&lt;16,M674/($D674^0.70558407859294)*'Hintergrund Berechnung'!$I$941,M674/($D674^0.70558407859294)*'Hintergrund Berechnung'!$I$942),IF($C674&lt;13,(M674/($D674^0.70558407859294)*'Hintergrund Berechnung'!$I$941)*0.5,IF($C674&lt;16,(M674/($D674^0.70558407859294)*'Hintergrund Berechnung'!$I$941)*0.67,M674/($D674^0.70558407859294)*'Hintergrund Berechnung'!$I$942)))</f>
        <v>#DIV/0!</v>
      </c>
      <c r="AE674" s="16" t="str">
        <f t="shared" si="95"/>
        <v/>
      </c>
      <c r="AF674" s="16" t="e">
        <f>IF($A$3=FALSE,IF($C674&lt;16,O674/($D674^0.70558407859294)*'Hintergrund Berechnung'!$I$941,O674/($D674^0.70558407859294)*'Hintergrund Berechnung'!$I$942),IF($C674&lt;13,(O674/($D674^0.70558407859294)*'Hintergrund Berechnung'!$I$941)*0.5,IF($C674&lt;16,(O674/($D674^0.70558407859294)*'Hintergrund Berechnung'!$I$941)*0.67,O674/($D674^0.70558407859294)*'Hintergrund Berechnung'!$I$942)))</f>
        <v>#DIV/0!</v>
      </c>
      <c r="AG674" s="16" t="str">
        <f t="shared" si="96"/>
        <v/>
      </c>
      <c r="AH674" s="16" t="e">
        <f t="shared" si="97"/>
        <v>#DIV/0!</v>
      </c>
      <c r="AI674" s="34" t="e">
        <f>ROUND(IF(C674&lt;16,$Q674/($D674^0.450818786555515)*'Hintergrund Berechnung'!$N$941,$Q674/($D674^0.450818786555515)*'Hintergrund Berechnung'!$N$942),0)</f>
        <v>#DIV/0!</v>
      </c>
      <c r="AJ674" s="34">
        <f>ROUND(IF(C674&lt;16,$R674*'Hintergrund Berechnung'!$O$941,$R674*'Hintergrund Berechnung'!$O$942),0)</f>
        <v>0</v>
      </c>
      <c r="AK674" s="34">
        <f>ROUND(IF(C674&lt;16,IF(S674&gt;0,(25-$S674)*'Hintergrund Berechnung'!$J$941,0),IF(S674&gt;0,(25-$S674)*'Hintergrund Berechnung'!$J$942,0)),0)</f>
        <v>0</v>
      </c>
      <c r="AL674" s="18" t="e">
        <f t="shared" si="98"/>
        <v>#DIV/0!</v>
      </c>
    </row>
    <row r="675" spans="21:38" x14ac:dyDescent="0.5">
      <c r="U675" s="16">
        <f t="shared" si="90"/>
        <v>0</v>
      </c>
      <c r="V675" s="16" t="e">
        <f>IF($A$3=FALSE,IF($C675&lt;16,E675/($D675^0.70558407859294)*'Hintergrund Berechnung'!$I$941,E675/($D675^0.70558407859294)*'Hintergrund Berechnung'!$I$942),IF($C675&lt;13,(E675/($D675^0.70558407859294)*'Hintergrund Berechnung'!$I$941)*0.5,IF($C675&lt;16,(E675/($D675^0.70558407859294)*'Hintergrund Berechnung'!$I$941)*0.67,E675/($D675^0.70558407859294)*'Hintergrund Berechnung'!$I$942)))</f>
        <v>#DIV/0!</v>
      </c>
      <c r="W675" s="16" t="str">
        <f t="shared" si="91"/>
        <v/>
      </c>
      <c r="X675" s="16" t="e">
        <f>IF($A$3=FALSE,IF($C675&lt;16,G675/($D675^0.70558407859294)*'Hintergrund Berechnung'!$I$941,G675/($D675^0.70558407859294)*'Hintergrund Berechnung'!$I$942),IF($C675&lt;13,(G675/($D675^0.70558407859294)*'Hintergrund Berechnung'!$I$941)*0.5,IF($C675&lt;16,(G675/($D675^0.70558407859294)*'Hintergrund Berechnung'!$I$941)*0.67,G675/($D675^0.70558407859294)*'Hintergrund Berechnung'!$I$942)))</f>
        <v>#DIV/0!</v>
      </c>
      <c r="Y675" s="16" t="str">
        <f t="shared" si="92"/>
        <v/>
      </c>
      <c r="Z675" s="16" t="e">
        <f>IF($A$3=FALSE,IF($C675&lt;16,I675/($D675^0.70558407859294)*'Hintergrund Berechnung'!$I$941,I675/($D675^0.70558407859294)*'Hintergrund Berechnung'!$I$942),IF($C675&lt;13,(I675/($D675^0.70558407859294)*'Hintergrund Berechnung'!$I$941)*0.5,IF($C675&lt;16,(I675/($D675^0.70558407859294)*'Hintergrund Berechnung'!$I$941)*0.67,I675/($D675^0.70558407859294)*'Hintergrund Berechnung'!$I$942)))</f>
        <v>#DIV/0!</v>
      </c>
      <c r="AA675" s="16" t="str">
        <f t="shared" si="93"/>
        <v/>
      </c>
      <c r="AB675" s="16" t="e">
        <f>IF($A$3=FALSE,IF($C675&lt;16,K675/($D675^0.70558407859294)*'Hintergrund Berechnung'!$I$941,K675/($D675^0.70558407859294)*'Hintergrund Berechnung'!$I$942),IF($C675&lt;13,(K675/($D675^0.70558407859294)*'Hintergrund Berechnung'!$I$941)*0.5,IF($C675&lt;16,(K675/($D675^0.70558407859294)*'Hintergrund Berechnung'!$I$941)*0.67,K675/($D675^0.70558407859294)*'Hintergrund Berechnung'!$I$942)))</f>
        <v>#DIV/0!</v>
      </c>
      <c r="AC675" s="16" t="str">
        <f t="shared" si="94"/>
        <v/>
      </c>
      <c r="AD675" s="16" t="e">
        <f>IF($A$3=FALSE,IF($C675&lt;16,M675/($D675^0.70558407859294)*'Hintergrund Berechnung'!$I$941,M675/($D675^0.70558407859294)*'Hintergrund Berechnung'!$I$942),IF($C675&lt;13,(M675/($D675^0.70558407859294)*'Hintergrund Berechnung'!$I$941)*0.5,IF($C675&lt;16,(M675/($D675^0.70558407859294)*'Hintergrund Berechnung'!$I$941)*0.67,M675/($D675^0.70558407859294)*'Hintergrund Berechnung'!$I$942)))</f>
        <v>#DIV/0!</v>
      </c>
      <c r="AE675" s="16" t="str">
        <f t="shared" si="95"/>
        <v/>
      </c>
      <c r="AF675" s="16" t="e">
        <f>IF($A$3=FALSE,IF($C675&lt;16,O675/($D675^0.70558407859294)*'Hintergrund Berechnung'!$I$941,O675/($D675^0.70558407859294)*'Hintergrund Berechnung'!$I$942),IF($C675&lt;13,(O675/($D675^0.70558407859294)*'Hintergrund Berechnung'!$I$941)*0.5,IF($C675&lt;16,(O675/($D675^0.70558407859294)*'Hintergrund Berechnung'!$I$941)*0.67,O675/($D675^0.70558407859294)*'Hintergrund Berechnung'!$I$942)))</f>
        <v>#DIV/0!</v>
      </c>
      <c r="AG675" s="16" t="str">
        <f t="shared" si="96"/>
        <v/>
      </c>
      <c r="AH675" s="16" t="e">
        <f t="shared" si="97"/>
        <v>#DIV/0!</v>
      </c>
      <c r="AI675" s="34" t="e">
        <f>ROUND(IF(C675&lt;16,$Q675/($D675^0.450818786555515)*'Hintergrund Berechnung'!$N$941,$Q675/($D675^0.450818786555515)*'Hintergrund Berechnung'!$N$942),0)</f>
        <v>#DIV/0!</v>
      </c>
      <c r="AJ675" s="34">
        <f>ROUND(IF(C675&lt;16,$R675*'Hintergrund Berechnung'!$O$941,$R675*'Hintergrund Berechnung'!$O$942),0)</f>
        <v>0</v>
      </c>
      <c r="AK675" s="34">
        <f>ROUND(IF(C675&lt;16,IF(S675&gt;0,(25-$S675)*'Hintergrund Berechnung'!$J$941,0),IF(S675&gt;0,(25-$S675)*'Hintergrund Berechnung'!$J$942,0)),0)</f>
        <v>0</v>
      </c>
      <c r="AL675" s="18" t="e">
        <f t="shared" si="98"/>
        <v>#DIV/0!</v>
      </c>
    </row>
    <row r="676" spans="21:38" x14ac:dyDescent="0.5">
      <c r="U676" s="16">
        <f t="shared" si="90"/>
        <v>0</v>
      </c>
      <c r="V676" s="16" t="e">
        <f>IF($A$3=FALSE,IF($C676&lt;16,E676/($D676^0.70558407859294)*'Hintergrund Berechnung'!$I$941,E676/($D676^0.70558407859294)*'Hintergrund Berechnung'!$I$942),IF($C676&lt;13,(E676/($D676^0.70558407859294)*'Hintergrund Berechnung'!$I$941)*0.5,IF($C676&lt;16,(E676/($D676^0.70558407859294)*'Hintergrund Berechnung'!$I$941)*0.67,E676/($D676^0.70558407859294)*'Hintergrund Berechnung'!$I$942)))</f>
        <v>#DIV/0!</v>
      </c>
      <c r="W676" s="16" t="str">
        <f t="shared" si="91"/>
        <v/>
      </c>
      <c r="X676" s="16" t="e">
        <f>IF($A$3=FALSE,IF($C676&lt;16,G676/($D676^0.70558407859294)*'Hintergrund Berechnung'!$I$941,G676/($D676^0.70558407859294)*'Hintergrund Berechnung'!$I$942),IF($C676&lt;13,(G676/($D676^0.70558407859294)*'Hintergrund Berechnung'!$I$941)*0.5,IF($C676&lt;16,(G676/($D676^0.70558407859294)*'Hintergrund Berechnung'!$I$941)*0.67,G676/($D676^0.70558407859294)*'Hintergrund Berechnung'!$I$942)))</f>
        <v>#DIV/0!</v>
      </c>
      <c r="Y676" s="16" t="str">
        <f t="shared" si="92"/>
        <v/>
      </c>
      <c r="Z676" s="16" t="e">
        <f>IF($A$3=FALSE,IF($C676&lt;16,I676/($D676^0.70558407859294)*'Hintergrund Berechnung'!$I$941,I676/($D676^0.70558407859294)*'Hintergrund Berechnung'!$I$942),IF($C676&lt;13,(I676/($D676^0.70558407859294)*'Hintergrund Berechnung'!$I$941)*0.5,IF($C676&lt;16,(I676/($D676^0.70558407859294)*'Hintergrund Berechnung'!$I$941)*0.67,I676/($D676^0.70558407859294)*'Hintergrund Berechnung'!$I$942)))</f>
        <v>#DIV/0!</v>
      </c>
      <c r="AA676" s="16" t="str">
        <f t="shared" si="93"/>
        <v/>
      </c>
      <c r="AB676" s="16" t="e">
        <f>IF($A$3=FALSE,IF($C676&lt;16,K676/($D676^0.70558407859294)*'Hintergrund Berechnung'!$I$941,K676/($D676^0.70558407859294)*'Hintergrund Berechnung'!$I$942),IF($C676&lt;13,(K676/($D676^0.70558407859294)*'Hintergrund Berechnung'!$I$941)*0.5,IF($C676&lt;16,(K676/($D676^0.70558407859294)*'Hintergrund Berechnung'!$I$941)*0.67,K676/($D676^0.70558407859294)*'Hintergrund Berechnung'!$I$942)))</f>
        <v>#DIV/0!</v>
      </c>
      <c r="AC676" s="16" t="str">
        <f t="shared" si="94"/>
        <v/>
      </c>
      <c r="AD676" s="16" t="e">
        <f>IF($A$3=FALSE,IF($C676&lt;16,M676/($D676^0.70558407859294)*'Hintergrund Berechnung'!$I$941,M676/($D676^0.70558407859294)*'Hintergrund Berechnung'!$I$942),IF($C676&lt;13,(M676/($D676^0.70558407859294)*'Hintergrund Berechnung'!$I$941)*0.5,IF($C676&lt;16,(M676/($D676^0.70558407859294)*'Hintergrund Berechnung'!$I$941)*0.67,M676/($D676^0.70558407859294)*'Hintergrund Berechnung'!$I$942)))</f>
        <v>#DIV/0!</v>
      </c>
      <c r="AE676" s="16" t="str">
        <f t="shared" si="95"/>
        <v/>
      </c>
      <c r="AF676" s="16" t="e">
        <f>IF($A$3=FALSE,IF($C676&lt;16,O676/($D676^0.70558407859294)*'Hintergrund Berechnung'!$I$941,O676/($D676^0.70558407859294)*'Hintergrund Berechnung'!$I$942),IF($C676&lt;13,(O676/($D676^0.70558407859294)*'Hintergrund Berechnung'!$I$941)*0.5,IF($C676&lt;16,(O676/($D676^0.70558407859294)*'Hintergrund Berechnung'!$I$941)*0.67,O676/($D676^0.70558407859294)*'Hintergrund Berechnung'!$I$942)))</f>
        <v>#DIV/0!</v>
      </c>
      <c r="AG676" s="16" t="str">
        <f t="shared" si="96"/>
        <v/>
      </c>
      <c r="AH676" s="16" t="e">
        <f t="shared" si="97"/>
        <v>#DIV/0!</v>
      </c>
      <c r="AI676" s="34" t="e">
        <f>ROUND(IF(C676&lt;16,$Q676/($D676^0.450818786555515)*'Hintergrund Berechnung'!$N$941,$Q676/($D676^0.450818786555515)*'Hintergrund Berechnung'!$N$942),0)</f>
        <v>#DIV/0!</v>
      </c>
      <c r="AJ676" s="34">
        <f>ROUND(IF(C676&lt;16,$R676*'Hintergrund Berechnung'!$O$941,$R676*'Hintergrund Berechnung'!$O$942),0)</f>
        <v>0</v>
      </c>
      <c r="AK676" s="34">
        <f>ROUND(IF(C676&lt;16,IF(S676&gt;0,(25-$S676)*'Hintergrund Berechnung'!$J$941,0),IF(S676&gt;0,(25-$S676)*'Hintergrund Berechnung'!$J$942,0)),0)</f>
        <v>0</v>
      </c>
      <c r="AL676" s="18" t="e">
        <f t="shared" si="98"/>
        <v>#DIV/0!</v>
      </c>
    </row>
    <row r="677" spans="21:38" x14ac:dyDescent="0.5">
      <c r="U677" s="16">
        <f t="shared" si="90"/>
        <v>0</v>
      </c>
      <c r="V677" s="16" t="e">
        <f>IF($A$3=FALSE,IF($C677&lt;16,E677/($D677^0.70558407859294)*'Hintergrund Berechnung'!$I$941,E677/($D677^0.70558407859294)*'Hintergrund Berechnung'!$I$942),IF($C677&lt;13,(E677/($D677^0.70558407859294)*'Hintergrund Berechnung'!$I$941)*0.5,IF($C677&lt;16,(E677/($D677^0.70558407859294)*'Hintergrund Berechnung'!$I$941)*0.67,E677/($D677^0.70558407859294)*'Hintergrund Berechnung'!$I$942)))</f>
        <v>#DIV/0!</v>
      </c>
      <c r="W677" s="16" t="str">
        <f t="shared" si="91"/>
        <v/>
      </c>
      <c r="X677" s="16" t="e">
        <f>IF($A$3=FALSE,IF($C677&lt;16,G677/($D677^0.70558407859294)*'Hintergrund Berechnung'!$I$941,G677/($D677^0.70558407859294)*'Hintergrund Berechnung'!$I$942),IF($C677&lt;13,(G677/($D677^0.70558407859294)*'Hintergrund Berechnung'!$I$941)*0.5,IF($C677&lt;16,(G677/($D677^0.70558407859294)*'Hintergrund Berechnung'!$I$941)*0.67,G677/($D677^0.70558407859294)*'Hintergrund Berechnung'!$I$942)))</f>
        <v>#DIV/0!</v>
      </c>
      <c r="Y677" s="16" t="str">
        <f t="shared" si="92"/>
        <v/>
      </c>
      <c r="Z677" s="16" t="e">
        <f>IF($A$3=FALSE,IF($C677&lt;16,I677/($D677^0.70558407859294)*'Hintergrund Berechnung'!$I$941,I677/($D677^0.70558407859294)*'Hintergrund Berechnung'!$I$942),IF($C677&lt;13,(I677/($D677^0.70558407859294)*'Hintergrund Berechnung'!$I$941)*0.5,IF($C677&lt;16,(I677/($D677^0.70558407859294)*'Hintergrund Berechnung'!$I$941)*0.67,I677/($D677^0.70558407859294)*'Hintergrund Berechnung'!$I$942)))</f>
        <v>#DIV/0!</v>
      </c>
      <c r="AA677" s="16" t="str">
        <f t="shared" si="93"/>
        <v/>
      </c>
      <c r="AB677" s="16" t="e">
        <f>IF($A$3=FALSE,IF($C677&lt;16,K677/($D677^0.70558407859294)*'Hintergrund Berechnung'!$I$941,K677/($D677^0.70558407859294)*'Hintergrund Berechnung'!$I$942),IF($C677&lt;13,(K677/($D677^0.70558407859294)*'Hintergrund Berechnung'!$I$941)*0.5,IF($C677&lt;16,(K677/($D677^0.70558407859294)*'Hintergrund Berechnung'!$I$941)*0.67,K677/($D677^0.70558407859294)*'Hintergrund Berechnung'!$I$942)))</f>
        <v>#DIV/0!</v>
      </c>
      <c r="AC677" s="16" t="str">
        <f t="shared" si="94"/>
        <v/>
      </c>
      <c r="AD677" s="16" t="e">
        <f>IF($A$3=FALSE,IF($C677&lt;16,M677/($D677^0.70558407859294)*'Hintergrund Berechnung'!$I$941,M677/($D677^0.70558407859294)*'Hintergrund Berechnung'!$I$942),IF($C677&lt;13,(M677/($D677^0.70558407859294)*'Hintergrund Berechnung'!$I$941)*0.5,IF($C677&lt;16,(M677/($D677^0.70558407859294)*'Hintergrund Berechnung'!$I$941)*0.67,M677/($D677^0.70558407859294)*'Hintergrund Berechnung'!$I$942)))</f>
        <v>#DIV/0!</v>
      </c>
      <c r="AE677" s="16" t="str">
        <f t="shared" si="95"/>
        <v/>
      </c>
      <c r="AF677" s="16" t="e">
        <f>IF($A$3=FALSE,IF($C677&lt;16,O677/($D677^0.70558407859294)*'Hintergrund Berechnung'!$I$941,O677/($D677^0.70558407859294)*'Hintergrund Berechnung'!$I$942),IF($C677&lt;13,(O677/($D677^0.70558407859294)*'Hintergrund Berechnung'!$I$941)*0.5,IF($C677&lt;16,(O677/($D677^0.70558407859294)*'Hintergrund Berechnung'!$I$941)*0.67,O677/($D677^0.70558407859294)*'Hintergrund Berechnung'!$I$942)))</f>
        <v>#DIV/0!</v>
      </c>
      <c r="AG677" s="16" t="str">
        <f t="shared" si="96"/>
        <v/>
      </c>
      <c r="AH677" s="16" t="e">
        <f t="shared" si="97"/>
        <v>#DIV/0!</v>
      </c>
      <c r="AI677" s="34" t="e">
        <f>ROUND(IF(C677&lt;16,$Q677/($D677^0.450818786555515)*'Hintergrund Berechnung'!$N$941,$Q677/($D677^0.450818786555515)*'Hintergrund Berechnung'!$N$942),0)</f>
        <v>#DIV/0!</v>
      </c>
      <c r="AJ677" s="34">
        <f>ROUND(IF(C677&lt;16,$R677*'Hintergrund Berechnung'!$O$941,$R677*'Hintergrund Berechnung'!$O$942),0)</f>
        <v>0</v>
      </c>
      <c r="AK677" s="34">
        <f>ROUND(IF(C677&lt;16,IF(S677&gt;0,(25-$S677)*'Hintergrund Berechnung'!$J$941,0),IF(S677&gt;0,(25-$S677)*'Hintergrund Berechnung'!$J$942,0)),0)</f>
        <v>0</v>
      </c>
      <c r="AL677" s="18" t="e">
        <f t="shared" si="98"/>
        <v>#DIV/0!</v>
      </c>
    </row>
    <row r="678" spans="21:38" x14ac:dyDescent="0.5">
      <c r="U678" s="16">
        <f t="shared" si="90"/>
        <v>0</v>
      </c>
      <c r="V678" s="16" t="e">
        <f>IF($A$3=FALSE,IF($C678&lt;16,E678/($D678^0.70558407859294)*'Hintergrund Berechnung'!$I$941,E678/($D678^0.70558407859294)*'Hintergrund Berechnung'!$I$942),IF($C678&lt;13,(E678/($D678^0.70558407859294)*'Hintergrund Berechnung'!$I$941)*0.5,IF($C678&lt;16,(E678/($D678^0.70558407859294)*'Hintergrund Berechnung'!$I$941)*0.67,E678/($D678^0.70558407859294)*'Hintergrund Berechnung'!$I$942)))</f>
        <v>#DIV/0!</v>
      </c>
      <c r="W678" s="16" t="str">
        <f t="shared" si="91"/>
        <v/>
      </c>
      <c r="X678" s="16" t="e">
        <f>IF($A$3=FALSE,IF($C678&lt;16,G678/($D678^0.70558407859294)*'Hintergrund Berechnung'!$I$941,G678/($D678^0.70558407859294)*'Hintergrund Berechnung'!$I$942),IF($C678&lt;13,(G678/($D678^0.70558407859294)*'Hintergrund Berechnung'!$I$941)*0.5,IF($C678&lt;16,(G678/($D678^0.70558407859294)*'Hintergrund Berechnung'!$I$941)*0.67,G678/($D678^0.70558407859294)*'Hintergrund Berechnung'!$I$942)))</f>
        <v>#DIV/0!</v>
      </c>
      <c r="Y678" s="16" t="str">
        <f t="shared" si="92"/>
        <v/>
      </c>
      <c r="Z678" s="16" t="e">
        <f>IF($A$3=FALSE,IF($C678&lt;16,I678/($D678^0.70558407859294)*'Hintergrund Berechnung'!$I$941,I678/($D678^0.70558407859294)*'Hintergrund Berechnung'!$I$942),IF($C678&lt;13,(I678/($D678^0.70558407859294)*'Hintergrund Berechnung'!$I$941)*0.5,IF($C678&lt;16,(I678/($D678^0.70558407859294)*'Hintergrund Berechnung'!$I$941)*0.67,I678/($D678^0.70558407859294)*'Hintergrund Berechnung'!$I$942)))</f>
        <v>#DIV/0!</v>
      </c>
      <c r="AA678" s="16" t="str">
        <f t="shared" si="93"/>
        <v/>
      </c>
      <c r="AB678" s="16" t="e">
        <f>IF($A$3=FALSE,IF($C678&lt;16,K678/($D678^0.70558407859294)*'Hintergrund Berechnung'!$I$941,K678/($D678^0.70558407859294)*'Hintergrund Berechnung'!$I$942),IF($C678&lt;13,(K678/($D678^0.70558407859294)*'Hintergrund Berechnung'!$I$941)*0.5,IF($C678&lt;16,(K678/($D678^0.70558407859294)*'Hintergrund Berechnung'!$I$941)*0.67,K678/($D678^0.70558407859294)*'Hintergrund Berechnung'!$I$942)))</f>
        <v>#DIV/0!</v>
      </c>
      <c r="AC678" s="16" t="str">
        <f t="shared" si="94"/>
        <v/>
      </c>
      <c r="AD678" s="16" t="e">
        <f>IF($A$3=FALSE,IF($C678&lt;16,M678/($D678^0.70558407859294)*'Hintergrund Berechnung'!$I$941,M678/($D678^0.70558407859294)*'Hintergrund Berechnung'!$I$942),IF($C678&lt;13,(M678/($D678^0.70558407859294)*'Hintergrund Berechnung'!$I$941)*0.5,IF($C678&lt;16,(M678/($D678^0.70558407859294)*'Hintergrund Berechnung'!$I$941)*0.67,M678/($D678^0.70558407859294)*'Hintergrund Berechnung'!$I$942)))</f>
        <v>#DIV/0!</v>
      </c>
      <c r="AE678" s="16" t="str">
        <f t="shared" si="95"/>
        <v/>
      </c>
      <c r="AF678" s="16" t="e">
        <f>IF($A$3=FALSE,IF($C678&lt;16,O678/($D678^0.70558407859294)*'Hintergrund Berechnung'!$I$941,O678/($D678^0.70558407859294)*'Hintergrund Berechnung'!$I$942),IF($C678&lt;13,(O678/($D678^0.70558407859294)*'Hintergrund Berechnung'!$I$941)*0.5,IF($C678&lt;16,(O678/($D678^0.70558407859294)*'Hintergrund Berechnung'!$I$941)*0.67,O678/($D678^0.70558407859294)*'Hintergrund Berechnung'!$I$942)))</f>
        <v>#DIV/0!</v>
      </c>
      <c r="AG678" s="16" t="str">
        <f t="shared" si="96"/>
        <v/>
      </c>
      <c r="AH678" s="16" t="e">
        <f t="shared" si="97"/>
        <v>#DIV/0!</v>
      </c>
      <c r="AI678" s="34" t="e">
        <f>ROUND(IF(C678&lt;16,$Q678/($D678^0.450818786555515)*'Hintergrund Berechnung'!$N$941,$Q678/($D678^0.450818786555515)*'Hintergrund Berechnung'!$N$942),0)</f>
        <v>#DIV/0!</v>
      </c>
      <c r="AJ678" s="34">
        <f>ROUND(IF(C678&lt;16,$R678*'Hintergrund Berechnung'!$O$941,$R678*'Hintergrund Berechnung'!$O$942),0)</f>
        <v>0</v>
      </c>
      <c r="AK678" s="34">
        <f>ROUND(IF(C678&lt;16,IF(S678&gt;0,(25-$S678)*'Hintergrund Berechnung'!$J$941,0),IF(S678&gt;0,(25-$S678)*'Hintergrund Berechnung'!$J$942,0)),0)</f>
        <v>0</v>
      </c>
      <c r="AL678" s="18" t="e">
        <f t="shared" si="98"/>
        <v>#DIV/0!</v>
      </c>
    </row>
    <row r="679" spans="21:38" x14ac:dyDescent="0.5">
      <c r="U679" s="16">
        <f t="shared" si="90"/>
        <v>0</v>
      </c>
      <c r="V679" s="16" t="e">
        <f>IF($A$3=FALSE,IF($C679&lt;16,E679/($D679^0.70558407859294)*'Hintergrund Berechnung'!$I$941,E679/($D679^0.70558407859294)*'Hintergrund Berechnung'!$I$942),IF($C679&lt;13,(E679/($D679^0.70558407859294)*'Hintergrund Berechnung'!$I$941)*0.5,IF($C679&lt;16,(E679/($D679^0.70558407859294)*'Hintergrund Berechnung'!$I$941)*0.67,E679/($D679^0.70558407859294)*'Hintergrund Berechnung'!$I$942)))</f>
        <v>#DIV/0!</v>
      </c>
      <c r="W679" s="16" t="str">
        <f t="shared" si="91"/>
        <v/>
      </c>
      <c r="X679" s="16" t="e">
        <f>IF($A$3=FALSE,IF($C679&lt;16,G679/($D679^0.70558407859294)*'Hintergrund Berechnung'!$I$941,G679/($D679^0.70558407859294)*'Hintergrund Berechnung'!$I$942),IF($C679&lt;13,(G679/($D679^0.70558407859294)*'Hintergrund Berechnung'!$I$941)*0.5,IF($C679&lt;16,(G679/($D679^0.70558407859294)*'Hintergrund Berechnung'!$I$941)*0.67,G679/($D679^0.70558407859294)*'Hintergrund Berechnung'!$I$942)))</f>
        <v>#DIV/0!</v>
      </c>
      <c r="Y679" s="16" t="str">
        <f t="shared" si="92"/>
        <v/>
      </c>
      <c r="Z679" s="16" t="e">
        <f>IF($A$3=FALSE,IF($C679&lt;16,I679/($D679^0.70558407859294)*'Hintergrund Berechnung'!$I$941,I679/($D679^0.70558407859294)*'Hintergrund Berechnung'!$I$942),IF($C679&lt;13,(I679/($D679^0.70558407859294)*'Hintergrund Berechnung'!$I$941)*0.5,IF($C679&lt;16,(I679/($D679^0.70558407859294)*'Hintergrund Berechnung'!$I$941)*0.67,I679/($D679^0.70558407859294)*'Hintergrund Berechnung'!$I$942)))</f>
        <v>#DIV/0!</v>
      </c>
      <c r="AA679" s="16" t="str">
        <f t="shared" si="93"/>
        <v/>
      </c>
      <c r="AB679" s="16" t="e">
        <f>IF($A$3=FALSE,IF($C679&lt;16,K679/($D679^0.70558407859294)*'Hintergrund Berechnung'!$I$941,K679/($D679^0.70558407859294)*'Hintergrund Berechnung'!$I$942),IF($C679&lt;13,(K679/($D679^0.70558407859294)*'Hintergrund Berechnung'!$I$941)*0.5,IF($C679&lt;16,(K679/($D679^0.70558407859294)*'Hintergrund Berechnung'!$I$941)*0.67,K679/($D679^0.70558407859294)*'Hintergrund Berechnung'!$I$942)))</f>
        <v>#DIV/0!</v>
      </c>
      <c r="AC679" s="16" t="str">
        <f t="shared" si="94"/>
        <v/>
      </c>
      <c r="AD679" s="16" t="e">
        <f>IF($A$3=FALSE,IF($C679&lt;16,M679/($D679^0.70558407859294)*'Hintergrund Berechnung'!$I$941,M679/($D679^0.70558407859294)*'Hintergrund Berechnung'!$I$942),IF($C679&lt;13,(M679/($D679^0.70558407859294)*'Hintergrund Berechnung'!$I$941)*0.5,IF($C679&lt;16,(M679/($D679^0.70558407859294)*'Hintergrund Berechnung'!$I$941)*0.67,M679/($D679^0.70558407859294)*'Hintergrund Berechnung'!$I$942)))</f>
        <v>#DIV/0!</v>
      </c>
      <c r="AE679" s="16" t="str">
        <f t="shared" si="95"/>
        <v/>
      </c>
      <c r="AF679" s="16" t="e">
        <f>IF($A$3=FALSE,IF($C679&lt;16,O679/($D679^0.70558407859294)*'Hintergrund Berechnung'!$I$941,O679/($D679^0.70558407859294)*'Hintergrund Berechnung'!$I$942),IF($C679&lt;13,(O679/($D679^0.70558407859294)*'Hintergrund Berechnung'!$I$941)*0.5,IF($C679&lt;16,(O679/($D679^0.70558407859294)*'Hintergrund Berechnung'!$I$941)*0.67,O679/($D679^0.70558407859294)*'Hintergrund Berechnung'!$I$942)))</f>
        <v>#DIV/0!</v>
      </c>
      <c r="AG679" s="16" t="str">
        <f t="shared" si="96"/>
        <v/>
      </c>
      <c r="AH679" s="16" t="e">
        <f t="shared" si="97"/>
        <v>#DIV/0!</v>
      </c>
      <c r="AI679" s="34" t="e">
        <f>ROUND(IF(C679&lt;16,$Q679/($D679^0.450818786555515)*'Hintergrund Berechnung'!$N$941,$Q679/($D679^0.450818786555515)*'Hintergrund Berechnung'!$N$942),0)</f>
        <v>#DIV/0!</v>
      </c>
      <c r="AJ679" s="34">
        <f>ROUND(IF(C679&lt;16,$R679*'Hintergrund Berechnung'!$O$941,$R679*'Hintergrund Berechnung'!$O$942),0)</f>
        <v>0</v>
      </c>
      <c r="AK679" s="34">
        <f>ROUND(IF(C679&lt;16,IF(S679&gt;0,(25-$S679)*'Hintergrund Berechnung'!$J$941,0),IF(S679&gt;0,(25-$S679)*'Hintergrund Berechnung'!$J$942,0)),0)</f>
        <v>0</v>
      </c>
      <c r="AL679" s="18" t="e">
        <f t="shared" si="98"/>
        <v>#DIV/0!</v>
      </c>
    </row>
    <row r="680" spans="21:38" x14ac:dyDescent="0.5">
      <c r="U680" s="16">
        <f t="shared" si="90"/>
        <v>0</v>
      </c>
      <c r="V680" s="16" t="e">
        <f>IF($A$3=FALSE,IF($C680&lt;16,E680/($D680^0.70558407859294)*'Hintergrund Berechnung'!$I$941,E680/($D680^0.70558407859294)*'Hintergrund Berechnung'!$I$942),IF($C680&lt;13,(E680/($D680^0.70558407859294)*'Hintergrund Berechnung'!$I$941)*0.5,IF($C680&lt;16,(E680/($D680^0.70558407859294)*'Hintergrund Berechnung'!$I$941)*0.67,E680/($D680^0.70558407859294)*'Hintergrund Berechnung'!$I$942)))</f>
        <v>#DIV/0!</v>
      </c>
      <c r="W680" s="16" t="str">
        <f t="shared" si="91"/>
        <v/>
      </c>
      <c r="X680" s="16" t="e">
        <f>IF($A$3=FALSE,IF($C680&lt;16,G680/($D680^0.70558407859294)*'Hintergrund Berechnung'!$I$941,G680/($D680^0.70558407859294)*'Hintergrund Berechnung'!$I$942),IF($C680&lt;13,(G680/($D680^0.70558407859294)*'Hintergrund Berechnung'!$I$941)*0.5,IF($C680&lt;16,(G680/($D680^0.70558407859294)*'Hintergrund Berechnung'!$I$941)*0.67,G680/($D680^0.70558407859294)*'Hintergrund Berechnung'!$I$942)))</f>
        <v>#DIV/0!</v>
      </c>
      <c r="Y680" s="16" t="str">
        <f t="shared" si="92"/>
        <v/>
      </c>
      <c r="Z680" s="16" t="e">
        <f>IF($A$3=FALSE,IF($C680&lt;16,I680/($D680^0.70558407859294)*'Hintergrund Berechnung'!$I$941,I680/($D680^0.70558407859294)*'Hintergrund Berechnung'!$I$942),IF($C680&lt;13,(I680/($D680^0.70558407859294)*'Hintergrund Berechnung'!$I$941)*0.5,IF($C680&lt;16,(I680/($D680^0.70558407859294)*'Hintergrund Berechnung'!$I$941)*0.67,I680/($D680^0.70558407859294)*'Hintergrund Berechnung'!$I$942)))</f>
        <v>#DIV/0!</v>
      </c>
      <c r="AA680" s="16" t="str">
        <f t="shared" si="93"/>
        <v/>
      </c>
      <c r="AB680" s="16" t="e">
        <f>IF($A$3=FALSE,IF($C680&lt;16,K680/($D680^0.70558407859294)*'Hintergrund Berechnung'!$I$941,K680/($D680^0.70558407859294)*'Hintergrund Berechnung'!$I$942),IF($C680&lt;13,(K680/($D680^0.70558407859294)*'Hintergrund Berechnung'!$I$941)*0.5,IF($C680&lt;16,(K680/($D680^0.70558407859294)*'Hintergrund Berechnung'!$I$941)*0.67,K680/($D680^0.70558407859294)*'Hintergrund Berechnung'!$I$942)))</f>
        <v>#DIV/0!</v>
      </c>
      <c r="AC680" s="16" t="str">
        <f t="shared" si="94"/>
        <v/>
      </c>
      <c r="AD680" s="16" t="e">
        <f>IF($A$3=FALSE,IF($C680&lt;16,M680/($D680^0.70558407859294)*'Hintergrund Berechnung'!$I$941,M680/($D680^0.70558407859294)*'Hintergrund Berechnung'!$I$942),IF($C680&lt;13,(M680/($D680^0.70558407859294)*'Hintergrund Berechnung'!$I$941)*0.5,IF($C680&lt;16,(M680/($D680^0.70558407859294)*'Hintergrund Berechnung'!$I$941)*0.67,M680/($D680^0.70558407859294)*'Hintergrund Berechnung'!$I$942)))</f>
        <v>#DIV/0!</v>
      </c>
      <c r="AE680" s="16" t="str">
        <f t="shared" si="95"/>
        <v/>
      </c>
      <c r="AF680" s="16" t="e">
        <f>IF($A$3=FALSE,IF($C680&lt;16,O680/($D680^0.70558407859294)*'Hintergrund Berechnung'!$I$941,O680/($D680^0.70558407859294)*'Hintergrund Berechnung'!$I$942),IF($C680&lt;13,(O680/($D680^0.70558407859294)*'Hintergrund Berechnung'!$I$941)*0.5,IF($C680&lt;16,(O680/($D680^0.70558407859294)*'Hintergrund Berechnung'!$I$941)*0.67,O680/($D680^0.70558407859294)*'Hintergrund Berechnung'!$I$942)))</f>
        <v>#DIV/0!</v>
      </c>
      <c r="AG680" s="16" t="str">
        <f t="shared" si="96"/>
        <v/>
      </c>
      <c r="AH680" s="16" t="e">
        <f t="shared" si="97"/>
        <v>#DIV/0!</v>
      </c>
      <c r="AI680" s="34" t="e">
        <f>ROUND(IF(C680&lt;16,$Q680/($D680^0.450818786555515)*'Hintergrund Berechnung'!$N$941,$Q680/($D680^0.450818786555515)*'Hintergrund Berechnung'!$N$942),0)</f>
        <v>#DIV/0!</v>
      </c>
      <c r="AJ680" s="34">
        <f>ROUND(IF(C680&lt;16,$R680*'Hintergrund Berechnung'!$O$941,$R680*'Hintergrund Berechnung'!$O$942),0)</f>
        <v>0</v>
      </c>
      <c r="AK680" s="34">
        <f>ROUND(IF(C680&lt;16,IF(S680&gt;0,(25-$S680)*'Hintergrund Berechnung'!$J$941,0),IF(S680&gt;0,(25-$S680)*'Hintergrund Berechnung'!$J$942,0)),0)</f>
        <v>0</v>
      </c>
      <c r="AL680" s="18" t="e">
        <f t="shared" si="98"/>
        <v>#DIV/0!</v>
      </c>
    </row>
    <row r="681" spans="21:38" x14ac:dyDescent="0.5">
      <c r="U681" s="16">
        <f t="shared" si="90"/>
        <v>0</v>
      </c>
      <c r="V681" s="16" t="e">
        <f>IF($A$3=FALSE,IF($C681&lt;16,E681/($D681^0.70558407859294)*'Hintergrund Berechnung'!$I$941,E681/($D681^0.70558407859294)*'Hintergrund Berechnung'!$I$942),IF($C681&lt;13,(E681/($D681^0.70558407859294)*'Hintergrund Berechnung'!$I$941)*0.5,IF($C681&lt;16,(E681/($D681^0.70558407859294)*'Hintergrund Berechnung'!$I$941)*0.67,E681/($D681^0.70558407859294)*'Hintergrund Berechnung'!$I$942)))</f>
        <v>#DIV/0!</v>
      </c>
      <c r="W681" s="16" t="str">
        <f t="shared" si="91"/>
        <v/>
      </c>
      <c r="X681" s="16" t="e">
        <f>IF($A$3=FALSE,IF($C681&lt;16,G681/($D681^0.70558407859294)*'Hintergrund Berechnung'!$I$941,G681/($D681^0.70558407859294)*'Hintergrund Berechnung'!$I$942),IF($C681&lt;13,(G681/($D681^0.70558407859294)*'Hintergrund Berechnung'!$I$941)*0.5,IF($C681&lt;16,(G681/($D681^0.70558407859294)*'Hintergrund Berechnung'!$I$941)*0.67,G681/($D681^0.70558407859294)*'Hintergrund Berechnung'!$I$942)))</f>
        <v>#DIV/0!</v>
      </c>
      <c r="Y681" s="16" t="str">
        <f t="shared" si="92"/>
        <v/>
      </c>
      <c r="Z681" s="16" t="e">
        <f>IF($A$3=FALSE,IF($C681&lt;16,I681/($D681^0.70558407859294)*'Hintergrund Berechnung'!$I$941,I681/($D681^0.70558407859294)*'Hintergrund Berechnung'!$I$942),IF($C681&lt;13,(I681/($D681^0.70558407859294)*'Hintergrund Berechnung'!$I$941)*0.5,IF($C681&lt;16,(I681/($D681^0.70558407859294)*'Hintergrund Berechnung'!$I$941)*0.67,I681/($D681^0.70558407859294)*'Hintergrund Berechnung'!$I$942)))</f>
        <v>#DIV/0!</v>
      </c>
      <c r="AA681" s="16" t="str">
        <f t="shared" si="93"/>
        <v/>
      </c>
      <c r="AB681" s="16" t="e">
        <f>IF($A$3=FALSE,IF($C681&lt;16,K681/($D681^0.70558407859294)*'Hintergrund Berechnung'!$I$941,K681/($D681^0.70558407859294)*'Hintergrund Berechnung'!$I$942),IF($C681&lt;13,(K681/($D681^0.70558407859294)*'Hintergrund Berechnung'!$I$941)*0.5,IF($C681&lt;16,(K681/($D681^0.70558407859294)*'Hintergrund Berechnung'!$I$941)*0.67,K681/($D681^0.70558407859294)*'Hintergrund Berechnung'!$I$942)))</f>
        <v>#DIV/0!</v>
      </c>
      <c r="AC681" s="16" t="str">
        <f t="shared" si="94"/>
        <v/>
      </c>
      <c r="AD681" s="16" t="e">
        <f>IF($A$3=FALSE,IF($C681&lt;16,M681/($D681^0.70558407859294)*'Hintergrund Berechnung'!$I$941,M681/($D681^0.70558407859294)*'Hintergrund Berechnung'!$I$942),IF($C681&lt;13,(M681/($D681^0.70558407859294)*'Hintergrund Berechnung'!$I$941)*0.5,IF($C681&lt;16,(M681/($D681^0.70558407859294)*'Hintergrund Berechnung'!$I$941)*0.67,M681/($D681^0.70558407859294)*'Hintergrund Berechnung'!$I$942)))</f>
        <v>#DIV/0!</v>
      </c>
      <c r="AE681" s="16" t="str">
        <f t="shared" si="95"/>
        <v/>
      </c>
      <c r="AF681" s="16" t="e">
        <f>IF($A$3=FALSE,IF($C681&lt;16,O681/($D681^0.70558407859294)*'Hintergrund Berechnung'!$I$941,O681/($D681^0.70558407859294)*'Hintergrund Berechnung'!$I$942),IF($C681&lt;13,(O681/($D681^0.70558407859294)*'Hintergrund Berechnung'!$I$941)*0.5,IF($C681&lt;16,(O681/($D681^0.70558407859294)*'Hintergrund Berechnung'!$I$941)*0.67,O681/($D681^0.70558407859294)*'Hintergrund Berechnung'!$I$942)))</f>
        <v>#DIV/0!</v>
      </c>
      <c r="AG681" s="16" t="str">
        <f t="shared" si="96"/>
        <v/>
      </c>
      <c r="AH681" s="16" t="e">
        <f t="shared" si="97"/>
        <v>#DIV/0!</v>
      </c>
      <c r="AI681" s="34" t="e">
        <f>ROUND(IF(C681&lt;16,$Q681/($D681^0.450818786555515)*'Hintergrund Berechnung'!$N$941,$Q681/($D681^0.450818786555515)*'Hintergrund Berechnung'!$N$942),0)</f>
        <v>#DIV/0!</v>
      </c>
      <c r="AJ681" s="34">
        <f>ROUND(IF(C681&lt;16,$R681*'Hintergrund Berechnung'!$O$941,$R681*'Hintergrund Berechnung'!$O$942),0)</f>
        <v>0</v>
      </c>
      <c r="AK681" s="34">
        <f>ROUND(IF(C681&lt;16,IF(S681&gt;0,(25-$S681)*'Hintergrund Berechnung'!$J$941,0),IF(S681&gt;0,(25-$S681)*'Hintergrund Berechnung'!$J$942,0)),0)</f>
        <v>0</v>
      </c>
      <c r="AL681" s="18" t="e">
        <f t="shared" si="98"/>
        <v>#DIV/0!</v>
      </c>
    </row>
    <row r="682" spans="21:38" x14ac:dyDescent="0.5">
      <c r="U682" s="16">
        <f t="shared" si="90"/>
        <v>0</v>
      </c>
      <c r="V682" s="16" t="e">
        <f>IF($A$3=FALSE,IF($C682&lt;16,E682/($D682^0.70558407859294)*'Hintergrund Berechnung'!$I$941,E682/($D682^0.70558407859294)*'Hintergrund Berechnung'!$I$942),IF($C682&lt;13,(E682/($D682^0.70558407859294)*'Hintergrund Berechnung'!$I$941)*0.5,IF($C682&lt;16,(E682/($D682^0.70558407859294)*'Hintergrund Berechnung'!$I$941)*0.67,E682/($D682^0.70558407859294)*'Hintergrund Berechnung'!$I$942)))</f>
        <v>#DIV/0!</v>
      </c>
      <c r="W682" s="16" t="str">
        <f t="shared" si="91"/>
        <v/>
      </c>
      <c r="X682" s="16" t="e">
        <f>IF($A$3=FALSE,IF($C682&lt;16,G682/($D682^0.70558407859294)*'Hintergrund Berechnung'!$I$941,G682/($D682^0.70558407859294)*'Hintergrund Berechnung'!$I$942),IF($C682&lt;13,(G682/($D682^0.70558407859294)*'Hintergrund Berechnung'!$I$941)*0.5,IF($C682&lt;16,(G682/($D682^0.70558407859294)*'Hintergrund Berechnung'!$I$941)*0.67,G682/($D682^0.70558407859294)*'Hintergrund Berechnung'!$I$942)))</f>
        <v>#DIV/0!</v>
      </c>
      <c r="Y682" s="16" t="str">
        <f t="shared" si="92"/>
        <v/>
      </c>
      <c r="Z682" s="16" t="e">
        <f>IF($A$3=FALSE,IF($C682&lt;16,I682/($D682^0.70558407859294)*'Hintergrund Berechnung'!$I$941,I682/($D682^0.70558407859294)*'Hintergrund Berechnung'!$I$942),IF($C682&lt;13,(I682/($D682^0.70558407859294)*'Hintergrund Berechnung'!$I$941)*0.5,IF($C682&lt;16,(I682/($D682^0.70558407859294)*'Hintergrund Berechnung'!$I$941)*0.67,I682/($D682^0.70558407859294)*'Hintergrund Berechnung'!$I$942)))</f>
        <v>#DIV/0!</v>
      </c>
      <c r="AA682" s="16" t="str">
        <f t="shared" si="93"/>
        <v/>
      </c>
      <c r="AB682" s="16" t="e">
        <f>IF($A$3=FALSE,IF($C682&lt;16,K682/($D682^0.70558407859294)*'Hintergrund Berechnung'!$I$941,K682/($D682^0.70558407859294)*'Hintergrund Berechnung'!$I$942),IF($C682&lt;13,(K682/($D682^0.70558407859294)*'Hintergrund Berechnung'!$I$941)*0.5,IF($C682&lt;16,(K682/($D682^0.70558407859294)*'Hintergrund Berechnung'!$I$941)*0.67,K682/($D682^0.70558407859294)*'Hintergrund Berechnung'!$I$942)))</f>
        <v>#DIV/0!</v>
      </c>
      <c r="AC682" s="16" t="str">
        <f t="shared" si="94"/>
        <v/>
      </c>
      <c r="AD682" s="16" t="e">
        <f>IF($A$3=FALSE,IF($C682&lt;16,M682/($D682^0.70558407859294)*'Hintergrund Berechnung'!$I$941,M682/($D682^0.70558407859294)*'Hintergrund Berechnung'!$I$942),IF($C682&lt;13,(M682/($D682^0.70558407859294)*'Hintergrund Berechnung'!$I$941)*0.5,IF($C682&lt;16,(M682/($D682^0.70558407859294)*'Hintergrund Berechnung'!$I$941)*0.67,M682/($D682^0.70558407859294)*'Hintergrund Berechnung'!$I$942)))</f>
        <v>#DIV/0!</v>
      </c>
      <c r="AE682" s="16" t="str">
        <f t="shared" si="95"/>
        <v/>
      </c>
      <c r="AF682" s="16" t="e">
        <f>IF($A$3=FALSE,IF($C682&lt;16,O682/($D682^0.70558407859294)*'Hintergrund Berechnung'!$I$941,O682/($D682^0.70558407859294)*'Hintergrund Berechnung'!$I$942),IF($C682&lt;13,(O682/($D682^0.70558407859294)*'Hintergrund Berechnung'!$I$941)*0.5,IF($C682&lt;16,(O682/($D682^0.70558407859294)*'Hintergrund Berechnung'!$I$941)*0.67,O682/($D682^0.70558407859294)*'Hintergrund Berechnung'!$I$942)))</f>
        <v>#DIV/0!</v>
      </c>
      <c r="AG682" s="16" t="str">
        <f t="shared" si="96"/>
        <v/>
      </c>
      <c r="AH682" s="16" t="e">
        <f t="shared" si="97"/>
        <v>#DIV/0!</v>
      </c>
      <c r="AI682" s="34" t="e">
        <f>ROUND(IF(C682&lt;16,$Q682/($D682^0.450818786555515)*'Hintergrund Berechnung'!$N$941,$Q682/($D682^0.450818786555515)*'Hintergrund Berechnung'!$N$942),0)</f>
        <v>#DIV/0!</v>
      </c>
      <c r="AJ682" s="34">
        <f>ROUND(IF(C682&lt;16,$R682*'Hintergrund Berechnung'!$O$941,$R682*'Hintergrund Berechnung'!$O$942),0)</f>
        <v>0</v>
      </c>
      <c r="AK682" s="34">
        <f>ROUND(IF(C682&lt;16,IF(S682&gt;0,(25-$S682)*'Hintergrund Berechnung'!$J$941,0),IF(S682&gt;0,(25-$S682)*'Hintergrund Berechnung'!$J$942,0)),0)</f>
        <v>0</v>
      </c>
      <c r="AL682" s="18" t="e">
        <f t="shared" si="98"/>
        <v>#DIV/0!</v>
      </c>
    </row>
    <row r="683" spans="21:38" x14ac:dyDescent="0.5">
      <c r="U683" s="16">
        <f t="shared" si="90"/>
        <v>0</v>
      </c>
      <c r="V683" s="16" t="e">
        <f>IF($A$3=FALSE,IF($C683&lt;16,E683/($D683^0.70558407859294)*'Hintergrund Berechnung'!$I$941,E683/($D683^0.70558407859294)*'Hintergrund Berechnung'!$I$942),IF($C683&lt;13,(E683/($D683^0.70558407859294)*'Hintergrund Berechnung'!$I$941)*0.5,IF($C683&lt;16,(E683/($D683^0.70558407859294)*'Hintergrund Berechnung'!$I$941)*0.67,E683/($D683^0.70558407859294)*'Hintergrund Berechnung'!$I$942)))</f>
        <v>#DIV/0!</v>
      </c>
      <c r="W683" s="16" t="str">
        <f t="shared" si="91"/>
        <v/>
      </c>
      <c r="X683" s="16" t="e">
        <f>IF($A$3=FALSE,IF($C683&lt;16,G683/($D683^0.70558407859294)*'Hintergrund Berechnung'!$I$941,G683/($D683^0.70558407859294)*'Hintergrund Berechnung'!$I$942),IF($C683&lt;13,(G683/($D683^0.70558407859294)*'Hintergrund Berechnung'!$I$941)*0.5,IF($C683&lt;16,(G683/($D683^0.70558407859294)*'Hintergrund Berechnung'!$I$941)*0.67,G683/($D683^0.70558407859294)*'Hintergrund Berechnung'!$I$942)))</f>
        <v>#DIV/0!</v>
      </c>
      <c r="Y683" s="16" t="str">
        <f t="shared" si="92"/>
        <v/>
      </c>
      <c r="Z683" s="16" t="e">
        <f>IF($A$3=FALSE,IF($C683&lt;16,I683/($D683^0.70558407859294)*'Hintergrund Berechnung'!$I$941,I683/($D683^0.70558407859294)*'Hintergrund Berechnung'!$I$942),IF($C683&lt;13,(I683/($D683^0.70558407859294)*'Hintergrund Berechnung'!$I$941)*0.5,IF($C683&lt;16,(I683/($D683^0.70558407859294)*'Hintergrund Berechnung'!$I$941)*0.67,I683/($D683^0.70558407859294)*'Hintergrund Berechnung'!$I$942)))</f>
        <v>#DIV/0!</v>
      </c>
      <c r="AA683" s="16" t="str">
        <f t="shared" si="93"/>
        <v/>
      </c>
      <c r="AB683" s="16" t="e">
        <f>IF($A$3=FALSE,IF($C683&lt;16,K683/($D683^0.70558407859294)*'Hintergrund Berechnung'!$I$941,K683/($D683^0.70558407859294)*'Hintergrund Berechnung'!$I$942),IF($C683&lt;13,(K683/($D683^0.70558407859294)*'Hintergrund Berechnung'!$I$941)*0.5,IF($C683&lt;16,(K683/($D683^0.70558407859294)*'Hintergrund Berechnung'!$I$941)*0.67,K683/($D683^0.70558407859294)*'Hintergrund Berechnung'!$I$942)))</f>
        <v>#DIV/0!</v>
      </c>
      <c r="AC683" s="16" t="str">
        <f t="shared" si="94"/>
        <v/>
      </c>
      <c r="AD683" s="16" t="e">
        <f>IF($A$3=FALSE,IF($C683&lt;16,M683/($D683^0.70558407859294)*'Hintergrund Berechnung'!$I$941,M683/($D683^0.70558407859294)*'Hintergrund Berechnung'!$I$942),IF($C683&lt;13,(M683/($D683^0.70558407859294)*'Hintergrund Berechnung'!$I$941)*0.5,IF($C683&lt;16,(M683/($D683^0.70558407859294)*'Hintergrund Berechnung'!$I$941)*0.67,M683/($D683^0.70558407859294)*'Hintergrund Berechnung'!$I$942)))</f>
        <v>#DIV/0!</v>
      </c>
      <c r="AE683" s="16" t="str">
        <f t="shared" si="95"/>
        <v/>
      </c>
      <c r="AF683" s="16" t="e">
        <f>IF($A$3=FALSE,IF($C683&lt;16,O683/($D683^0.70558407859294)*'Hintergrund Berechnung'!$I$941,O683/($D683^0.70558407859294)*'Hintergrund Berechnung'!$I$942),IF($C683&lt;13,(O683/($D683^0.70558407859294)*'Hintergrund Berechnung'!$I$941)*0.5,IF($C683&lt;16,(O683/($D683^0.70558407859294)*'Hintergrund Berechnung'!$I$941)*0.67,O683/($D683^0.70558407859294)*'Hintergrund Berechnung'!$I$942)))</f>
        <v>#DIV/0!</v>
      </c>
      <c r="AG683" s="16" t="str">
        <f t="shared" si="96"/>
        <v/>
      </c>
      <c r="AH683" s="16" t="e">
        <f t="shared" si="97"/>
        <v>#DIV/0!</v>
      </c>
      <c r="AI683" s="34" t="e">
        <f>ROUND(IF(C683&lt;16,$Q683/($D683^0.450818786555515)*'Hintergrund Berechnung'!$N$941,$Q683/($D683^0.450818786555515)*'Hintergrund Berechnung'!$N$942),0)</f>
        <v>#DIV/0!</v>
      </c>
      <c r="AJ683" s="34">
        <f>ROUND(IF(C683&lt;16,$R683*'Hintergrund Berechnung'!$O$941,$R683*'Hintergrund Berechnung'!$O$942),0)</f>
        <v>0</v>
      </c>
      <c r="AK683" s="34">
        <f>ROUND(IF(C683&lt;16,IF(S683&gt;0,(25-$S683)*'Hintergrund Berechnung'!$J$941,0),IF(S683&gt;0,(25-$S683)*'Hintergrund Berechnung'!$J$942,0)),0)</f>
        <v>0</v>
      </c>
      <c r="AL683" s="18" t="e">
        <f t="shared" si="98"/>
        <v>#DIV/0!</v>
      </c>
    </row>
    <row r="684" spans="21:38" x14ac:dyDescent="0.5">
      <c r="U684" s="16">
        <f t="shared" si="90"/>
        <v>0</v>
      </c>
      <c r="V684" s="16" t="e">
        <f>IF($A$3=FALSE,IF($C684&lt;16,E684/($D684^0.70558407859294)*'Hintergrund Berechnung'!$I$941,E684/($D684^0.70558407859294)*'Hintergrund Berechnung'!$I$942),IF($C684&lt;13,(E684/($D684^0.70558407859294)*'Hintergrund Berechnung'!$I$941)*0.5,IF($C684&lt;16,(E684/($D684^0.70558407859294)*'Hintergrund Berechnung'!$I$941)*0.67,E684/($D684^0.70558407859294)*'Hintergrund Berechnung'!$I$942)))</f>
        <v>#DIV/0!</v>
      </c>
      <c r="W684" s="16" t="str">
        <f t="shared" si="91"/>
        <v/>
      </c>
      <c r="X684" s="16" t="e">
        <f>IF($A$3=FALSE,IF($C684&lt;16,G684/($D684^0.70558407859294)*'Hintergrund Berechnung'!$I$941,G684/($D684^0.70558407859294)*'Hintergrund Berechnung'!$I$942),IF($C684&lt;13,(G684/($D684^0.70558407859294)*'Hintergrund Berechnung'!$I$941)*0.5,IF($C684&lt;16,(G684/($D684^0.70558407859294)*'Hintergrund Berechnung'!$I$941)*0.67,G684/($D684^0.70558407859294)*'Hintergrund Berechnung'!$I$942)))</f>
        <v>#DIV/0!</v>
      </c>
      <c r="Y684" s="16" t="str">
        <f t="shared" si="92"/>
        <v/>
      </c>
      <c r="Z684" s="16" t="e">
        <f>IF($A$3=FALSE,IF($C684&lt;16,I684/($D684^0.70558407859294)*'Hintergrund Berechnung'!$I$941,I684/($D684^0.70558407859294)*'Hintergrund Berechnung'!$I$942),IF($C684&lt;13,(I684/($D684^0.70558407859294)*'Hintergrund Berechnung'!$I$941)*0.5,IF($C684&lt;16,(I684/($D684^0.70558407859294)*'Hintergrund Berechnung'!$I$941)*0.67,I684/($D684^0.70558407859294)*'Hintergrund Berechnung'!$I$942)))</f>
        <v>#DIV/0!</v>
      </c>
      <c r="AA684" s="16" t="str">
        <f t="shared" si="93"/>
        <v/>
      </c>
      <c r="AB684" s="16" t="e">
        <f>IF($A$3=FALSE,IF($C684&lt;16,K684/($D684^0.70558407859294)*'Hintergrund Berechnung'!$I$941,K684/($D684^0.70558407859294)*'Hintergrund Berechnung'!$I$942),IF($C684&lt;13,(K684/($D684^0.70558407859294)*'Hintergrund Berechnung'!$I$941)*0.5,IF($C684&lt;16,(K684/($D684^0.70558407859294)*'Hintergrund Berechnung'!$I$941)*0.67,K684/($D684^0.70558407859294)*'Hintergrund Berechnung'!$I$942)))</f>
        <v>#DIV/0!</v>
      </c>
      <c r="AC684" s="16" t="str">
        <f t="shared" si="94"/>
        <v/>
      </c>
      <c r="AD684" s="16" t="e">
        <f>IF($A$3=FALSE,IF($C684&lt;16,M684/($D684^0.70558407859294)*'Hintergrund Berechnung'!$I$941,M684/($D684^0.70558407859294)*'Hintergrund Berechnung'!$I$942),IF($C684&lt;13,(M684/($D684^0.70558407859294)*'Hintergrund Berechnung'!$I$941)*0.5,IF($C684&lt;16,(M684/($D684^0.70558407859294)*'Hintergrund Berechnung'!$I$941)*0.67,M684/($D684^0.70558407859294)*'Hintergrund Berechnung'!$I$942)))</f>
        <v>#DIV/0!</v>
      </c>
      <c r="AE684" s="16" t="str">
        <f t="shared" si="95"/>
        <v/>
      </c>
      <c r="AF684" s="16" t="e">
        <f>IF($A$3=FALSE,IF($C684&lt;16,O684/($D684^0.70558407859294)*'Hintergrund Berechnung'!$I$941,O684/($D684^0.70558407859294)*'Hintergrund Berechnung'!$I$942),IF($C684&lt;13,(O684/($D684^0.70558407859294)*'Hintergrund Berechnung'!$I$941)*0.5,IF($C684&lt;16,(O684/($D684^0.70558407859294)*'Hintergrund Berechnung'!$I$941)*0.67,O684/($D684^0.70558407859294)*'Hintergrund Berechnung'!$I$942)))</f>
        <v>#DIV/0!</v>
      </c>
      <c r="AG684" s="16" t="str">
        <f t="shared" si="96"/>
        <v/>
      </c>
      <c r="AH684" s="16" t="e">
        <f t="shared" si="97"/>
        <v>#DIV/0!</v>
      </c>
      <c r="AI684" s="34" t="e">
        <f>ROUND(IF(C684&lt;16,$Q684/($D684^0.450818786555515)*'Hintergrund Berechnung'!$N$941,$Q684/($D684^0.450818786555515)*'Hintergrund Berechnung'!$N$942),0)</f>
        <v>#DIV/0!</v>
      </c>
      <c r="AJ684" s="34">
        <f>ROUND(IF(C684&lt;16,$R684*'Hintergrund Berechnung'!$O$941,$R684*'Hintergrund Berechnung'!$O$942),0)</f>
        <v>0</v>
      </c>
      <c r="AK684" s="34">
        <f>ROUND(IF(C684&lt;16,IF(S684&gt;0,(25-$S684)*'Hintergrund Berechnung'!$J$941,0),IF(S684&gt;0,(25-$S684)*'Hintergrund Berechnung'!$J$942,0)),0)</f>
        <v>0</v>
      </c>
      <c r="AL684" s="18" t="e">
        <f t="shared" si="98"/>
        <v>#DIV/0!</v>
      </c>
    </row>
    <row r="685" spans="21:38" x14ac:dyDescent="0.5">
      <c r="U685" s="16">
        <f t="shared" si="90"/>
        <v>0</v>
      </c>
      <c r="V685" s="16" t="e">
        <f>IF($A$3=FALSE,IF($C685&lt;16,E685/($D685^0.70558407859294)*'Hintergrund Berechnung'!$I$941,E685/($D685^0.70558407859294)*'Hintergrund Berechnung'!$I$942),IF($C685&lt;13,(E685/($D685^0.70558407859294)*'Hintergrund Berechnung'!$I$941)*0.5,IF($C685&lt;16,(E685/($D685^0.70558407859294)*'Hintergrund Berechnung'!$I$941)*0.67,E685/($D685^0.70558407859294)*'Hintergrund Berechnung'!$I$942)))</f>
        <v>#DIV/0!</v>
      </c>
      <c r="W685" s="16" t="str">
        <f t="shared" si="91"/>
        <v/>
      </c>
      <c r="X685" s="16" t="e">
        <f>IF($A$3=FALSE,IF($C685&lt;16,G685/($D685^0.70558407859294)*'Hintergrund Berechnung'!$I$941,G685/($D685^0.70558407859294)*'Hintergrund Berechnung'!$I$942),IF($C685&lt;13,(G685/($D685^0.70558407859294)*'Hintergrund Berechnung'!$I$941)*0.5,IF($C685&lt;16,(G685/($D685^0.70558407859294)*'Hintergrund Berechnung'!$I$941)*0.67,G685/($D685^0.70558407859294)*'Hintergrund Berechnung'!$I$942)))</f>
        <v>#DIV/0!</v>
      </c>
      <c r="Y685" s="16" t="str">
        <f t="shared" si="92"/>
        <v/>
      </c>
      <c r="Z685" s="16" t="e">
        <f>IF($A$3=FALSE,IF($C685&lt;16,I685/($D685^0.70558407859294)*'Hintergrund Berechnung'!$I$941,I685/($D685^0.70558407859294)*'Hintergrund Berechnung'!$I$942),IF($C685&lt;13,(I685/($D685^0.70558407859294)*'Hintergrund Berechnung'!$I$941)*0.5,IF($C685&lt;16,(I685/($D685^0.70558407859294)*'Hintergrund Berechnung'!$I$941)*0.67,I685/($D685^0.70558407859294)*'Hintergrund Berechnung'!$I$942)))</f>
        <v>#DIV/0!</v>
      </c>
      <c r="AA685" s="16" t="str">
        <f t="shared" si="93"/>
        <v/>
      </c>
      <c r="AB685" s="16" t="e">
        <f>IF($A$3=FALSE,IF($C685&lt;16,K685/($D685^0.70558407859294)*'Hintergrund Berechnung'!$I$941,K685/($D685^0.70558407859294)*'Hintergrund Berechnung'!$I$942),IF($C685&lt;13,(K685/($D685^0.70558407859294)*'Hintergrund Berechnung'!$I$941)*0.5,IF($C685&lt;16,(K685/($D685^0.70558407859294)*'Hintergrund Berechnung'!$I$941)*0.67,K685/($D685^0.70558407859294)*'Hintergrund Berechnung'!$I$942)))</f>
        <v>#DIV/0!</v>
      </c>
      <c r="AC685" s="16" t="str">
        <f t="shared" si="94"/>
        <v/>
      </c>
      <c r="AD685" s="16" t="e">
        <f>IF($A$3=FALSE,IF($C685&lt;16,M685/($D685^0.70558407859294)*'Hintergrund Berechnung'!$I$941,M685/($D685^0.70558407859294)*'Hintergrund Berechnung'!$I$942),IF($C685&lt;13,(M685/($D685^0.70558407859294)*'Hintergrund Berechnung'!$I$941)*0.5,IF($C685&lt;16,(M685/($D685^0.70558407859294)*'Hintergrund Berechnung'!$I$941)*0.67,M685/($D685^0.70558407859294)*'Hintergrund Berechnung'!$I$942)))</f>
        <v>#DIV/0!</v>
      </c>
      <c r="AE685" s="16" t="str">
        <f t="shared" si="95"/>
        <v/>
      </c>
      <c r="AF685" s="16" t="e">
        <f>IF($A$3=FALSE,IF($C685&lt;16,O685/($D685^0.70558407859294)*'Hintergrund Berechnung'!$I$941,O685/($D685^0.70558407859294)*'Hintergrund Berechnung'!$I$942),IF($C685&lt;13,(O685/($D685^0.70558407859294)*'Hintergrund Berechnung'!$I$941)*0.5,IF($C685&lt;16,(O685/($D685^0.70558407859294)*'Hintergrund Berechnung'!$I$941)*0.67,O685/($D685^0.70558407859294)*'Hintergrund Berechnung'!$I$942)))</f>
        <v>#DIV/0!</v>
      </c>
      <c r="AG685" s="16" t="str">
        <f t="shared" si="96"/>
        <v/>
      </c>
      <c r="AH685" s="16" t="e">
        <f t="shared" si="97"/>
        <v>#DIV/0!</v>
      </c>
      <c r="AI685" s="34" t="e">
        <f>ROUND(IF(C685&lt;16,$Q685/($D685^0.450818786555515)*'Hintergrund Berechnung'!$N$941,$Q685/($D685^0.450818786555515)*'Hintergrund Berechnung'!$N$942),0)</f>
        <v>#DIV/0!</v>
      </c>
      <c r="AJ685" s="34">
        <f>ROUND(IF(C685&lt;16,$R685*'Hintergrund Berechnung'!$O$941,$R685*'Hintergrund Berechnung'!$O$942),0)</f>
        <v>0</v>
      </c>
      <c r="AK685" s="34">
        <f>ROUND(IF(C685&lt;16,IF(S685&gt;0,(25-$S685)*'Hintergrund Berechnung'!$J$941,0),IF(S685&gt;0,(25-$S685)*'Hintergrund Berechnung'!$J$942,0)),0)</f>
        <v>0</v>
      </c>
      <c r="AL685" s="18" t="e">
        <f t="shared" si="98"/>
        <v>#DIV/0!</v>
      </c>
    </row>
    <row r="686" spans="21:38" x14ac:dyDescent="0.5">
      <c r="U686" s="16">
        <f t="shared" si="90"/>
        <v>0</v>
      </c>
      <c r="V686" s="16" t="e">
        <f>IF($A$3=FALSE,IF($C686&lt;16,E686/($D686^0.70558407859294)*'Hintergrund Berechnung'!$I$941,E686/($D686^0.70558407859294)*'Hintergrund Berechnung'!$I$942),IF($C686&lt;13,(E686/($D686^0.70558407859294)*'Hintergrund Berechnung'!$I$941)*0.5,IF($C686&lt;16,(E686/($D686^0.70558407859294)*'Hintergrund Berechnung'!$I$941)*0.67,E686/($D686^0.70558407859294)*'Hintergrund Berechnung'!$I$942)))</f>
        <v>#DIV/0!</v>
      </c>
      <c r="W686" s="16" t="str">
        <f t="shared" si="91"/>
        <v/>
      </c>
      <c r="X686" s="16" t="e">
        <f>IF($A$3=FALSE,IF($C686&lt;16,G686/($D686^0.70558407859294)*'Hintergrund Berechnung'!$I$941,G686/($D686^0.70558407859294)*'Hintergrund Berechnung'!$I$942),IF($C686&lt;13,(G686/($D686^0.70558407859294)*'Hintergrund Berechnung'!$I$941)*0.5,IF($C686&lt;16,(G686/($D686^0.70558407859294)*'Hintergrund Berechnung'!$I$941)*0.67,G686/($D686^0.70558407859294)*'Hintergrund Berechnung'!$I$942)))</f>
        <v>#DIV/0!</v>
      </c>
      <c r="Y686" s="16" t="str">
        <f t="shared" si="92"/>
        <v/>
      </c>
      <c r="Z686" s="16" t="e">
        <f>IF($A$3=FALSE,IF($C686&lt;16,I686/($D686^0.70558407859294)*'Hintergrund Berechnung'!$I$941,I686/($D686^0.70558407859294)*'Hintergrund Berechnung'!$I$942),IF($C686&lt;13,(I686/($D686^0.70558407859294)*'Hintergrund Berechnung'!$I$941)*0.5,IF($C686&lt;16,(I686/($D686^0.70558407859294)*'Hintergrund Berechnung'!$I$941)*0.67,I686/($D686^0.70558407859294)*'Hintergrund Berechnung'!$I$942)))</f>
        <v>#DIV/0!</v>
      </c>
      <c r="AA686" s="16" t="str">
        <f t="shared" si="93"/>
        <v/>
      </c>
      <c r="AB686" s="16" t="e">
        <f>IF($A$3=FALSE,IF($C686&lt;16,K686/($D686^0.70558407859294)*'Hintergrund Berechnung'!$I$941,K686/($D686^0.70558407859294)*'Hintergrund Berechnung'!$I$942),IF($C686&lt;13,(K686/($D686^0.70558407859294)*'Hintergrund Berechnung'!$I$941)*0.5,IF($C686&lt;16,(K686/($D686^0.70558407859294)*'Hintergrund Berechnung'!$I$941)*0.67,K686/($D686^0.70558407859294)*'Hintergrund Berechnung'!$I$942)))</f>
        <v>#DIV/0!</v>
      </c>
      <c r="AC686" s="16" t="str">
        <f t="shared" si="94"/>
        <v/>
      </c>
      <c r="AD686" s="16" t="e">
        <f>IF($A$3=FALSE,IF($C686&lt;16,M686/($D686^0.70558407859294)*'Hintergrund Berechnung'!$I$941,M686/($D686^0.70558407859294)*'Hintergrund Berechnung'!$I$942),IF($C686&lt;13,(M686/($D686^0.70558407859294)*'Hintergrund Berechnung'!$I$941)*0.5,IF($C686&lt;16,(M686/($D686^0.70558407859294)*'Hintergrund Berechnung'!$I$941)*0.67,M686/($D686^0.70558407859294)*'Hintergrund Berechnung'!$I$942)))</f>
        <v>#DIV/0!</v>
      </c>
      <c r="AE686" s="16" t="str">
        <f t="shared" si="95"/>
        <v/>
      </c>
      <c r="AF686" s="16" t="e">
        <f>IF($A$3=FALSE,IF($C686&lt;16,O686/($D686^0.70558407859294)*'Hintergrund Berechnung'!$I$941,O686/($D686^0.70558407859294)*'Hintergrund Berechnung'!$I$942),IF($C686&lt;13,(O686/($D686^0.70558407859294)*'Hintergrund Berechnung'!$I$941)*0.5,IF($C686&lt;16,(O686/($D686^0.70558407859294)*'Hintergrund Berechnung'!$I$941)*0.67,O686/($D686^0.70558407859294)*'Hintergrund Berechnung'!$I$942)))</f>
        <v>#DIV/0!</v>
      </c>
      <c r="AG686" s="16" t="str">
        <f t="shared" si="96"/>
        <v/>
      </c>
      <c r="AH686" s="16" t="e">
        <f t="shared" si="97"/>
        <v>#DIV/0!</v>
      </c>
      <c r="AI686" s="34" t="e">
        <f>ROUND(IF(C686&lt;16,$Q686/($D686^0.450818786555515)*'Hintergrund Berechnung'!$N$941,$Q686/($D686^0.450818786555515)*'Hintergrund Berechnung'!$N$942),0)</f>
        <v>#DIV/0!</v>
      </c>
      <c r="AJ686" s="34">
        <f>ROUND(IF(C686&lt;16,$R686*'Hintergrund Berechnung'!$O$941,$R686*'Hintergrund Berechnung'!$O$942),0)</f>
        <v>0</v>
      </c>
      <c r="AK686" s="34">
        <f>ROUND(IF(C686&lt;16,IF(S686&gt;0,(25-$S686)*'Hintergrund Berechnung'!$J$941,0),IF(S686&gt;0,(25-$S686)*'Hintergrund Berechnung'!$J$942,0)),0)</f>
        <v>0</v>
      </c>
      <c r="AL686" s="18" t="e">
        <f t="shared" si="98"/>
        <v>#DIV/0!</v>
      </c>
    </row>
    <row r="687" spans="21:38" x14ac:dyDescent="0.5">
      <c r="U687" s="16">
        <f t="shared" si="90"/>
        <v>0</v>
      </c>
      <c r="V687" s="16" t="e">
        <f>IF($A$3=FALSE,IF($C687&lt;16,E687/($D687^0.70558407859294)*'Hintergrund Berechnung'!$I$941,E687/($D687^0.70558407859294)*'Hintergrund Berechnung'!$I$942),IF($C687&lt;13,(E687/($D687^0.70558407859294)*'Hintergrund Berechnung'!$I$941)*0.5,IF($C687&lt;16,(E687/($D687^0.70558407859294)*'Hintergrund Berechnung'!$I$941)*0.67,E687/($D687^0.70558407859294)*'Hintergrund Berechnung'!$I$942)))</f>
        <v>#DIV/0!</v>
      </c>
      <c r="W687" s="16" t="str">
        <f t="shared" si="91"/>
        <v/>
      </c>
      <c r="X687" s="16" t="e">
        <f>IF($A$3=FALSE,IF($C687&lt;16,G687/($D687^0.70558407859294)*'Hintergrund Berechnung'!$I$941,G687/($D687^0.70558407859294)*'Hintergrund Berechnung'!$I$942),IF($C687&lt;13,(G687/($D687^0.70558407859294)*'Hintergrund Berechnung'!$I$941)*0.5,IF($C687&lt;16,(G687/($D687^0.70558407859294)*'Hintergrund Berechnung'!$I$941)*0.67,G687/($D687^0.70558407859294)*'Hintergrund Berechnung'!$I$942)))</f>
        <v>#DIV/0!</v>
      </c>
      <c r="Y687" s="16" t="str">
        <f t="shared" si="92"/>
        <v/>
      </c>
      <c r="Z687" s="16" t="e">
        <f>IF($A$3=FALSE,IF($C687&lt;16,I687/($D687^0.70558407859294)*'Hintergrund Berechnung'!$I$941,I687/($D687^0.70558407859294)*'Hintergrund Berechnung'!$I$942),IF($C687&lt;13,(I687/($D687^0.70558407859294)*'Hintergrund Berechnung'!$I$941)*0.5,IF($C687&lt;16,(I687/($D687^0.70558407859294)*'Hintergrund Berechnung'!$I$941)*0.67,I687/($D687^0.70558407859294)*'Hintergrund Berechnung'!$I$942)))</f>
        <v>#DIV/0!</v>
      </c>
      <c r="AA687" s="16" t="str">
        <f t="shared" si="93"/>
        <v/>
      </c>
      <c r="AB687" s="16" t="e">
        <f>IF($A$3=FALSE,IF($C687&lt;16,K687/($D687^0.70558407859294)*'Hintergrund Berechnung'!$I$941,K687/($D687^0.70558407859294)*'Hintergrund Berechnung'!$I$942),IF($C687&lt;13,(K687/($D687^0.70558407859294)*'Hintergrund Berechnung'!$I$941)*0.5,IF($C687&lt;16,(K687/($D687^0.70558407859294)*'Hintergrund Berechnung'!$I$941)*0.67,K687/($D687^0.70558407859294)*'Hintergrund Berechnung'!$I$942)))</f>
        <v>#DIV/0!</v>
      </c>
      <c r="AC687" s="16" t="str">
        <f t="shared" si="94"/>
        <v/>
      </c>
      <c r="AD687" s="16" t="e">
        <f>IF($A$3=FALSE,IF($C687&lt;16,M687/($D687^0.70558407859294)*'Hintergrund Berechnung'!$I$941,M687/($D687^0.70558407859294)*'Hintergrund Berechnung'!$I$942),IF($C687&lt;13,(M687/($D687^0.70558407859294)*'Hintergrund Berechnung'!$I$941)*0.5,IF($C687&lt;16,(M687/($D687^0.70558407859294)*'Hintergrund Berechnung'!$I$941)*0.67,M687/($D687^0.70558407859294)*'Hintergrund Berechnung'!$I$942)))</f>
        <v>#DIV/0!</v>
      </c>
      <c r="AE687" s="16" t="str">
        <f t="shared" si="95"/>
        <v/>
      </c>
      <c r="AF687" s="16" t="e">
        <f>IF($A$3=FALSE,IF($C687&lt;16,O687/($D687^0.70558407859294)*'Hintergrund Berechnung'!$I$941,O687/($D687^0.70558407859294)*'Hintergrund Berechnung'!$I$942),IF($C687&lt;13,(O687/($D687^0.70558407859294)*'Hintergrund Berechnung'!$I$941)*0.5,IF($C687&lt;16,(O687/($D687^0.70558407859294)*'Hintergrund Berechnung'!$I$941)*0.67,O687/($D687^0.70558407859294)*'Hintergrund Berechnung'!$I$942)))</f>
        <v>#DIV/0!</v>
      </c>
      <c r="AG687" s="16" t="str">
        <f t="shared" si="96"/>
        <v/>
      </c>
      <c r="AH687" s="16" t="e">
        <f t="shared" si="97"/>
        <v>#DIV/0!</v>
      </c>
      <c r="AI687" s="34" t="e">
        <f>ROUND(IF(C687&lt;16,$Q687/($D687^0.450818786555515)*'Hintergrund Berechnung'!$N$941,$Q687/($D687^0.450818786555515)*'Hintergrund Berechnung'!$N$942),0)</f>
        <v>#DIV/0!</v>
      </c>
      <c r="AJ687" s="34">
        <f>ROUND(IF(C687&lt;16,$R687*'Hintergrund Berechnung'!$O$941,$R687*'Hintergrund Berechnung'!$O$942),0)</f>
        <v>0</v>
      </c>
      <c r="AK687" s="34">
        <f>ROUND(IF(C687&lt;16,IF(S687&gt;0,(25-$S687)*'Hintergrund Berechnung'!$J$941,0),IF(S687&gt;0,(25-$S687)*'Hintergrund Berechnung'!$J$942,0)),0)</f>
        <v>0</v>
      </c>
      <c r="AL687" s="18" t="e">
        <f t="shared" si="98"/>
        <v>#DIV/0!</v>
      </c>
    </row>
    <row r="688" spans="21:38" x14ac:dyDescent="0.5">
      <c r="U688" s="16">
        <f t="shared" si="90"/>
        <v>0</v>
      </c>
      <c r="V688" s="16" t="e">
        <f>IF($A$3=FALSE,IF($C688&lt;16,E688/($D688^0.70558407859294)*'Hintergrund Berechnung'!$I$941,E688/($D688^0.70558407859294)*'Hintergrund Berechnung'!$I$942),IF($C688&lt;13,(E688/($D688^0.70558407859294)*'Hintergrund Berechnung'!$I$941)*0.5,IF($C688&lt;16,(E688/($D688^0.70558407859294)*'Hintergrund Berechnung'!$I$941)*0.67,E688/($D688^0.70558407859294)*'Hintergrund Berechnung'!$I$942)))</f>
        <v>#DIV/0!</v>
      </c>
      <c r="W688" s="16" t="str">
        <f t="shared" si="91"/>
        <v/>
      </c>
      <c r="X688" s="16" t="e">
        <f>IF($A$3=FALSE,IF($C688&lt;16,G688/($D688^0.70558407859294)*'Hintergrund Berechnung'!$I$941,G688/($D688^0.70558407859294)*'Hintergrund Berechnung'!$I$942),IF($C688&lt;13,(G688/($D688^0.70558407859294)*'Hintergrund Berechnung'!$I$941)*0.5,IF($C688&lt;16,(G688/($D688^0.70558407859294)*'Hintergrund Berechnung'!$I$941)*0.67,G688/($D688^0.70558407859294)*'Hintergrund Berechnung'!$I$942)))</f>
        <v>#DIV/0!</v>
      </c>
      <c r="Y688" s="16" t="str">
        <f t="shared" si="92"/>
        <v/>
      </c>
      <c r="Z688" s="16" t="e">
        <f>IF($A$3=FALSE,IF($C688&lt;16,I688/($D688^0.70558407859294)*'Hintergrund Berechnung'!$I$941,I688/($D688^0.70558407859294)*'Hintergrund Berechnung'!$I$942),IF($C688&lt;13,(I688/($D688^0.70558407859294)*'Hintergrund Berechnung'!$I$941)*0.5,IF($C688&lt;16,(I688/($D688^0.70558407859294)*'Hintergrund Berechnung'!$I$941)*0.67,I688/($D688^0.70558407859294)*'Hintergrund Berechnung'!$I$942)))</f>
        <v>#DIV/0!</v>
      </c>
      <c r="AA688" s="16" t="str">
        <f t="shared" si="93"/>
        <v/>
      </c>
      <c r="AB688" s="16" t="e">
        <f>IF($A$3=FALSE,IF($C688&lt;16,K688/($D688^0.70558407859294)*'Hintergrund Berechnung'!$I$941,K688/($D688^0.70558407859294)*'Hintergrund Berechnung'!$I$942),IF($C688&lt;13,(K688/($D688^0.70558407859294)*'Hintergrund Berechnung'!$I$941)*0.5,IF($C688&lt;16,(K688/($D688^0.70558407859294)*'Hintergrund Berechnung'!$I$941)*0.67,K688/($D688^0.70558407859294)*'Hintergrund Berechnung'!$I$942)))</f>
        <v>#DIV/0!</v>
      </c>
      <c r="AC688" s="16" t="str">
        <f t="shared" si="94"/>
        <v/>
      </c>
      <c r="AD688" s="16" t="e">
        <f>IF($A$3=FALSE,IF($C688&lt;16,M688/($D688^0.70558407859294)*'Hintergrund Berechnung'!$I$941,M688/($D688^0.70558407859294)*'Hintergrund Berechnung'!$I$942),IF($C688&lt;13,(M688/($D688^0.70558407859294)*'Hintergrund Berechnung'!$I$941)*0.5,IF($C688&lt;16,(M688/($D688^0.70558407859294)*'Hintergrund Berechnung'!$I$941)*0.67,M688/($D688^0.70558407859294)*'Hintergrund Berechnung'!$I$942)))</f>
        <v>#DIV/0!</v>
      </c>
      <c r="AE688" s="16" t="str">
        <f t="shared" si="95"/>
        <v/>
      </c>
      <c r="AF688" s="16" t="e">
        <f>IF($A$3=FALSE,IF($C688&lt;16,O688/($D688^0.70558407859294)*'Hintergrund Berechnung'!$I$941,O688/($D688^0.70558407859294)*'Hintergrund Berechnung'!$I$942),IF($C688&lt;13,(O688/($D688^0.70558407859294)*'Hintergrund Berechnung'!$I$941)*0.5,IF($C688&lt;16,(O688/($D688^0.70558407859294)*'Hintergrund Berechnung'!$I$941)*0.67,O688/($D688^0.70558407859294)*'Hintergrund Berechnung'!$I$942)))</f>
        <v>#DIV/0!</v>
      </c>
      <c r="AG688" s="16" t="str">
        <f t="shared" si="96"/>
        <v/>
      </c>
      <c r="AH688" s="16" t="e">
        <f t="shared" si="97"/>
        <v>#DIV/0!</v>
      </c>
      <c r="AI688" s="34" t="e">
        <f>ROUND(IF(C688&lt;16,$Q688/($D688^0.450818786555515)*'Hintergrund Berechnung'!$N$941,$Q688/($D688^0.450818786555515)*'Hintergrund Berechnung'!$N$942),0)</f>
        <v>#DIV/0!</v>
      </c>
      <c r="AJ688" s="34">
        <f>ROUND(IF(C688&lt;16,$R688*'Hintergrund Berechnung'!$O$941,$R688*'Hintergrund Berechnung'!$O$942),0)</f>
        <v>0</v>
      </c>
      <c r="AK688" s="34">
        <f>ROUND(IF(C688&lt;16,IF(S688&gt;0,(25-$S688)*'Hintergrund Berechnung'!$J$941,0),IF(S688&gt;0,(25-$S688)*'Hintergrund Berechnung'!$J$942,0)),0)</f>
        <v>0</v>
      </c>
      <c r="AL688" s="18" t="e">
        <f t="shared" si="98"/>
        <v>#DIV/0!</v>
      </c>
    </row>
    <row r="689" spans="21:38" x14ac:dyDescent="0.5">
      <c r="U689" s="16">
        <f t="shared" si="90"/>
        <v>0</v>
      </c>
      <c r="V689" s="16" t="e">
        <f>IF($A$3=FALSE,IF($C689&lt;16,E689/($D689^0.70558407859294)*'Hintergrund Berechnung'!$I$941,E689/($D689^0.70558407859294)*'Hintergrund Berechnung'!$I$942),IF($C689&lt;13,(E689/($D689^0.70558407859294)*'Hintergrund Berechnung'!$I$941)*0.5,IF($C689&lt;16,(E689/($D689^0.70558407859294)*'Hintergrund Berechnung'!$I$941)*0.67,E689/($D689^0.70558407859294)*'Hintergrund Berechnung'!$I$942)))</f>
        <v>#DIV/0!</v>
      </c>
      <c r="W689" s="16" t="str">
        <f t="shared" si="91"/>
        <v/>
      </c>
      <c r="X689" s="16" t="e">
        <f>IF($A$3=FALSE,IF($C689&lt;16,G689/($D689^0.70558407859294)*'Hintergrund Berechnung'!$I$941,G689/($D689^0.70558407859294)*'Hintergrund Berechnung'!$I$942),IF($C689&lt;13,(G689/($D689^0.70558407859294)*'Hintergrund Berechnung'!$I$941)*0.5,IF($C689&lt;16,(G689/($D689^0.70558407859294)*'Hintergrund Berechnung'!$I$941)*0.67,G689/($D689^0.70558407859294)*'Hintergrund Berechnung'!$I$942)))</f>
        <v>#DIV/0!</v>
      </c>
      <c r="Y689" s="16" t="str">
        <f t="shared" si="92"/>
        <v/>
      </c>
      <c r="Z689" s="16" t="e">
        <f>IF($A$3=FALSE,IF($C689&lt;16,I689/($D689^0.70558407859294)*'Hintergrund Berechnung'!$I$941,I689/($D689^0.70558407859294)*'Hintergrund Berechnung'!$I$942),IF($C689&lt;13,(I689/($D689^0.70558407859294)*'Hintergrund Berechnung'!$I$941)*0.5,IF($C689&lt;16,(I689/($D689^0.70558407859294)*'Hintergrund Berechnung'!$I$941)*0.67,I689/($D689^0.70558407859294)*'Hintergrund Berechnung'!$I$942)))</f>
        <v>#DIV/0!</v>
      </c>
      <c r="AA689" s="16" t="str">
        <f t="shared" si="93"/>
        <v/>
      </c>
      <c r="AB689" s="16" t="e">
        <f>IF($A$3=FALSE,IF($C689&lt;16,K689/($D689^0.70558407859294)*'Hintergrund Berechnung'!$I$941,K689/($D689^0.70558407859294)*'Hintergrund Berechnung'!$I$942),IF($C689&lt;13,(K689/($D689^0.70558407859294)*'Hintergrund Berechnung'!$I$941)*0.5,IF($C689&lt;16,(K689/($D689^0.70558407859294)*'Hintergrund Berechnung'!$I$941)*0.67,K689/($D689^0.70558407859294)*'Hintergrund Berechnung'!$I$942)))</f>
        <v>#DIV/0!</v>
      </c>
      <c r="AC689" s="16" t="str">
        <f t="shared" si="94"/>
        <v/>
      </c>
      <c r="AD689" s="16" t="e">
        <f>IF($A$3=FALSE,IF($C689&lt;16,M689/($D689^0.70558407859294)*'Hintergrund Berechnung'!$I$941,M689/($D689^0.70558407859294)*'Hintergrund Berechnung'!$I$942),IF($C689&lt;13,(M689/($D689^0.70558407859294)*'Hintergrund Berechnung'!$I$941)*0.5,IF($C689&lt;16,(M689/($D689^0.70558407859294)*'Hintergrund Berechnung'!$I$941)*0.67,M689/($D689^0.70558407859294)*'Hintergrund Berechnung'!$I$942)))</f>
        <v>#DIV/0!</v>
      </c>
      <c r="AE689" s="16" t="str">
        <f t="shared" si="95"/>
        <v/>
      </c>
      <c r="AF689" s="16" t="e">
        <f>IF($A$3=FALSE,IF($C689&lt;16,O689/($D689^0.70558407859294)*'Hintergrund Berechnung'!$I$941,O689/($D689^0.70558407859294)*'Hintergrund Berechnung'!$I$942),IF($C689&lt;13,(O689/($D689^0.70558407859294)*'Hintergrund Berechnung'!$I$941)*0.5,IF($C689&lt;16,(O689/($D689^0.70558407859294)*'Hintergrund Berechnung'!$I$941)*0.67,O689/($D689^0.70558407859294)*'Hintergrund Berechnung'!$I$942)))</f>
        <v>#DIV/0!</v>
      </c>
      <c r="AG689" s="16" t="str">
        <f t="shared" si="96"/>
        <v/>
      </c>
      <c r="AH689" s="16" t="e">
        <f t="shared" si="97"/>
        <v>#DIV/0!</v>
      </c>
      <c r="AI689" s="34" t="e">
        <f>ROUND(IF(C689&lt;16,$Q689/($D689^0.450818786555515)*'Hintergrund Berechnung'!$N$941,$Q689/($D689^0.450818786555515)*'Hintergrund Berechnung'!$N$942),0)</f>
        <v>#DIV/0!</v>
      </c>
      <c r="AJ689" s="34">
        <f>ROUND(IF(C689&lt;16,$R689*'Hintergrund Berechnung'!$O$941,$R689*'Hintergrund Berechnung'!$O$942),0)</f>
        <v>0</v>
      </c>
      <c r="AK689" s="34">
        <f>ROUND(IF(C689&lt;16,IF(S689&gt;0,(25-$S689)*'Hintergrund Berechnung'!$J$941,0),IF(S689&gt;0,(25-$S689)*'Hintergrund Berechnung'!$J$942,0)),0)</f>
        <v>0</v>
      </c>
      <c r="AL689" s="18" t="e">
        <f t="shared" si="98"/>
        <v>#DIV/0!</v>
      </c>
    </row>
    <row r="690" spans="21:38" x14ac:dyDescent="0.5">
      <c r="U690" s="16">
        <f t="shared" si="90"/>
        <v>0</v>
      </c>
      <c r="V690" s="16" t="e">
        <f>IF($A$3=FALSE,IF($C690&lt;16,E690/($D690^0.70558407859294)*'Hintergrund Berechnung'!$I$941,E690/($D690^0.70558407859294)*'Hintergrund Berechnung'!$I$942),IF($C690&lt;13,(E690/($D690^0.70558407859294)*'Hintergrund Berechnung'!$I$941)*0.5,IF($C690&lt;16,(E690/($D690^0.70558407859294)*'Hintergrund Berechnung'!$I$941)*0.67,E690/($D690^0.70558407859294)*'Hintergrund Berechnung'!$I$942)))</f>
        <v>#DIV/0!</v>
      </c>
      <c r="W690" s="16" t="str">
        <f t="shared" si="91"/>
        <v/>
      </c>
      <c r="X690" s="16" t="e">
        <f>IF($A$3=FALSE,IF($C690&lt;16,G690/($D690^0.70558407859294)*'Hintergrund Berechnung'!$I$941,G690/($D690^0.70558407859294)*'Hintergrund Berechnung'!$I$942),IF($C690&lt;13,(G690/($D690^0.70558407859294)*'Hintergrund Berechnung'!$I$941)*0.5,IF($C690&lt;16,(G690/($D690^0.70558407859294)*'Hintergrund Berechnung'!$I$941)*0.67,G690/($D690^0.70558407859294)*'Hintergrund Berechnung'!$I$942)))</f>
        <v>#DIV/0!</v>
      </c>
      <c r="Y690" s="16" t="str">
        <f t="shared" si="92"/>
        <v/>
      </c>
      <c r="Z690" s="16" t="e">
        <f>IF($A$3=FALSE,IF($C690&lt;16,I690/($D690^0.70558407859294)*'Hintergrund Berechnung'!$I$941,I690/($D690^0.70558407859294)*'Hintergrund Berechnung'!$I$942),IF($C690&lt;13,(I690/($D690^0.70558407859294)*'Hintergrund Berechnung'!$I$941)*0.5,IF($C690&lt;16,(I690/($D690^0.70558407859294)*'Hintergrund Berechnung'!$I$941)*0.67,I690/($D690^0.70558407859294)*'Hintergrund Berechnung'!$I$942)))</f>
        <v>#DIV/0!</v>
      </c>
      <c r="AA690" s="16" t="str">
        <f t="shared" si="93"/>
        <v/>
      </c>
      <c r="AB690" s="16" t="e">
        <f>IF($A$3=FALSE,IF($C690&lt;16,K690/($D690^0.70558407859294)*'Hintergrund Berechnung'!$I$941,K690/($D690^0.70558407859294)*'Hintergrund Berechnung'!$I$942),IF($C690&lt;13,(K690/($D690^0.70558407859294)*'Hintergrund Berechnung'!$I$941)*0.5,IF($C690&lt;16,(K690/($D690^0.70558407859294)*'Hintergrund Berechnung'!$I$941)*0.67,K690/($D690^0.70558407859294)*'Hintergrund Berechnung'!$I$942)))</f>
        <v>#DIV/0!</v>
      </c>
      <c r="AC690" s="16" t="str">
        <f t="shared" si="94"/>
        <v/>
      </c>
      <c r="AD690" s="16" t="e">
        <f>IF($A$3=FALSE,IF($C690&lt;16,M690/($D690^0.70558407859294)*'Hintergrund Berechnung'!$I$941,M690/($D690^0.70558407859294)*'Hintergrund Berechnung'!$I$942),IF($C690&lt;13,(M690/($D690^0.70558407859294)*'Hintergrund Berechnung'!$I$941)*0.5,IF($C690&lt;16,(M690/($D690^0.70558407859294)*'Hintergrund Berechnung'!$I$941)*0.67,M690/($D690^0.70558407859294)*'Hintergrund Berechnung'!$I$942)))</f>
        <v>#DIV/0!</v>
      </c>
      <c r="AE690" s="16" t="str">
        <f t="shared" si="95"/>
        <v/>
      </c>
      <c r="AF690" s="16" t="e">
        <f>IF($A$3=FALSE,IF($C690&lt;16,O690/($D690^0.70558407859294)*'Hintergrund Berechnung'!$I$941,O690/($D690^0.70558407859294)*'Hintergrund Berechnung'!$I$942),IF($C690&lt;13,(O690/($D690^0.70558407859294)*'Hintergrund Berechnung'!$I$941)*0.5,IF($C690&lt;16,(O690/($D690^0.70558407859294)*'Hintergrund Berechnung'!$I$941)*0.67,O690/($D690^0.70558407859294)*'Hintergrund Berechnung'!$I$942)))</f>
        <v>#DIV/0!</v>
      </c>
      <c r="AG690" s="16" t="str">
        <f t="shared" si="96"/>
        <v/>
      </c>
      <c r="AH690" s="16" t="e">
        <f t="shared" si="97"/>
        <v>#DIV/0!</v>
      </c>
      <c r="AI690" s="34" t="e">
        <f>ROUND(IF(C690&lt;16,$Q690/($D690^0.450818786555515)*'Hintergrund Berechnung'!$N$941,$Q690/($D690^0.450818786555515)*'Hintergrund Berechnung'!$N$942),0)</f>
        <v>#DIV/0!</v>
      </c>
      <c r="AJ690" s="34">
        <f>ROUND(IF(C690&lt;16,$R690*'Hintergrund Berechnung'!$O$941,$R690*'Hintergrund Berechnung'!$O$942),0)</f>
        <v>0</v>
      </c>
      <c r="AK690" s="34">
        <f>ROUND(IF(C690&lt;16,IF(S690&gt;0,(25-$S690)*'Hintergrund Berechnung'!$J$941,0),IF(S690&gt;0,(25-$S690)*'Hintergrund Berechnung'!$J$942,0)),0)</f>
        <v>0</v>
      </c>
      <c r="AL690" s="18" t="e">
        <f t="shared" si="98"/>
        <v>#DIV/0!</v>
      </c>
    </row>
    <row r="691" spans="21:38" x14ac:dyDescent="0.5">
      <c r="U691" s="16">
        <f t="shared" si="90"/>
        <v>0</v>
      </c>
      <c r="V691" s="16" t="e">
        <f>IF($A$3=FALSE,IF($C691&lt;16,E691/($D691^0.70558407859294)*'Hintergrund Berechnung'!$I$941,E691/($D691^0.70558407859294)*'Hintergrund Berechnung'!$I$942),IF($C691&lt;13,(E691/($D691^0.70558407859294)*'Hintergrund Berechnung'!$I$941)*0.5,IF($C691&lt;16,(E691/($D691^0.70558407859294)*'Hintergrund Berechnung'!$I$941)*0.67,E691/($D691^0.70558407859294)*'Hintergrund Berechnung'!$I$942)))</f>
        <v>#DIV/0!</v>
      </c>
      <c r="W691" s="16" t="str">
        <f t="shared" si="91"/>
        <v/>
      </c>
      <c r="X691" s="16" t="e">
        <f>IF($A$3=FALSE,IF($C691&lt;16,G691/($D691^0.70558407859294)*'Hintergrund Berechnung'!$I$941,G691/($D691^0.70558407859294)*'Hintergrund Berechnung'!$I$942),IF($C691&lt;13,(G691/($D691^0.70558407859294)*'Hintergrund Berechnung'!$I$941)*0.5,IF($C691&lt;16,(G691/($D691^0.70558407859294)*'Hintergrund Berechnung'!$I$941)*0.67,G691/($D691^0.70558407859294)*'Hintergrund Berechnung'!$I$942)))</f>
        <v>#DIV/0!</v>
      </c>
      <c r="Y691" s="16" t="str">
        <f t="shared" si="92"/>
        <v/>
      </c>
      <c r="Z691" s="16" t="e">
        <f>IF($A$3=FALSE,IF($C691&lt;16,I691/($D691^0.70558407859294)*'Hintergrund Berechnung'!$I$941,I691/($D691^0.70558407859294)*'Hintergrund Berechnung'!$I$942),IF($C691&lt;13,(I691/($D691^0.70558407859294)*'Hintergrund Berechnung'!$I$941)*0.5,IF($C691&lt;16,(I691/($D691^0.70558407859294)*'Hintergrund Berechnung'!$I$941)*0.67,I691/($D691^0.70558407859294)*'Hintergrund Berechnung'!$I$942)))</f>
        <v>#DIV/0!</v>
      </c>
      <c r="AA691" s="16" t="str">
        <f t="shared" si="93"/>
        <v/>
      </c>
      <c r="AB691" s="16" t="e">
        <f>IF($A$3=FALSE,IF($C691&lt;16,K691/($D691^0.70558407859294)*'Hintergrund Berechnung'!$I$941,K691/($D691^0.70558407859294)*'Hintergrund Berechnung'!$I$942),IF($C691&lt;13,(K691/($D691^0.70558407859294)*'Hintergrund Berechnung'!$I$941)*0.5,IF($C691&lt;16,(K691/($D691^0.70558407859294)*'Hintergrund Berechnung'!$I$941)*0.67,K691/($D691^0.70558407859294)*'Hintergrund Berechnung'!$I$942)))</f>
        <v>#DIV/0!</v>
      </c>
      <c r="AC691" s="16" t="str">
        <f t="shared" si="94"/>
        <v/>
      </c>
      <c r="AD691" s="16" t="e">
        <f>IF($A$3=FALSE,IF($C691&lt;16,M691/($D691^0.70558407859294)*'Hintergrund Berechnung'!$I$941,M691/($D691^0.70558407859294)*'Hintergrund Berechnung'!$I$942),IF($C691&lt;13,(M691/($D691^0.70558407859294)*'Hintergrund Berechnung'!$I$941)*0.5,IF($C691&lt;16,(M691/($D691^0.70558407859294)*'Hintergrund Berechnung'!$I$941)*0.67,M691/($D691^0.70558407859294)*'Hintergrund Berechnung'!$I$942)))</f>
        <v>#DIV/0!</v>
      </c>
      <c r="AE691" s="16" t="str">
        <f t="shared" si="95"/>
        <v/>
      </c>
      <c r="AF691" s="16" t="e">
        <f>IF($A$3=FALSE,IF($C691&lt;16,O691/($D691^0.70558407859294)*'Hintergrund Berechnung'!$I$941,O691/($D691^0.70558407859294)*'Hintergrund Berechnung'!$I$942),IF($C691&lt;13,(O691/($D691^0.70558407859294)*'Hintergrund Berechnung'!$I$941)*0.5,IF($C691&lt;16,(O691/($D691^0.70558407859294)*'Hintergrund Berechnung'!$I$941)*0.67,O691/($D691^0.70558407859294)*'Hintergrund Berechnung'!$I$942)))</f>
        <v>#DIV/0!</v>
      </c>
      <c r="AG691" s="16" t="str">
        <f t="shared" si="96"/>
        <v/>
      </c>
      <c r="AH691" s="16" t="e">
        <f t="shared" si="97"/>
        <v>#DIV/0!</v>
      </c>
      <c r="AI691" s="34" t="e">
        <f>ROUND(IF(C691&lt;16,$Q691/($D691^0.450818786555515)*'Hintergrund Berechnung'!$N$941,$Q691/($D691^0.450818786555515)*'Hintergrund Berechnung'!$N$942),0)</f>
        <v>#DIV/0!</v>
      </c>
      <c r="AJ691" s="34">
        <f>ROUND(IF(C691&lt;16,$R691*'Hintergrund Berechnung'!$O$941,$R691*'Hintergrund Berechnung'!$O$942),0)</f>
        <v>0</v>
      </c>
      <c r="AK691" s="34">
        <f>ROUND(IF(C691&lt;16,IF(S691&gt;0,(25-$S691)*'Hintergrund Berechnung'!$J$941,0),IF(S691&gt;0,(25-$S691)*'Hintergrund Berechnung'!$J$942,0)),0)</f>
        <v>0</v>
      </c>
      <c r="AL691" s="18" t="e">
        <f t="shared" si="98"/>
        <v>#DIV/0!</v>
      </c>
    </row>
    <row r="692" spans="21:38" x14ac:dyDescent="0.5">
      <c r="U692" s="16">
        <f t="shared" si="90"/>
        <v>0</v>
      </c>
      <c r="V692" s="16" t="e">
        <f>IF($A$3=FALSE,IF($C692&lt;16,E692/($D692^0.70558407859294)*'Hintergrund Berechnung'!$I$941,E692/($D692^0.70558407859294)*'Hintergrund Berechnung'!$I$942),IF($C692&lt;13,(E692/($D692^0.70558407859294)*'Hintergrund Berechnung'!$I$941)*0.5,IF($C692&lt;16,(E692/($D692^0.70558407859294)*'Hintergrund Berechnung'!$I$941)*0.67,E692/($D692^0.70558407859294)*'Hintergrund Berechnung'!$I$942)))</f>
        <v>#DIV/0!</v>
      </c>
      <c r="W692" s="16" t="str">
        <f t="shared" si="91"/>
        <v/>
      </c>
      <c r="X692" s="16" t="e">
        <f>IF($A$3=FALSE,IF($C692&lt;16,G692/($D692^0.70558407859294)*'Hintergrund Berechnung'!$I$941,G692/($D692^0.70558407859294)*'Hintergrund Berechnung'!$I$942),IF($C692&lt;13,(G692/($D692^0.70558407859294)*'Hintergrund Berechnung'!$I$941)*0.5,IF($C692&lt;16,(G692/($D692^0.70558407859294)*'Hintergrund Berechnung'!$I$941)*0.67,G692/($D692^0.70558407859294)*'Hintergrund Berechnung'!$I$942)))</f>
        <v>#DIV/0!</v>
      </c>
      <c r="Y692" s="16" t="str">
        <f t="shared" si="92"/>
        <v/>
      </c>
      <c r="Z692" s="16" t="e">
        <f>IF($A$3=FALSE,IF($C692&lt;16,I692/($D692^0.70558407859294)*'Hintergrund Berechnung'!$I$941,I692/($D692^0.70558407859294)*'Hintergrund Berechnung'!$I$942),IF($C692&lt;13,(I692/($D692^0.70558407859294)*'Hintergrund Berechnung'!$I$941)*0.5,IF($C692&lt;16,(I692/($D692^0.70558407859294)*'Hintergrund Berechnung'!$I$941)*0.67,I692/($D692^0.70558407859294)*'Hintergrund Berechnung'!$I$942)))</f>
        <v>#DIV/0!</v>
      </c>
      <c r="AA692" s="16" t="str">
        <f t="shared" si="93"/>
        <v/>
      </c>
      <c r="AB692" s="16" t="e">
        <f>IF($A$3=FALSE,IF($C692&lt;16,K692/($D692^0.70558407859294)*'Hintergrund Berechnung'!$I$941,K692/($D692^0.70558407859294)*'Hintergrund Berechnung'!$I$942),IF($C692&lt;13,(K692/($D692^0.70558407859294)*'Hintergrund Berechnung'!$I$941)*0.5,IF($C692&lt;16,(K692/($D692^0.70558407859294)*'Hintergrund Berechnung'!$I$941)*0.67,K692/($D692^0.70558407859294)*'Hintergrund Berechnung'!$I$942)))</f>
        <v>#DIV/0!</v>
      </c>
      <c r="AC692" s="16" t="str">
        <f t="shared" si="94"/>
        <v/>
      </c>
      <c r="AD692" s="16" t="e">
        <f>IF($A$3=FALSE,IF($C692&lt;16,M692/($D692^0.70558407859294)*'Hintergrund Berechnung'!$I$941,M692/($D692^0.70558407859294)*'Hintergrund Berechnung'!$I$942),IF($C692&lt;13,(M692/($D692^0.70558407859294)*'Hintergrund Berechnung'!$I$941)*0.5,IF($C692&lt;16,(M692/($D692^0.70558407859294)*'Hintergrund Berechnung'!$I$941)*0.67,M692/($D692^0.70558407859294)*'Hintergrund Berechnung'!$I$942)))</f>
        <v>#DIV/0!</v>
      </c>
      <c r="AE692" s="16" t="str">
        <f t="shared" si="95"/>
        <v/>
      </c>
      <c r="AF692" s="16" t="e">
        <f>IF($A$3=FALSE,IF($C692&lt;16,O692/($D692^0.70558407859294)*'Hintergrund Berechnung'!$I$941,O692/($D692^0.70558407859294)*'Hintergrund Berechnung'!$I$942),IF($C692&lt;13,(O692/($D692^0.70558407859294)*'Hintergrund Berechnung'!$I$941)*0.5,IF($C692&lt;16,(O692/($D692^0.70558407859294)*'Hintergrund Berechnung'!$I$941)*0.67,O692/($D692^0.70558407859294)*'Hintergrund Berechnung'!$I$942)))</f>
        <v>#DIV/0!</v>
      </c>
      <c r="AG692" s="16" t="str">
        <f t="shared" si="96"/>
        <v/>
      </c>
      <c r="AH692" s="16" t="e">
        <f t="shared" si="97"/>
        <v>#DIV/0!</v>
      </c>
      <c r="AI692" s="34" t="e">
        <f>ROUND(IF(C692&lt;16,$Q692/($D692^0.450818786555515)*'Hintergrund Berechnung'!$N$941,$Q692/($D692^0.450818786555515)*'Hintergrund Berechnung'!$N$942),0)</f>
        <v>#DIV/0!</v>
      </c>
      <c r="AJ692" s="34">
        <f>ROUND(IF(C692&lt;16,$R692*'Hintergrund Berechnung'!$O$941,$R692*'Hintergrund Berechnung'!$O$942),0)</f>
        <v>0</v>
      </c>
      <c r="AK692" s="34">
        <f>ROUND(IF(C692&lt;16,IF(S692&gt;0,(25-$S692)*'Hintergrund Berechnung'!$J$941,0),IF(S692&gt;0,(25-$S692)*'Hintergrund Berechnung'!$J$942,0)),0)</f>
        <v>0</v>
      </c>
      <c r="AL692" s="18" t="e">
        <f t="shared" si="98"/>
        <v>#DIV/0!</v>
      </c>
    </row>
    <row r="693" spans="21:38" x14ac:dyDescent="0.5">
      <c r="U693" s="16">
        <f t="shared" si="90"/>
        <v>0</v>
      </c>
      <c r="V693" s="16" t="e">
        <f>IF($A$3=FALSE,IF($C693&lt;16,E693/($D693^0.70558407859294)*'Hintergrund Berechnung'!$I$941,E693/($D693^0.70558407859294)*'Hintergrund Berechnung'!$I$942),IF($C693&lt;13,(E693/($D693^0.70558407859294)*'Hintergrund Berechnung'!$I$941)*0.5,IF($C693&lt;16,(E693/($D693^0.70558407859294)*'Hintergrund Berechnung'!$I$941)*0.67,E693/($D693^0.70558407859294)*'Hintergrund Berechnung'!$I$942)))</f>
        <v>#DIV/0!</v>
      </c>
      <c r="W693" s="16" t="str">
        <f t="shared" si="91"/>
        <v/>
      </c>
      <c r="X693" s="16" t="e">
        <f>IF($A$3=FALSE,IF($C693&lt;16,G693/($D693^0.70558407859294)*'Hintergrund Berechnung'!$I$941,G693/($D693^0.70558407859294)*'Hintergrund Berechnung'!$I$942),IF($C693&lt;13,(G693/($D693^0.70558407859294)*'Hintergrund Berechnung'!$I$941)*0.5,IF($C693&lt;16,(G693/($D693^0.70558407859294)*'Hintergrund Berechnung'!$I$941)*0.67,G693/($D693^0.70558407859294)*'Hintergrund Berechnung'!$I$942)))</f>
        <v>#DIV/0!</v>
      </c>
      <c r="Y693" s="16" t="str">
        <f t="shared" si="92"/>
        <v/>
      </c>
      <c r="Z693" s="16" t="e">
        <f>IF($A$3=FALSE,IF($C693&lt;16,I693/($D693^0.70558407859294)*'Hintergrund Berechnung'!$I$941,I693/($D693^0.70558407859294)*'Hintergrund Berechnung'!$I$942),IF($C693&lt;13,(I693/($D693^0.70558407859294)*'Hintergrund Berechnung'!$I$941)*0.5,IF($C693&lt;16,(I693/($D693^0.70558407859294)*'Hintergrund Berechnung'!$I$941)*0.67,I693/($D693^0.70558407859294)*'Hintergrund Berechnung'!$I$942)))</f>
        <v>#DIV/0!</v>
      </c>
      <c r="AA693" s="16" t="str">
        <f t="shared" si="93"/>
        <v/>
      </c>
      <c r="AB693" s="16" t="e">
        <f>IF($A$3=FALSE,IF($C693&lt;16,K693/($D693^0.70558407859294)*'Hintergrund Berechnung'!$I$941,K693/($D693^0.70558407859294)*'Hintergrund Berechnung'!$I$942),IF($C693&lt;13,(K693/($D693^0.70558407859294)*'Hintergrund Berechnung'!$I$941)*0.5,IF($C693&lt;16,(K693/($D693^0.70558407859294)*'Hintergrund Berechnung'!$I$941)*0.67,K693/($D693^0.70558407859294)*'Hintergrund Berechnung'!$I$942)))</f>
        <v>#DIV/0!</v>
      </c>
      <c r="AC693" s="16" t="str">
        <f t="shared" si="94"/>
        <v/>
      </c>
      <c r="AD693" s="16" t="e">
        <f>IF($A$3=FALSE,IF($C693&lt;16,M693/($D693^0.70558407859294)*'Hintergrund Berechnung'!$I$941,M693/($D693^0.70558407859294)*'Hintergrund Berechnung'!$I$942),IF($C693&lt;13,(M693/($D693^0.70558407859294)*'Hintergrund Berechnung'!$I$941)*0.5,IF($C693&lt;16,(M693/($D693^0.70558407859294)*'Hintergrund Berechnung'!$I$941)*0.67,M693/($D693^0.70558407859294)*'Hintergrund Berechnung'!$I$942)))</f>
        <v>#DIV/0!</v>
      </c>
      <c r="AE693" s="16" t="str">
        <f t="shared" si="95"/>
        <v/>
      </c>
      <c r="AF693" s="16" t="e">
        <f>IF($A$3=FALSE,IF($C693&lt;16,O693/($D693^0.70558407859294)*'Hintergrund Berechnung'!$I$941,O693/($D693^0.70558407859294)*'Hintergrund Berechnung'!$I$942),IF($C693&lt;13,(O693/($D693^0.70558407859294)*'Hintergrund Berechnung'!$I$941)*0.5,IF($C693&lt;16,(O693/($D693^0.70558407859294)*'Hintergrund Berechnung'!$I$941)*0.67,O693/($D693^0.70558407859294)*'Hintergrund Berechnung'!$I$942)))</f>
        <v>#DIV/0!</v>
      </c>
      <c r="AG693" s="16" t="str">
        <f t="shared" si="96"/>
        <v/>
      </c>
      <c r="AH693" s="16" t="e">
        <f t="shared" si="97"/>
        <v>#DIV/0!</v>
      </c>
      <c r="AI693" s="34" t="e">
        <f>ROUND(IF(C693&lt;16,$Q693/($D693^0.450818786555515)*'Hintergrund Berechnung'!$N$941,$Q693/($D693^0.450818786555515)*'Hintergrund Berechnung'!$N$942),0)</f>
        <v>#DIV/0!</v>
      </c>
      <c r="AJ693" s="34">
        <f>ROUND(IF(C693&lt;16,$R693*'Hintergrund Berechnung'!$O$941,$R693*'Hintergrund Berechnung'!$O$942),0)</f>
        <v>0</v>
      </c>
      <c r="AK693" s="34">
        <f>ROUND(IF(C693&lt;16,IF(S693&gt;0,(25-$S693)*'Hintergrund Berechnung'!$J$941,0),IF(S693&gt;0,(25-$S693)*'Hintergrund Berechnung'!$J$942,0)),0)</f>
        <v>0</v>
      </c>
      <c r="AL693" s="18" t="e">
        <f t="shared" si="98"/>
        <v>#DIV/0!</v>
      </c>
    </row>
    <row r="694" spans="21:38" x14ac:dyDescent="0.5">
      <c r="U694" s="16">
        <f t="shared" si="90"/>
        <v>0</v>
      </c>
      <c r="V694" s="16" t="e">
        <f>IF($A$3=FALSE,IF($C694&lt;16,E694/($D694^0.70558407859294)*'Hintergrund Berechnung'!$I$941,E694/($D694^0.70558407859294)*'Hintergrund Berechnung'!$I$942),IF($C694&lt;13,(E694/($D694^0.70558407859294)*'Hintergrund Berechnung'!$I$941)*0.5,IF($C694&lt;16,(E694/($D694^0.70558407859294)*'Hintergrund Berechnung'!$I$941)*0.67,E694/($D694^0.70558407859294)*'Hintergrund Berechnung'!$I$942)))</f>
        <v>#DIV/0!</v>
      </c>
      <c r="W694" s="16" t="str">
        <f t="shared" si="91"/>
        <v/>
      </c>
      <c r="X694" s="16" t="e">
        <f>IF($A$3=FALSE,IF($C694&lt;16,G694/($D694^0.70558407859294)*'Hintergrund Berechnung'!$I$941,G694/($D694^0.70558407859294)*'Hintergrund Berechnung'!$I$942),IF($C694&lt;13,(G694/($D694^0.70558407859294)*'Hintergrund Berechnung'!$I$941)*0.5,IF($C694&lt;16,(G694/($D694^0.70558407859294)*'Hintergrund Berechnung'!$I$941)*0.67,G694/($D694^0.70558407859294)*'Hintergrund Berechnung'!$I$942)))</f>
        <v>#DIV/0!</v>
      </c>
      <c r="Y694" s="16" t="str">
        <f t="shared" si="92"/>
        <v/>
      </c>
      <c r="Z694" s="16" t="e">
        <f>IF($A$3=FALSE,IF($C694&lt;16,I694/($D694^0.70558407859294)*'Hintergrund Berechnung'!$I$941,I694/($D694^0.70558407859294)*'Hintergrund Berechnung'!$I$942),IF($C694&lt;13,(I694/($D694^0.70558407859294)*'Hintergrund Berechnung'!$I$941)*0.5,IF($C694&lt;16,(I694/($D694^0.70558407859294)*'Hintergrund Berechnung'!$I$941)*0.67,I694/($D694^0.70558407859294)*'Hintergrund Berechnung'!$I$942)))</f>
        <v>#DIV/0!</v>
      </c>
      <c r="AA694" s="16" t="str">
        <f t="shared" si="93"/>
        <v/>
      </c>
      <c r="AB694" s="16" t="e">
        <f>IF($A$3=FALSE,IF($C694&lt;16,K694/($D694^0.70558407859294)*'Hintergrund Berechnung'!$I$941,K694/($D694^0.70558407859294)*'Hintergrund Berechnung'!$I$942),IF($C694&lt;13,(K694/($D694^0.70558407859294)*'Hintergrund Berechnung'!$I$941)*0.5,IF($C694&lt;16,(K694/($D694^0.70558407859294)*'Hintergrund Berechnung'!$I$941)*0.67,K694/($D694^0.70558407859294)*'Hintergrund Berechnung'!$I$942)))</f>
        <v>#DIV/0!</v>
      </c>
      <c r="AC694" s="16" t="str">
        <f t="shared" si="94"/>
        <v/>
      </c>
      <c r="AD694" s="16" t="e">
        <f>IF($A$3=FALSE,IF($C694&lt;16,M694/($D694^0.70558407859294)*'Hintergrund Berechnung'!$I$941,M694/($D694^0.70558407859294)*'Hintergrund Berechnung'!$I$942),IF($C694&lt;13,(M694/($D694^0.70558407859294)*'Hintergrund Berechnung'!$I$941)*0.5,IF($C694&lt;16,(M694/($D694^0.70558407859294)*'Hintergrund Berechnung'!$I$941)*0.67,M694/($D694^0.70558407859294)*'Hintergrund Berechnung'!$I$942)))</f>
        <v>#DIV/0!</v>
      </c>
      <c r="AE694" s="16" t="str">
        <f t="shared" si="95"/>
        <v/>
      </c>
      <c r="AF694" s="16" t="e">
        <f>IF($A$3=FALSE,IF($C694&lt;16,O694/($D694^0.70558407859294)*'Hintergrund Berechnung'!$I$941,O694/($D694^0.70558407859294)*'Hintergrund Berechnung'!$I$942),IF($C694&lt;13,(O694/($D694^0.70558407859294)*'Hintergrund Berechnung'!$I$941)*0.5,IF($C694&lt;16,(O694/($D694^0.70558407859294)*'Hintergrund Berechnung'!$I$941)*0.67,O694/($D694^0.70558407859294)*'Hintergrund Berechnung'!$I$942)))</f>
        <v>#DIV/0!</v>
      </c>
      <c r="AG694" s="16" t="str">
        <f t="shared" si="96"/>
        <v/>
      </c>
      <c r="AH694" s="16" t="e">
        <f t="shared" si="97"/>
        <v>#DIV/0!</v>
      </c>
      <c r="AI694" s="34" t="e">
        <f>ROUND(IF(C694&lt;16,$Q694/($D694^0.450818786555515)*'Hintergrund Berechnung'!$N$941,$Q694/($D694^0.450818786555515)*'Hintergrund Berechnung'!$N$942),0)</f>
        <v>#DIV/0!</v>
      </c>
      <c r="AJ694" s="34">
        <f>ROUND(IF(C694&lt;16,$R694*'Hintergrund Berechnung'!$O$941,$R694*'Hintergrund Berechnung'!$O$942),0)</f>
        <v>0</v>
      </c>
      <c r="AK694" s="34">
        <f>ROUND(IF(C694&lt;16,IF(S694&gt;0,(25-$S694)*'Hintergrund Berechnung'!$J$941,0),IF(S694&gt;0,(25-$S694)*'Hintergrund Berechnung'!$J$942,0)),0)</f>
        <v>0</v>
      </c>
      <c r="AL694" s="18" t="e">
        <f t="shared" si="98"/>
        <v>#DIV/0!</v>
      </c>
    </row>
    <row r="695" spans="21:38" x14ac:dyDescent="0.5">
      <c r="U695" s="16">
        <f t="shared" si="90"/>
        <v>0</v>
      </c>
      <c r="V695" s="16" t="e">
        <f>IF($A$3=FALSE,IF($C695&lt;16,E695/($D695^0.70558407859294)*'Hintergrund Berechnung'!$I$941,E695/($D695^0.70558407859294)*'Hintergrund Berechnung'!$I$942),IF($C695&lt;13,(E695/($D695^0.70558407859294)*'Hintergrund Berechnung'!$I$941)*0.5,IF($C695&lt;16,(E695/($D695^0.70558407859294)*'Hintergrund Berechnung'!$I$941)*0.67,E695/($D695^0.70558407859294)*'Hintergrund Berechnung'!$I$942)))</f>
        <v>#DIV/0!</v>
      </c>
      <c r="W695" s="16" t="str">
        <f t="shared" si="91"/>
        <v/>
      </c>
      <c r="X695" s="16" t="e">
        <f>IF($A$3=FALSE,IF($C695&lt;16,G695/($D695^0.70558407859294)*'Hintergrund Berechnung'!$I$941,G695/($D695^0.70558407859294)*'Hintergrund Berechnung'!$I$942),IF($C695&lt;13,(G695/($D695^0.70558407859294)*'Hintergrund Berechnung'!$I$941)*0.5,IF($C695&lt;16,(G695/($D695^0.70558407859294)*'Hintergrund Berechnung'!$I$941)*0.67,G695/($D695^0.70558407859294)*'Hintergrund Berechnung'!$I$942)))</f>
        <v>#DIV/0!</v>
      </c>
      <c r="Y695" s="16" t="str">
        <f t="shared" si="92"/>
        <v/>
      </c>
      <c r="Z695" s="16" t="e">
        <f>IF($A$3=FALSE,IF($C695&lt;16,I695/($D695^0.70558407859294)*'Hintergrund Berechnung'!$I$941,I695/($D695^0.70558407859294)*'Hintergrund Berechnung'!$I$942),IF($C695&lt;13,(I695/($D695^0.70558407859294)*'Hintergrund Berechnung'!$I$941)*0.5,IF($C695&lt;16,(I695/($D695^0.70558407859294)*'Hintergrund Berechnung'!$I$941)*0.67,I695/($D695^0.70558407859294)*'Hintergrund Berechnung'!$I$942)))</f>
        <v>#DIV/0!</v>
      </c>
      <c r="AA695" s="16" t="str">
        <f t="shared" si="93"/>
        <v/>
      </c>
      <c r="AB695" s="16" t="e">
        <f>IF($A$3=FALSE,IF($C695&lt;16,K695/($D695^0.70558407859294)*'Hintergrund Berechnung'!$I$941,K695/($D695^0.70558407859294)*'Hintergrund Berechnung'!$I$942),IF($C695&lt;13,(K695/($D695^0.70558407859294)*'Hintergrund Berechnung'!$I$941)*0.5,IF($C695&lt;16,(K695/($D695^0.70558407859294)*'Hintergrund Berechnung'!$I$941)*0.67,K695/($D695^0.70558407859294)*'Hintergrund Berechnung'!$I$942)))</f>
        <v>#DIV/0!</v>
      </c>
      <c r="AC695" s="16" t="str">
        <f t="shared" si="94"/>
        <v/>
      </c>
      <c r="AD695" s="16" t="e">
        <f>IF($A$3=FALSE,IF($C695&lt;16,M695/($D695^0.70558407859294)*'Hintergrund Berechnung'!$I$941,M695/($D695^0.70558407859294)*'Hintergrund Berechnung'!$I$942),IF($C695&lt;13,(M695/($D695^0.70558407859294)*'Hintergrund Berechnung'!$I$941)*0.5,IF($C695&lt;16,(M695/($D695^0.70558407859294)*'Hintergrund Berechnung'!$I$941)*0.67,M695/($D695^0.70558407859294)*'Hintergrund Berechnung'!$I$942)))</f>
        <v>#DIV/0!</v>
      </c>
      <c r="AE695" s="16" t="str">
        <f t="shared" si="95"/>
        <v/>
      </c>
      <c r="AF695" s="16" t="e">
        <f>IF($A$3=FALSE,IF($C695&lt;16,O695/($D695^0.70558407859294)*'Hintergrund Berechnung'!$I$941,O695/($D695^0.70558407859294)*'Hintergrund Berechnung'!$I$942),IF($C695&lt;13,(O695/($D695^0.70558407859294)*'Hintergrund Berechnung'!$I$941)*0.5,IF($C695&lt;16,(O695/($D695^0.70558407859294)*'Hintergrund Berechnung'!$I$941)*0.67,O695/($D695^0.70558407859294)*'Hintergrund Berechnung'!$I$942)))</f>
        <v>#DIV/0!</v>
      </c>
      <c r="AG695" s="16" t="str">
        <f t="shared" si="96"/>
        <v/>
      </c>
      <c r="AH695" s="16" t="e">
        <f t="shared" si="97"/>
        <v>#DIV/0!</v>
      </c>
      <c r="AI695" s="34" t="e">
        <f>ROUND(IF(C695&lt;16,$Q695/($D695^0.450818786555515)*'Hintergrund Berechnung'!$N$941,$Q695/($D695^0.450818786555515)*'Hintergrund Berechnung'!$N$942),0)</f>
        <v>#DIV/0!</v>
      </c>
      <c r="AJ695" s="34">
        <f>ROUND(IF(C695&lt;16,$R695*'Hintergrund Berechnung'!$O$941,$R695*'Hintergrund Berechnung'!$O$942),0)</f>
        <v>0</v>
      </c>
      <c r="AK695" s="34">
        <f>ROUND(IF(C695&lt;16,IF(S695&gt;0,(25-$S695)*'Hintergrund Berechnung'!$J$941,0),IF(S695&gt;0,(25-$S695)*'Hintergrund Berechnung'!$J$942,0)),0)</f>
        <v>0</v>
      </c>
      <c r="AL695" s="18" t="e">
        <f t="shared" si="98"/>
        <v>#DIV/0!</v>
      </c>
    </row>
    <row r="696" spans="21:38" x14ac:dyDescent="0.5">
      <c r="U696" s="16">
        <f t="shared" si="90"/>
        <v>0</v>
      </c>
      <c r="V696" s="16" t="e">
        <f>IF($A$3=FALSE,IF($C696&lt;16,E696/($D696^0.70558407859294)*'Hintergrund Berechnung'!$I$941,E696/($D696^0.70558407859294)*'Hintergrund Berechnung'!$I$942),IF($C696&lt;13,(E696/($D696^0.70558407859294)*'Hintergrund Berechnung'!$I$941)*0.5,IF($C696&lt;16,(E696/($D696^0.70558407859294)*'Hintergrund Berechnung'!$I$941)*0.67,E696/($D696^0.70558407859294)*'Hintergrund Berechnung'!$I$942)))</f>
        <v>#DIV/0!</v>
      </c>
      <c r="W696" s="16" t="str">
        <f t="shared" si="91"/>
        <v/>
      </c>
      <c r="X696" s="16" t="e">
        <f>IF($A$3=FALSE,IF($C696&lt;16,G696/($D696^0.70558407859294)*'Hintergrund Berechnung'!$I$941,G696/($D696^0.70558407859294)*'Hintergrund Berechnung'!$I$942),IF($C696&lt;13,(G696/($D696^0.70558407859294)*'Hintergrund Berechnung'!$I$941)*0.5,IF($C696&lt;16,(G696/($D696^0.70558407859294)*'Hintergrund Berechnung'!$I$941)*0.67,G696/($D696^0.70558407859294)*'Hintergrund Berechnung'!$I$942)))</f>
        <v>#DIV/0!</v>
      </c>
      <c r="Y696" s="16" t="str">
        <f t="shared" si="92"/>
        <v/>
      </c>
      <c r="Z696" s="16" t="e">
        <f>IF($A$3=FALSE,IF($C696&lt;16,I696/($D696^0.70558407859294)*'Hintergrund Berechnung'!$I$941,I696/($D696^0.70558407859294)*'Hintergrund Berechnung'!$I$942),IF($C696&lt;13,(I696/($D696^0.70558407859294)*'Hintergrund Berechnung'!$I$941)*0.5,IF($C696&lt;16,(I696/($D696^0.70558407859294)*'Hintergrund Berechnung'!$I$941)*0.67,I696/($D696^0.70558407859294)*'Hintergrund Berechnung'!$I$942)))</f>
        <v>#DIV/0!</v>
      </c>
      <c r="AA696" s="16" t="str">
        <f t="shared" si="93"/>
        <v/>
      </c>
      <c r="AB696" s="16" t="e">
        <f>IF($A$3=FALSE,IF($C696&lt;16,K696/($D696^0.70558407859294)*'Hintergrund Berechnung'!$I$941,K696/($D696^0.70558407859294)*'Hintergrund Berechnung'!$I$942),IF($C696&lt;13,(K696/($D696^0.70558407859294)*'Hintergrund Berechnung'!$I$941)*0.5,IF($C696&lt;16,(K696/($D696^0.70558407859294)*'Hintergrund Berechnung'!$I$941)*0.67,K696/($D696^0.70558407859294)*'Hintergrund Berechnung'!$I$942)))</f>
        <v>#DIV/0!</v>
      </c>
      <c r="AC696" s="16" t="str">
        <f t="shared" si="94"/>
        <v/>
      </c>
      <c r="AD696" s="16" t="e">
        <f>IF($A$3=FALSE,IF($C696&lt;16,M696/($D696^0.70558407859294)*'Hintergrund Berechnung'!$I$941,M696/($D696^0.70558407859294)*'Hintergrund Berechnung'!$I$942),IF($C696&lt;13,(M696/($D696^0.70558407859294)*'Hintergrund Berechnung'!$I$941)*0.5,IF($C696&lt;16,(M696/($D696^0.70558407859294)*'Hintergrund Berechnung'!$I$941)*0.67,M696/($D696^0.70558407859294)*'Hintergrund Berechnung'!$I$942)))</f>
        <v>#DIV/0!</v>
      </c>
      <c r="AE696" s="16" t="str">
        <f t="shared" si="95"/>
        <v/>
      </c>
      <c r="AF696" s="16" t="e">
        <f>IF($A$3=FALSE,IF($C696&lt;16,O696/($D696^0.70558407859294)*'Hintergrund Berechnung'!$I$941,O696/($D696^0.70558407859294)*'Hintergrund Berechnung'!$I$942),IF($C696&lt;13,(O696/($D696^0.70558407859294)*'Hintergrund Berechnung'!$I$941)*0.5,IF($C696&lt;16,(O696/($D696^0.70558407859294)*'Hintergrund Berechnung'!$I$941)*0.67,O696/($D696^0.70558407859294)*'Hintergrund Berechnung'!$I$942)))</f>
        <v>#DIV/0!</v>
      </c>
      <c r="AG696" s="16" t="str">
        <f t="shared" si="96"/>
        <v/>
      </c>
      <c r="AH696" s="16" t="e">
        <f t="shared" si="97"/>
        <v>#DIV/0!</v>
      </c>
      <c r="AI696" s="34" t="e">
        <f>ROUND(IF(C696&lt;16,$Q696/($D696^0.450818786555515)*'Hintergrund Berechnung'!$N$941,$Q696/($D696^0.450818786555515)*'Hintergrund Berechnung'!$N$942),0)</f>
        <v>#DIV/0!</v>
      </c>
      <c r="AJ696" s="34">
        <f>ROUND(IF(C696&lt;16,$R696*'Hintergrund Berechnung'!$O$941,$R696*'Hintergrund Berechnung'!$O$942),0)</f>
        <v>0</v>
      </c>
      <c r="AK696" s="34">
        <f>ROUND(IF(C696&lt;16,IF(S696&gt;0,(25-$S696)*'Hintergrund Berechnung'!$J$941,0),IF(S696&gt;0,(25-$S696)*'Hintergrund Berechnung'!$J$942,0)),0)</f>
        <v>0</v>
      </c>
      <c r="AL696" s="18" t="e">
        <f t="shared" si="98"/>
        <v>#DIV/0!</v>
      </c>
    </row>
    <row r="697" spans="21:38" x14ac:dyDescent="0.5">
      <c r="U697" s="16">
        <f t="shared" si="90"/>
        <v>0</v>
      </c>
      <c r="V697" s="16" t="e">
        <f>IF($A$3=FALSE,IF($C697&lt;16,E697/($D697^0.70558407859294)*'Hintergrund Berechnung'!$I$941,E697/($D697^0.70558407859294)*'Hintergrund Berechnung'!$I$942),IF($C697&lt;13,(E697/($D697^0.70558407859294)*'Hintergrund Berechnung'!$I$941)*0.5,IF($C697&lt;16,(E697/($D697^0.70558407859294)*'Hintergrund Berechnung'!$I$941)*0.67,E697/($D697^0.70558407859294)*'Hintergrund Berechnung'!$I$942)))</f>
        <v>#DIV/0!</v>
      </c>
      <c r="W697" s="16" t="str">
        <f t="shared" si="91"/>
        <v/>
      </c>
      <c r="X697" s="16" t="e">
        <f>IF($A$3=FALSE,IF($C697&lt;16,G697/($D697^0.70558407859294)*'Hintergrund Berechnung'!$I$941,G697/($D697^0.70558407859294)*'Hintergrund Berechnung'!$I$942),IF($C697&lt;13,(G697/($D697^0.70558407859294)*'Hintergrund Berechnung'!$I$941)*0.5,IF($C697&lt;16,(G697/($D697^0.70558407859294)*'Hintergrund Berechnung'!$I$941)*0.67,G697/($D697^0.70558407859294)*'Hintergrund Berechnung'!$I$942)))</f>
        <v>#DIV/0!</v>
      </c>
      <c r="Y697" s="16" t="str">
        <f t="shared" si="92"/>
        <v/>
      </c>
      <c r="Z697" s="16" t="e">
        <f>IF($A$3=FALSE,IF($C697&lt;16,I697/($D697^0.70558407859294)*'Hintergrund Berechnung'!$I$941,I697/($D697^0.70558407859294)*'Hintergrund Berechnung'!$I$942),IF($C697&lt;13,(I697/($D697^0.70558407859294)*'Hintergrund Berechnung'!$I$941)*0.5,IF($C697&lt;16,(I697/($D697^0.70558407859294)*'Hintergrund Berechnung'!$I$941)*0.67,I697/($D697^0.70558407859294)*'Hintergrund Berechnung'!$I$942)))</f>
        <v>#DIV/0!</v>
      </c>
      <c r="AA697" s="16" t="str">
        <f t="shared" si="93"/>
        <v/>
      </c>
      <c r="AB697" s="16" t="e">
        <f>IF($A$3=FALSE,IF($C697&lt;16,K697/($D697^0.70558407859294)*'Hintergrund Berechnung'!$I$941,K697/($D697^0.70558407859294)*'Hintergrund Berechnung'!$I$942),IF($C697&lt;13,(K697/($D697^0.70558407859294)*'Hintergrund Berechnung'!$I$941)*0.5,IF($C697&lt;16,(K697/($D697^0.70558407859294)*'Hintergrund Berechnung'!$I$941)*0.67,K697/($D697^0.70558407859294)*'Hintergrund Berechnung'!$I$942)))</f>
        <v>#DIV/0!</v>
      </c>
      <c r="AC697" s="16" t="str">
        <f t="shared" si="94"/>
        <v/>
      </c>
      <c r="AD697" s="16" t="e">
        <f>IF($A$3=FALSE,IF($C697&lt;16,M697/($D697^0.70558407859294)*'Hintergrund Berechnung'!$I$941,M697/($D697^0.70558407859294)*'Hintergrund Berechnung'!$I$942),IF($C697&lt;13,(M697/($D697^0.70558407859294)*'Hintergrund Berechnung'!$I$941)*0.5,IF($C697&lt;16,(M697/($D697^0.70558407859294)*'Hintergrund Berechnung'!$I$941)*0.67,M697/($D697^0.70558407859294)*'Hintergrund Berechnung'!$I$942)))</f>
        <v>#DIV/0!</v>
      </c>
      <c r="AE697" s="16" t="str">
        <f t="shared" si="95"/>
        <v/>
      </c>
      <c r="AF697" s="16" t="e">
        <f>IF($A$3=FALSE,IF($C697&lt;16,O697/($D697^0.70558407859294)*'Hintergrund Berechnung'!$I$941,O697/($D697^0.70558407859294)*'Hintergrund Berechnung'!$I$942),IF($C697&lt;13,(O697/($D697^0.70558407859294)*'Hintergrund Berechnung'!$I$941)*0.5,IF($C697&lt;16,(O697/($D697^0.70558407859294)*'Hintergrund Berechnung'!$I$941)*0.67,O697/($D697^0.70558407859294)*'Hintergrund Berechnung'!$I$942)))</f>
        <v>#DIV/0!</v>
      </c>
      <c r="AG697" s="16" t="str">
        <f t="shared" si="96"/>
        <v/>
      </c>
      <c r="AH697" s="16" t="e">
        <f t="shared" si="97"/>
        <v>#DIV/0!</v>
      </c>
      <c r="AI697" s="34" t="e">
        <f>ROUND(IF(C697&lt;16,$Q697/($D697^0.450818786555515)*'Hintergrund Berechnung'!$N$941,$Q697/($D697^0.450818786555515)*'Hintergrund Berechnung'!$N$942),0)</f>
        <v>#DIV/0!</v>
      </c>
      <c r="AJ697" s="34">
        <f>ROUND(IF(C697&lt;16,$R697*'Hintergrund Berechnung'!$O$941,$R697*'Hintergrund Berechnung'!$O$942),0)</f>
        <v>0</v>
      </c>
      <c r="AK697" s="34">
        <f>ROUND(IF(C697&lt;16,IF(S697&gt;0,(25-$S697)*'Hintergrund Berechnung'!$J$941,0),IF(S697&gt;0,(25-$S697)*'Hintergrund Berechnung'!$J$942,0)),0)</f>
        <v>0</v>
      </c>
      <c r="AL697" s="18" t="e">
        <f t="shared" si="98"/>
        <v>#DIV/0!</v>
      </c>
    </row>
    <row r="698" spans="21:38" x14ac:dyDescent="0.5">
      <c r="U698" s="16">
        <f t="shared" si="90"/>
        <v>0</v>
      </c>
      <c r="V698" s="16" t="e">
        <f>IF($A$3=FALSE,IF($C698&lt;16,E698/($D698^0.70558407859294)*'Hintergrund Berechnung'!$I$941,E698/($D698^0.70558407859294)*'Hintergrund Berechnung'!$I$942),IF($C698&lt;13,(E698/($D698^0.70558407859294)*'Hintergrund Berechnung'!$I$941)*0.5,IF($C698&lt;16,(E698/($D698^0.70558407859294)*'Hintergrund Berechnung'!$I$941)*0.67,E698/($D698^0.70558407859294)*'Hintergrund Berechnung'!$I$942)))</f>
        <v>#DIV/0!</v>
      </c>
      <c r="W698" s="16" t="str">
        <f t="shared" si="91"/>
        <v/>
      </c>
      <c r="X698" s="16" t="e">
        <f>IF($A$3=FALSE,IF($C698&lt;16,G698/($D698^0.70558407859294)*'Hintergrund Berechnung'!$I$941,G698/($D698^0.70558407859294)*'Hintergrund Berechnung'!$I$942),IF($C698&lt;13,(G698/($D698^0.70558407859294)*'Hintergrund Berechnung'!$I$941)*0.5,IF($C698&lt;16,(G698/($D698^0.70558407859294)*'Hintergrund Berechnung'!$I$941)*0.67,G698/($D698^0.70558407859294)*'Hintergrund Berechnung'!$I$942)))</f>
        <v>#DIV/0!</v>
      </c>
      <c r="Y698" s="16" t="str">
        <f t="shared" si="92"/>
        <v/>
      </c>
      <c r="Z698" s="16" t="e">
        <f>IF($A$3=FALSE,IF($C698&lt;16,I698/($D698^0.70558407859294)*'Hintergrund Berechnung'!$I$941,I698/($D698^0.70558407859294)*'Hintergrund Berechnung'!$I$942),IF($C698&lt;13,(I698/($D698^0.70558407859294)*'Hintergrund Berechnung'!$I$941)*0.5,IF($C698&lt;16,(I698/($D698^0.70558407859294)*'Hintergrund Berechnung'!$I$941)*0.67,I698/($D698^0.70558407859294)*'Hintergrund Berechnung'!$I$942)))</f>
        <v>#DIV/0!</v>
      </c>
      <c r="AA698" s="16" t="str">
        <f t="shared" si="93"/>
        <v/>
      </c>
      <c r="AB698" s="16" t="e">
        <f>IF($A$3=FALSE,IF($C698&lt;16,K698/($D698^0.70558407859294)*'Hintergrund Berechnung'!$I$941,K698/($D698^0.70558407859294)*'Hintergrund Berechnung'!$I$942),IF($C698&lt;13,(K698/($D698^0.70558407859294)*'Hintergrund Berechnung'!$I$941)*0.5,IF($C698&lt;16,(K698/($D698^0.70558407859294)*'Hintergrund Berechnung'!$I$941)*0.67,K698/($D698^0.70558407859294)*'Hintergrund Berechnung'!$I$942)))</f>
        <v>#DIV/0!</v>
      </c>
      <c r="AC698" s="16" t="str">
        <f t="shared" si="94"/>
        <v/>
      </c>
      <c r="AD698" s="16" t="e">
        <f>IF($A$3=FALSE,IF($C698&lt;16,M698/($D698^0.70558407859294)*'Hintergrund Berechnung'!$I$941,M698/($D698^0.70558407859294)*'Hintergrund Berechnung'!$I$942),IF($C698&lt;13,(M698/($D698^0.70558407859294)*'Hintergrund Berechnung'!$I$941)*0.5,IF($C698&lt;16,(M698/($D698^0.70558407859294)*'Hintergrund Berechnung'!$I$941)*0.67,M698/($D698^0.70558407859294)*'Hintergrund Berechnung'!$I$942)))</f>
        <v>#DIV/0!</v>
      </c>
      <c r="AE698" s="16" t="str">
        <f t="shared" si="95"/>
        <v/>
      </c>
      <c r="AF698" s="16" t="e">
        <f>IF($A$3=FALSE,IF($C698&lt;16,O698/($D698^0.70558407859294)*'Hintergrund Berechnung'!$I$941,O698/($D698^0.70558407859294)*'Hintergrund Berechnung'!$I$942),IF($C698&lt;13,(O698/($D698^0.70558407859294)*'Hintergrund Berechnung'!$I$941)*0.5,IF($C698&lt;16,(O698/($D698^0.70558407859294)*'Hintergrund Berechnung'!$I$941)*0.67,O698/($D698^0.70558407859294)*'Hintergrund Berechnung'!$I$942)))</f>
        <v>#DIV/0!</v>
      </c>
      <c r="AG698" s="16" t="str">
        <f t="shared" si="96"/>
        <v/>
      </c>
      <c r="AH698" s="16" t="e">
        <f t="shared" si="97"/>
        <v>#DIV/0!</v>
      </c>
      <c r="AI698" s="34" t="e">
        <f>ROUND(IF(C698&lt;16,$Q698/($D698^0.450818786555515)*'Hintergrund Berechnung'!$N$941,$Q698/($D698^0.450818786555515)*'Hintergrund Berechnung'!$N$942),0)</f>
        <v>#DIV/0!</v>
      </c>
      <c r="AJ698" s="34">
        <f>ROUND(IF(C698&lt;16,$R698*'Hintergrund Berechnung'!$O$941,$R698*'Hintergrund Berechnung'!$O$942),0)</f>
        <v>0</v>
      </c>
      <c r="AK698" s="34">
        <f>ROUND(IF(C698&lt;16,IF(S698&gt;0,(25-$S698)*'Hintergrund Berechnung'!$J$941,0),IF(S698&gt;0,(25-$S698)*'Hintergrund Berechnung'!$J$942,0)),0)</f>
        <v>0</v>
      </c>
      <c r="AL698" s="18" t="e">
        <f t="shared" si="98"/>
        <v>#DIV/0!</v>
      </c>
    </row>
    <row r="699" spans="21:38" x14ac:dyDescent="0.5">
      <c r="U699" s="16">
        <f t="shared" si="90"/>
        <v>0</v>
      </c>
      <c r="V699" s="16" t="e">
        <f>IF($A$3=FALSE,IF($C699&lt;16,E699/($D699^0.70558407859294)*'Hintergrund Berechnung'!$I$941,E699/($D699^0.70558407859294)*'Hintergrund Berechnung'!$I$942),IF($C699&lt;13,(E699/($D699^0.70558407859294)*'Hintergrund Berechnung'!$I$941)*0.5,IF($C699&lt;16,(E699/($D699^0.70558407859294)*'Hintergrund Berechnung'!$I$941)*0.67,E699/($D699^0.70558407859294)*'Hintergrund Berechnung'!$I$942)))</f>
        <v>#DIV/0!</v>
      </c>
      <c r="W699" s="16" t="str">
        <f t="shared" si="91"/>
        <v/>
      </c>
      <c r="X699" s="16" t="e">
        <f>IF($A$3=FALSE,IF($C699&lt;16,G699/($D699^0.70558407859294)*'Hintergrund Berechnung'!$I$941,G699/($D699^0.70558407859294)*'Hintergrund Berechnung'!$I$942),IF($C699&lt;13,(G699/($D699^0.70558407859294)*'Hintergrund Berechnung'!$I$941)*0.5,IF($C699&lt;16,(G699/($D699^0.70558407859294)*'Hintergrund Berechnung'!$I$941)*0.67,G699/($D699^0.70558407859294)*'Hintergrund Berechnung'!$I$942)))</f>
        <v>#DIV/0!</v>
      </c>
      <c r="Y699" s="16" t="str">
        <f t="shared" si="92"/>
        <v/>
      </c>
      <c r="Z699" s="16" t="e">
        <f>IF($A$3=FALSE,IF($C699&lt;16,I699/($D699^0.70558407859294)*'Hintergrund Berechnung'!$I$941,I699/($D699^0.70558407859294)*'Hintergrund Berechnung'!$I$942),IF($C699&lt;13,(I699/($D699^0.70558407859294)*'Hintergrund Berechnung'!$I$941)*0.5,IF($C699&lt;16,(I699/($D699^0.70558407859294)*'Hintergrund Berechnung'!$I$941)*0.67,I699/($D699^0.70558407859294)*'Hintergrund Berechnung'!$I$942)))</f>
        <v>#DIV/0!</v>
      </c>
      <c r="AA699" s="16" t="str">
        <f t="shared" si="93"/>
        <v/>
      </c>
      <c r="AB699" s="16" t="e">
        <f>IF($A$3=FALSE,IF($C699&lt;16,K699/($D699^0.70558407859294)*'Hintergrund Berechnung'!$I$941,K699/($D699^0.70558407859294)*'Hintergrund Berechnung'!$I$942),IF($C699&lt;13,(K699/($D699^0.70558407859294)*'Hintergrund Berechnung'!$I$941)*0.5,IF($C699&lt;16,(K699/($D699^0.70558407859294)*'Hintergrund Berechnung'!$I$941)*0.67,K699/($D699^0.70558407859294)*'Hintergrund Berechnung'!$I$942)))</f>
        <v>#DIV/0!</v>
      </c>
      <c r="AC699" s="16" t="str">
        <f t="shared" si="94"/>
        <v/>
      </c>
      <c r="AD699" s="16" t="e">
        <f>IF($A$3=FALSE,IF($C699&lt;16,M699/($D699^0.70558407859294)*'Hintergrund Berechnung'!$I$941,M699/($D699^0.70558407859294)*'Hintergrund Berechnung'!$I$942),IF($C699&lt;13,(M699/($D699^0.70558407859294)*'Hintergrund Berechnung'!$I$941)*0.5,IF($C699&lt;16,(M699/($D699^0.70558407859294)*'Hintergrund Berechnung'!$I$941)*0.67,M699/($D699^0.70558407859294)*'Hintergrund Berechnung'!$I$942)))</f>
        <v>#DIV/0!</v>
      </c>
      <c r="AE699" s="16" t="str">
        <f t="shared" si="95"/>
        <v/>
      </c>
      <c r="AF699" s="16" t="e">
        <f>IF($A$3=FALSE,IF($C699&lt;16,O699/($D699^0.70558407859294)*'Hintergrund Berechnung'!$I$941,O699/($D699^0.70558407859294)*'Hintergrund Berechnung'!$I$942),IF($C699&lt;13,(O699/($D699^0.70558407859294)*'Hintergrund Berechnung'!$I$941)*0.5,IF($C699&lt;16,(O699/($D699^0.70558407859294)*'Hintergrund Berechnung'!$I$941)*0.67,O699/($D699^0.70558407859294)*'Hintergrund Berechnung'!$I$942)))</f>
        <v>#DIV/0!</v>
      </c>
      <c r="AG699" s="16" t="str">
        <f t="shared" si="96"/>
        <v/>
      </c>
      <c r="AH699" s="16" t="e">
        <f t="shared" si="97"/>
        <v>#DIV/0!</v>
      </c>
      <c r="AI699" s="34" t="e">
        <f>ROUND(IF(C699&lt;16,$Q699/($D699^0.450818786555515)*'Hintergrund Berechnung'!$N$941,$Q699/($D699^0.450818786555515)*'Hintergrund Berechnung'!$N$942),0)</f>
        <v>#DIV/0!</v>
      </c>
      <c r="AJ699" s="34">
        <f>ROUND(IF(C699&lt;16,$R699*'Hintergrund Berechnung'!$O$941,$R699*'Hintergrund Berechnung'!$O$942),0)</f>
        <v>0</v>
      </c>
      <c r="AK699" s="34">
        <f>ROUND(IF(C699&lt;16,IF(S699&gt;0,(25-$S699)*'Hintergrund Berechnung'!$J$941,0),IF(S699&gt;0,(25-$S699)*'Hintergrund Berechnung'!$J$942,0)),0)</f>
        <v>0</v>
      </c>
      <c r="AL699" s="18" t="e">
        <f t="shared" si="98"/>
        <v>#DIV/0!</v>
      </c>
    </row>
    <row r="700" spans="21:38" x14ac:dyDescent="0.5">
      <c r="U700" s="16">
        <f t="shared" si="90"/>
        <v>0</v>
      </c>
      <c r="V700" s="16" t="e">
        <f>IF($A$3=FALSE,IF($C700&lt;16,E700/($D700^0.70558407859294)*'Hintergrund Berechnung'!$I$941,E700/($D700^0.70558407859294)*'Hintergrund Berechnung'!$I$942),IF($C700&lt;13,(E700/($D700^0.70558407859294)*'Hintergrund Berechnung'!$I$941)*0.5,IF($C700&lt;16,(E700/($D700^0.70558407859294)*'Hintergrund Berechnung'!$I$941)*0.67,E700/($D700^0.70558407859294)*'Hintergrund Berechnung'!$I$942)))</f>
        <v>#DIV/0!</v>
      </c>
      <c r="W700" s="16" t="str">
        <f t="shared" si="91"/>
        <v/>
      </c>
      <c r="X700" s="16" t="e">
        <f>IF($A$3=FALSE,IF($C700&lt;16,G700/($D700^0.70558407859294)*'Hintergrund Berechnung'!$I$941,G700/($D700^0.70558407859294)*'Hintergrund Berechnung'!$I$942),IF($C700&lt;13,(G700/($D700^0.70558407859294)*'Hintergrund Berechnung'!$I$941)*0.5,IF($C700&lt;16,(G700/($D700^0.70558407859294)*'Hintergrund Berechnung'!$I$941)*0.67,G700/($D700^0.70558407859294)*'Hintergrund Berechnung'!$I$942)))</f>
        <v>#DIV/0!</v>
      </c>
      <c r="Y700" s="16" t="str">
        <f t="shared" si="92"/>
        <v/>
      </c>
      <c r="Z700" s="16" t="e">
        <f>IF($A$3=FALSE,IF($C700&lt;16,I700/($D700^0.70558407859294)*'Hintergrund Berechnung'!$I$941,I700/($D700^0.70558407859294)*'Hintergrund Berechnung'!$I$942),IF($C700&lt;13,(I700/($D700^0.70558407859294)*'Hintergrund Berechnung'!$I$941)*0.5,IF($C700&lt;16,(I700/($D700^0.70558407859294)*'Hintergrund Berechnung'!$I$941)*0.67,I700/($D700^0.70558407859294)*'Hintergrund Berechnung'!$I$942)))</f>
        <v>#DIV/0!</v>
      </c>
      <c r="AA700" s="16" t="str">
        <f t="shared" si="93"/>
        <v/>
      </c>
      <c r="AB700" s="16" t="e">
        <f>IF($A$3=FALSE,IF($C700&lt;16,K700/($D700^0.70558407859294)*'Hintergrund Berechnung'!$I$941,K700/($D700^0.70558407859294)*'Hintergrund Berechnung'!$I$942),IF($C700&lt;13,(K700/($D700^0.70558407859294)*'Hintergrund Berechnung'!$I$941)*0.5,IF($C700&lt;16,(K700/($D700^0.70558407859294)*'Hintergrund Berechnung'!$I$941)*0.67,K700/($D700^0.70558407859294)*'Hintergrund Berechnung'!$I$942)))</f>
        <v>#DIV/0!</v>
      </c>
      <c r="AC700" s="16" t="str">
        <f t="shared" si="94"/>
        <v/>
      </c>
      <c r="AD700" s="16" t="e">
        <f>IF($A$3=FALSE,IF($C700&lt;16,M700/($D700^0.70558407859294)*'Hintergrund Berechnung'!$I$941,M700/($D700^0.70558407859294)*'Hintergrund Berechnung'!$I$942),IF($C700&lt;13,(M700/($D700^0.70558407859294)*'Hintergrund Berechnung'!$I$941)*0.5,IF($C700&lt;16,(M700/($D700^0.70558407859294)*'Hintergrund Berechnung'!$I$941)*0.67,M700/($D700^0.70558407859294)*'Hintergrund Berechnung'!$I$942)))</f>
        <v>#DIV/0!</v>
      </c>
      <c r="AE700" s="16" t="str">
        <f t="shared" si="95"/>
        <v/>
      </c>
      <c r="AF700" s="16" t="e">
        <f>IF($A$3=FALSE,IF($C700&lt;16,O700/($D700^0.70558407859294)*'Hintergrund Berechnung'!$I$941,O700/($D700^0.70558407859294)*'Hintergrund Berechnung'!$I$942),IF($C700&lt;13,(O700/($D700^0.70558407859294)*'Hintergrund Berechnung'!$I$941)*0.5,IF($C700&lt;16,(O700/($D700^0.70558407859294)*'Hintergrund Berechnung'!$I$941)*0.67,O700/($D700^0.70558407859294)*'Hintergrund Berechnung'!$I$942)))</f>
        <v>#DIV/0!</v>
      </c>
      <c r="AG700" s="16" t="str">
        <f t="shared" si="96"/>
        <v/>
      </c>
      <c r="AH700" s="16" t="e">
        <f t="shared" si="97"/>
        <v>#DIV/0!</v>
      </c>
      <c r="AI700" s="34" t="e">
        <f>ROUND(IF(C700&lt;16,$Q700/($D700^0.450818786555515)*'Hintergrund Berechnung'!$N$941,$Q700/($D700^0.450818786555515)*'Hintergrund Berechnung'!$N$942),0)</f>
        <v>#DIV/0!</v>
      </c>
      <c r="AJ700" s="34">
        <f>ROUND(IF(C700&lt;16,$R700*'Hintergrund Berechnung'!$O$941,$R700*'Hintergrund Berechnung'!$O$942),0)</f>
        <v>0</v>
      </c>
      <c r="AK700" s="34">
        <f>ROUND(IF(C700&lt;16,IF(S700&gt;0,(25-$S700)*'Hintergrund Berechnung'!$J$941,0),IF(S700&gt;0,(25-$S700)*'Hintergrund Berechnung'!$J$942,0)),0)</f>
        <v>0</v>
      </c>
      <c r="AL700" s="18" t="e">
        <f t="shared" si="98"/>
        <v>#DIV/0!</v>
      </c>
    </row>
    <row r="701" spans="21:38" x14ac:dyDescent="0.5">
      <c r="U701" s="16">
        <f t="shared" si="90"/>
        <v>0</v>
      </c>
      <c r="V701" s="16" t="e">
        <f>IF($A$3=FALSE,IF($C701&lt;16,E701/($D701^0.70558407859294)*'Hintergrund Berechnung'!$I$941,E701/($D701^0.70558407859294)*'Hintergrund Berechnung'!$I$942),IF($C701&lt;13,(E701/($D701^0.70558407859294)*'Hintergrund Berechnung'!$I$941)*0.5,IF($C701&lt;16,(E701/($D701^0.70558407859294)*'Hintergrund Berechnung'!$I$941)*0.67,E701/($D701^0.70558407859294)*'Hintergrund Berechnung'!$I$942)))</f>
        <v>#DIV/0!</v>
      </c>
      <c r="W701" s="16" t="str">
        <f t="shared" si="91"/>
        <v/>
      </c>
      <c r="X701" s="16" t="e">
        <f>IF($A$3=FALSE,IF($C701&lt;16,G701/($D701^0.70558407859294)*'Hintergrund Berechnung'!$I$941,G701/($D701^0.70558407859294)*'Hintergrund Berechnung'!$I$942),IF($C701&lt;13,(G701/($D701^0.70558407859294)*'Hintergrund Berechnung'!$I$941)*0.5,IF($C701&lt;16,(G701/($D701^0.70558407859294)*'Hintergrund Berechnung'!$I$941)*0.67,G701/($D701^0.70558407859294)*'Hintergrund Berechnung'!$I$942)))</f>
        <v>#DIV/0!</v>
      </c>
      <c r="Y701" s="16" t="str">
        <f t="shared" si="92"/>
        <v/>
      </c>
      <c r="Z701" s="16" t="e">
        <f>IF($A$3=FALSE,IF($C701&lt;16,I701/($D701^0.70558407859294)*'Hintergrund Berechnung'!$I$941,I701/($D701^0.70558407859294)*'Hintergrund Berechnung'!$I$942),IF($C701&lt;13,(I701/($D701^0.70558407859294)*'Hintergrund Berechnung'!$I$941)*0.5,IF($C701&lt;16,(I701/($D701^0.70558407859294)*'Hintergrund Berechnung'!$I$941)*0.67,I701/($D701^0.70558407859294)*'Hintergrund Berechnung'!$I$942)))</f>
        <v>#DIV/0!</v>
      </c>
      <c r="AA701" s="16" t="str">
        <f t="shared" si="93"/>
        <v/>
      </c>
      <c r="AB701" s="16" t="e">
        <f>IF($A$3=FALSE,IF($C701&lt;16,K701/($D701^0.70558407859294)*'Hintergrund Berechnung'!$I$941,K701/($D701^0.70558407859294)*'Hintergrund Berechnung'!$I$942),IF($C701&lt;13,(K701/($D701^0.70558407859294)*'Hintergrund Berechnung'!$I$941)*0.5,IF($C701&lt;16,(K701/($D701^0.70558407859294)*'Hintergrund Berechnung'!$I$941)*0.67,K701/($D701^0.70558407859294)*'Hintergrund Berechnung'!$I$942)))</f>
        <v>#DIV/0!</v>
      </c>
      <c r="AC701" s="16" t="str">
        <f t="shared" si="94"/>
        <v/>
      </c>
      <c r="AD701" s="16" t="e">
        <f>IF($A$3=FALSE,IF($C701&lt;16,M701/($D701^0.70558407859294)*'Hintergrund Berechnung'!$I$941,M701/($D701^0.70558407859294)*'Hintergrund Berechnung'!$I$942),IF($C701&lt;13,(M701/($D701^0.70558407859294)*'Hintergrund Berechnung'!$I$941)*0.5,IF($C701&lt;16,(M701/($D701^0.70558407859294)*'Hintergrund Berechnung'!$I$941)*0.67,M701/($D701^0.70558407859294)*'Hintergrund Berechnung'!$I$942)))</f>
        <v>#DIV/0!</v>
      </c>
      <c r="AE701" s="16" t="str">
        <f t="shared" si="95"/>
        <v/>
      </c>
      <c r="AF701" s="16" t="e">
        <f>IF($A$3=FALSE,IF($C701&lt;16,O701/($D701^0.70558407859294)*'Hintergrund Berechnung'!$I$941,O701/($D701^0.70558407859294)*'Hintergrund Berechnung'!$I$942),IF($C701&lt;13,(O701/($D701^0.70558407859294)*'Hintergrund Berechnung'!$I$941)*0.5,IF($C701&lt;16,(O701/($D701^0.70558407859294)*'Hintergrund Berechnung'!$I$941)*0.67,O701/($D701^0.70558407859294)*'Hintergrund Berechnung'!$I$942)))</f>
        <v>#DIV/0!</v>
      </c>
      <c r="AG701" s="16" t="str">
        <f t="shared" si="96"/>
        <v/>
      </c>
      <c r="AH701" s="16" t="e">
        <f t="shared" si="97"/>
        <v>#DIV/0!</v>
      </c>
      <c r="AI701" s="34" t="e">
        <f>ROUND(IF(C701&lt;16,$Q701/($D701^0.450818786555515)*'Hintergrund Berechnung'!$N$941,$Q701/($D701^0.450818786555515)*'Hintergrund Berechnung'!$N$942),0)</f>
        <v>#DIV/0!</v>
      </c>
      <c r="AJ701" s="34">
        <f>ROUND(IF(C701&lt;16,$R701*'Hintergrund Berechnung'!$O$941,$R701*'Hintergrund Berechnung'!$O$942),0)</f>
        <v>0</v>
      </c>
      <c r="AK701" s="34">
        <f>ROUND(IF(C701&lt;16,IF(S701&gt;0,(25-$S701)*'Hintergrund Berechnung'!$J$941,0),IF(S701&gt;0,(25-$S701)*'Hintergrund Berechnung'!$J$942,0)),0)</f>
        <v>0</v>
      </c>
      <c r="AL701" s="18" t="e">
        <f t="shared" si="98"/>
        <v>#DIV/0!</v>
      </c>
    </row>
    <row r="702" spans="21:38" x14ac:dyDescent="0.5">
      <c r="U702" s="16">
        <f t="shared" si="90"/>
        <v>0</v>
      </c>
      <c r="V702" s="16" t="e">
        <f>IF($A$3=FALSE,IF($C702&lt;16,E702/($D702^0.70558407859294)*'Hintergrund Berechnung'!$I$941,E702/($D702^0.70558407859294)*'Hintergrund Berechnung'!$I$942),IF($C702&lt;13,(E702/($D702^0.70558407859294)*'Hintergrund Berechnung'!$I$941)*0.5,IF($C702&lt;16,(E702/($D702^0.70558407859294)*'Hintergrund Berechnung'!$I$941)*0.67,E702/($D702^0.70558407859294)*'Hintergrund Berechnung'!$I$942)))</f>
        <v>#DIV/0!</v>
      </c>
      <c r="W702" s="16" t="str">
        <f t="shared" si="91"/>
        <v/>
      </c>
      <c r="X702" s="16" t="e">
        <f>IF($A$3=FALSE,IF($C702&lt;16,G702/($D702^0.70558407859294)*'Hintergrund Berechnung'!$I$941,G702/($D702^0.70558407859294)*'Hintergrund Berechnung'!$I$942),IF($C702&lt;13,(G702/($D702^0.70558407859294)*'Hintergrund Berechnung'!$I$941)*0.5,IF($C702&lt;16,(G702/($D702^0.70558407859294)*'Hintergrund Berechnung'!$I$941)*0.67,G702/($D702^0.70558407859294)*'Hintergrund Berechnung'!$I$942)))</f>
        <v>#DIV/0!</v>
      </c>
      <c r="Y702" s="16" t="str">
        <f t="shared" si="92"/>
        <v/>
      </c>
      <c r="Z702" s="16" t="e">
        <f>IF($A$3=FALSE,IF($C702&lt;16,I702/($D702^0.70558407859294)*'Hintergrund Berechnung'!$I$941,I702/($D702^0.70558407859294)*'Hintergrund Berechnung'!$I$942),IF($C702&lt;13,(I702/($D702^0.70558407859294)*'Hintergrund Berechnung'!$I$941)*0.5,IF($C702&lt;16,(I702/($D702^0.70558407859294)*'Hintergrund Berechnung'!$I$941)*0.67,I702/($D702^0.70558407859294)*'Hintergrund Berechnung'!$I$942)))</f>
        <v>#DIV/0!</v>
      </c>
      <c r="AA702" s="16" t="str">
        <f t="shared" si="93"/>
        <v/>
      </c>
      <c r="AB702" s="16" t="e">
        <f>IF($A$3=FALSE,IF($C702&lt;16,K702/($D702^0.70558407859294)*'Hintergrund Berechnung'!$I$941,K702/($D702^0.70558407859294)*'Hintergrund Berechnung'!$I$942),IF($C702&lt;13,(K702/($D702^0.70558407859294)*'Hintergrund Berechnung'!$I$941)*0.5,IF($C702&lt;16,(K702/($D702^0.70558407859294)*'Hintergrund Berechnung'!$I$941)*0.67,K702/($D702^0.70558407859294)*'Hintergrund Berechnung'!$I$942)))</f>
        <v>#DIV/0!</v>
      </c>
      <c r="AC702" s="16" t="str">
        <f t="shared" si="94"/>
        <v/>
      </c>
      <c r="AD702" s="16" t="e">
        <f>IF($A$3=FALSE,IF($C702&lt;16,M702/($D702^0.70558407859294)*'Hintergrund Berechnung'!$I$941,M702/($D702^0.70558407859294)*'Hintergrund Berechnung'!$I$942),IF($C702&lt;13,(M702/($D702^0.70558407859294)*'Hintergrund Berechnung'!$I$941)*0.5,IF($C702&lt;16,(M702/($D702^0.70558407859294)*'Hintergrund Berechnung'!$I$941)*0.67,M702/($D702^0.70558407859294)*'Hintergrund Berechnung'!$I$942)))</f>
        <v>#DIV/0!</v>
      </c>
      <c r="AE702" s="16" t="str">
        <f t="shared" si="95"/>
        <v/>
      </c>
      <c r="AF702" s="16" t="e">
        <f>IF($A$3=FALSE,IF($C702&lt;16,O702/($D702^0.70558407859294)*'Hintergrund Berechnung'!$I$941,O702/($D702^0.70558407859294)*'Hintergrund Berechnung'!$I$942),IF($C702&lt;13,(O702/($D702^0.70558407859294)*'Hintergrund Berechnung'!$I$941)*0.5,IF($C702&lt;16,(O702/($D702^0.70558407859294)*'Hintergrund Berechnung'!$I$941)*0.67,O702/($D702^0.70558407859294)*'Hintergrund Berechnung'!$I$942)))</f>
        <v>#DIV/0!</v>
      </c>
      <c r="AG702" s="16" t="str">
        <f t="shared" si="96"/>
        <v/>
      </c>
      <c r="AH702" s="16" t="e">
        <f t="shared" si="97"/>
        <v>#DIV/0!</v>
      </c>
      <c r="AI702" s="34" t="e">
        <f>ROUND(IF(C702&lt;16,$Q702/($D702^0.450818786555515)*'Hintergrund Berechnung'!$N$941,$Q702/($D702^0.450818786555515)*'Hintergrund Berechnung'!$N$942),0)</f>
        <v>#DIV/0!</v>
      </c>
      <c r="AJ702" s="34">
        <f>ROUND(IF(C702&lt;16,$R702*'Hintergrund Berechnung'!$O$941,$R702*'Hintergrund Berechnung'!$O$942),0)</f>
        <v>0</v>
      </c>
      <c r="AK702" s="34">
        <f>ROUND(IF(C702&lt;16,IF(S702&gt;0,(25-$S702)*'Hintergrund Berechnung'!$J$941,0),IF(S702&gt;0,(25-$S702)*'Hintergrund Berechnung'!$J$942,0)),0)</f>
        <v>0</v>
      </c>
      <c r="AL702" s="18" t="e">
        <f t="shared" si="98"/>
        <v>#DIV/0!</v>
      </c>
    </row>
    <row r="703" spans="21:38" x14ac:dyDescent="0.5">
      <c r="U703" s="16">
        <f t="shared" si="90"/>
        <v>0</v>
      </c>
      <c r="V703" s="16" t="e">
        <f>IF($A$3=FALSE,IF($C703&lt;16,E703/($D703^0.70558407859294)*'Hintergrund Berechnung'!$I$941,E703/($D703^0.70558407859294)*'Hintergrund Berechnung'!$I$942),IF($C703&lt;13,(E703/($D703^0.70558407859294)*'Hintergrund Berechnung'!$I$941)*0.5,IF($C703&lt;16,(E703/($D703^0.70558407859294)*'Hintergrund Berechnung'!$I$941)*0.67,E703/($D703^0.70558407859294)*'Hintergrund Berechnung'!$I$942)))</f>
        <v>#DIV/0!</v>
      </c>
      <c r="W703" s="16" t="str">
        <f t="shared" si="91"/>
        <v/>
      </c>
      <c r="X703" s="16" t="e">
        <f>IF($A$3=FALSE,IF($C703&lt;16,G703/($D703^0.70558407859294)*'Hintergrund Berechnung'!$I$941,G703/($D703^0.70558407859294)*'Hintergrund Berechnung'!$I$942),IF($C703&lt;13,(G703/($D703^0.70558407859294)*'Hintergrund Berechnung'!$I$941)*0.5,IF($C703&lt;16,(G703/($D703^0.70558407859294)*'Hintergrund Berechnung'!$I$941)*0.67,G703/($D703^0.70558407859294)*'Hintergrund Berechnung'!$I$942)))</f>
        <v>#DIV/0!</v>
      </c>
      <c r="Y703" s="16" t="str">
        <f t="shared" si="92"/>
        <v/>
      </c>
      <c r="Z703" s="16" t="e">
        <f>IF($A$3=FALSE,IF($C703&lt;16,I703/($D703^0.70558407859294)*'Hintergrund Berechnung'!$I$941,I703/($D703^0.70558407859294)*'Hintergrund Berechnung'!$I$942),IF($C703&lt;13,(I703/($D703^0.70558407859294)*'Hintergrund Berechnung'!$I$941)*0.5,IF($C703&lt;16,(I703/($D703^0.70558407859294)*'Hintergrund Berechnung'!$I$941)*0.67,I703/($D703^0.70558407859294)*'Hintergrund Berechnung'!$I$942)))</f>
        <v>#DIV/0!</v>
      </c>
      <c r="AA703" s="16" t="str">
        <f t="shared" si="93"/>
        <v/>
      </c>
      <c r="AB703" s="16" t="e">
        <f>IF($A$3=FALSE,IF($C703&lt;16,K703/($D703^0.70558407859294)*'Hintergrund Berechnung'!$I$941,K703/($D703^0.70558407859294)*'Hintergrund Berechnung'!$I$942),IF($C703&lt;13,(K703/($D703^0.70558407859294)*'Hintergrund Berechnung'!$I$941)*0.5,IF($C703&lt;16,(K703/($D703^0.70558407859294)*'Hintergrund Berechnung'!$I$941)*0.67,K703/($D703^0.70558407859294)*'Hintergrund Berechnung'!$I$942)))</f>
        <v>#DIV/0!</v>
      </c>
      <c r="AC703" s="16" t="str">
        <f t="shared" si="94"/>
        <v/>
      </c>
      <c r="AD703" s="16" t="e">
        <f>IF($A$3=FALSE,IF($C703&lt;16,M703/($D703^0.70558407859294)*'Hintergrund Berechnung'!$I$941,M703/($D703^0.70558407859294)*'Hintergrund Berechnung'!$I$942),IF($C703&lt;13,(M703/($D703^0.70558407859294)*'Hintergrund Berechnung'!$I$941)*0.5,IF($C703&lt;16,(M703/($D703^0.70558407859294)*'Hintergrund Berechnung'!$I$941)*0.67,M703/($D703^0.70558407859294)*'Hintergrund Berechnung'!$I$942)))</f>
        <v>#DIV/0!</v>
      </c>
      <c r="AE703" s="16" t="str">
        <f t="shared" si="95"/>
        <v/>
      </c>
      <c r="AF703" s="16" t="e">
        <f>IF($A$3=FALSE,IF($C703&lt;16,O703/($D703^0.70558407859294)*'Hintergrund Berechnung'!$I$941,O703/($D703^0.70558407859294)*'Hintergrund Berechnung'!$I$942),IF($C703&lt;13,(O703/($D703^0.70558407859294)*'Hintergrund Berechnung'!$I$941)*0.5,IF($C703&lt;16,(O703/($D703^0.70558407859294)*'Hintergrund Berechnung'!$I$941)*0.67,O703/($D703^0.70558407859294)*'Hintergrund Berechnung'!$I$942)))</f>
        <v>#DIV/0!</v>
      </c>
      <c r="AG703" s="16" t="str">
        <f t="shared" si="96"/>
        <v/>
      </c>
      <c r="AH703" s="16" t="e">
        <f t="shared" si="97"/>
        <v>#DIV/0!</v>
      </c>
      <c r="AI703" s="34" t="e">
        <f>ROUND(IF(C703&lt;16,$Q703/($D703^0.450818786555515)*'Hintergrund Berechnung'!$N$941,$Q703/($D703^0.450818786555515)*'Hintergrund Berechnung'!$N$942),0)</f>
        <v>#DIV/0!</v>
      </c>
      <c r="AJ703" s="34">
        <f>ROUND(IF(C703&lt;16,$R703*'Hintergrund Berechnung'!$O$941,$R703*'Hintergrund Berechnung'!$O$942),0)</f>
        <v>0</v>
      </c>
      <c r="AK703" s="34">
        <f>ROUND(IF(C703&lt;16,IF(S703&gt;0,(25-$S703)*'Hintergrund Berechnung'!$J$941,0),IF(S703&gt;0,(25-$S703)*'Hintergrund Berechnung'!$J$942,0)),0)</f>
        <v>0</v>
      </c>
      <c r="AL703" s="18" t="e">
        <f t="shared" si="98"/>
        <v>#DIV/0!</v>
      </c>
    </row>
    <row r="704" spans="21:38" x14ac:dyDescent="0.5">
      <c r="U704" s="16">
        <f t="shared" si="90"/>
        <v>0</v>
      </c>
      <c r="V704" s="16" t="e">
        <f>IF($A$3=FALSE,IF($C704&lt;16,E704/($D704^0.70558407859294)*'Hintergrund Berechnung'!$I$941,E704/($D704^0.70558407859294)*'Hintergrund Berechnung'!$I$942),IF($C704&lt;13,(E704/($D704^0.70558407859294)*'Hintergrund Berechnung'!$I$941)*0.5,IF($C704&lt;16,(E704/($D704^0.70558407859294)*'Hintergrund Berechnung'!$I$941)*0.67,E704/($D704^0.70558407859294)*'Hintergrund Berechnung'!$I$942)))</f>
        <v>#DIV/0!</v>
      </c>
      <c r="W704" s="16" t="str">
        <f t="shared" si="91"/>
        <v/>
      </c>
      <c r="X704" s="16" t="e">
        <f>IF($A$3=FALSE,IF($C704&lt;16,G704/($D704^0.70558407859294)*'Hintergrund Berechnung'!$I$941,G704/($D704^0.70558407859294)*'Hintergrund Berechnung'!$I$942),IF($C704&lt;13,(G704/($D704^0.70558407859294)*'Hintergrund Berechnung'!$I$941)*0.5,IF($C704&lt;16,(G704/($D704^0.70558407859294)*'Hintergrund Berechnung'!$I$941)*0.67,G704/($D704^0.70558407859294)*'Hintergrund Berechnung'!$I$942)))</f>
        <v>#DIV/0!</v>
      </c>
      <c r="Y704" s="16" t="str">
        <f t="shared" si="92"/>
        <v/>
      </c>
      <c r="Z704" s="16" t="e">
        <f>IF($A$3=FALSE,IF($C704&lt;16,I704/($D704^0.70558407859294)*'Hintergrund Berechnung'!$I$941,I704/($D704^0.70558407859294)*'Hintergrund Berechnung'!$I$942),IF($C704&lt;13,(I704/($D704^0.70558407859294)*'Hintergrund Berechnung'!$I$941)*0.5,IF($C704&lt;16,(I704/($D704^0.70558407859294)*'Hintergrund Berechnung'!$I$941)*0.67,I704/($D704^0.70558407859294)*'Hintergrund Berechnung'!$I$942)))</f>
        <v>#DIV/0!</v>
      </c>
      <c r="AA704" s="16" t="str">
        <f t="shared" si="93"/>
        <v/>
      </c>
      <c r="AB704" s="16" t="e">
        <f>IF($A$3=FALSE,IF($C704&lt;16,K704/($D704^0.70558407859294)*'Hintergrund Berechnung'!$I$941,K704/($D704^0.70558407859294)*'Hintergrund Berechnung'!$I$942),IF($C704&lt;13,(K704/($D704^0.70558407859294)*'Hintergrund Berechnung'!$I$941)*0.5,IF($C704&lt;16,(K704/($D704^0.70558407859294)*'Hintergrund Berechnung'!$I$941)*0.67,K704/($D704^0.70558407859294)*'Hintergrund Berechnung'!$I$942)))</f>
        <v>#DIV/0!</v>
      </c>
      <c r="AC704" s="16" t="str">
        <f t="shared" si="94"/>
        <v/>
      </c>
      <c r="AD704" s="16" t="e">
        <f>IF($A$3=FALSE,IF($C704&lt;16,M704/($D704^0.70558407859294)*'Hintergrund Berechnung'!$I$941,M704/($D704^0.70558407859294)*'Hintergrund Berechnung'!$I$942),IF($C704&lt;13,(M704/($D704^0.70558407859294)*'Hintergrund Berechnung'!$I$941)*0.5,IF($C704&lt;16,(M704/($D704^0.70558407859294)*'Hintergrund Berechnung'!$I$941)*0.67,M704/($D704^0.70558407859294)*'Hintergrund Berechnung'!$I$942)))</f>
        <v>#DIV/0!</v>
      </c>
      <c r="AE704" s="16" t="str">
        <f t="shared" si="95"/>
        <v/>
      </c>
      <c r="AF704" s="16" t="e">
        <f>IF($A$3=FALSE,IF($C704&lt;16,O704/($D704^0.70558407859294)*'Hintergrund Berechnung'!$I$941,O704/($D704^0.70558407859294)*'Hintergrund Berechnung'!$I$942),IF($C704&lt;13,(O704/($D704^0.70558407859294)*'Hintergrund Berechnung'!$I$941)*0.5,IF($C704&lt;16,(O704/($D704^0.70558407859294)*'Hintergrund Berechnung'!$I$941)*0.67,O704/($D704^0.70558407859294)*'Hintergrund Berechnung'!$I$942)))</f>
        <v>#DIV/0!</v>
      </c>
      <c r="AG704" s="16" t="str">
        <f t="shared" si="96"/>
        <v/>
      </c>
      <c r="AH704" s="16" t="e">
        <f t="shared" si="97"/>
        <v>#DIV/0!</v>
      </c>
      <c r="AI704" s="34" t="e">
        <f>ROUND(IF(C704&lt;16,$Q704/($D704^0.450818786555515)*'Hintergrund Berechnung'!$N$941,$Q704/($D704^0.450818786555515)*'Hintergrund Berechnung'!$N$942),0)</f>
        <v>#DIV/0!</v>
      </c>
      <c r="AJ704" s="34">
        <f>ROUND(IF(C704&lt;16,$R704*'Hintergrund Berechnung'!$O$941,$R704*'Hintergrund Berechnung'!$O$942),0)</f>
        <v>0</v>
      </c>
      <c r="AK704" s="34">
        <f>ROUND(IF(C704&lt;16,IF(S704&gt;0,(25-$S704)*'Hintergrund Berechnung'!$J$941,0),IF(S704&gt;0,(25-$S704)*'Hintergrund Berechnung'!$J$942,0)),0)</f>
        <v>0</v>
      </c>
      <c r="AL704" s="18" t="e">
        <f t="shared" si="98"/>
        <v>#DIV/0!</v>
      </c>
    </row>
    <row r="705" spans="21:38" x14ac:dyDescent="0.5">
      <c r="U705" s="16">
        <f t="shared" si="90"/>
        <v>0</v>
      </c>
      <c r="V705" s="16" t="e">
        <f>IF($A$3=FALSE,IF($C705&lt;16,E705/($D705^0.70558407859294)*'Hintergrund Berechnung'!$I$941,E705/($D705^0.70558407859294)*'Hintergrund Berechnung'!$I$942),IF($C705&lt;13,(E705/($D705^0.70558407859294)*'Hintergrund Berechnung'!$I$941)*0.5,IF($C705&lt;16,(E705/($D705^0.70558407859294)*'Hintergrund Berechnung'!$I$941)*0.67,E705/($D705^0.70558407859294)*'Hintergrund Berechnung'!$I$942)))</f>
        <v>#DIV/0!</v>
      </c>
      <c r="W705" s="16" t="str">
        <f t="shared" si="91"/>
        <v/>
      </c>
      <c r="X705" s="16" t="e">
        <f>IF($A$3=FALSE,IF($C705&lt;16,G705/($D705^0.70558407859294)*'Hintergrund Berechnung'!$I$941,G705/($D705^0.70558407859294)*'Hintergrund Berechnung'!$I$942),IF($C705&lt;13,(G705/($D705^0.70558407859294)*'Hintergrund Berechnung'!$I$941)*0.5,IF($C705&lt;16,(G705/($D705^0.70558407859294)*'Hintergrund Berechnung'!$I$941)*0.67,G705/($D705^0.70558407859294)*'Hintergrund Berechnung'!$I$942)))</f>
        <v>#DIV/0!</v>
      </c>
      <c r="Y705" s="16" t="str">
        <f t="shared" si="92"/>
        <v/>
      </c>
      <c r="Z705" s="16" t="e">
        <f>IF($A$3=FALSE,IF($C705&lt;16,I705/($D705^0.70558407859294)*'Hintergrund Berechnung'!$I$941,I705/($D705^0.70558407859294)*'Hintergrund Berechnung'!$I$942),IF($C705&lt;13,(I705/($D705^0.70558407859294)*'Hintergrund Berechnung'!$I$941)*0.5,IF($C705&lt;16,(I705/($D705^0.70558407859294)*'Hintergrund Berechnung'!$I$941)*0.67,I705/($D705^0.70558407859294)*'Hintergrund Berechnung'!$I$942)))</f>
        <v>#DIV/0!</v>
      </c>
      <c r="AA705" s="16" t="str">
        <f t="shared" si="93"/>
        <v/>
      </c>
      <c r="AB705" s="16" t="e">
        <f>IF($A$3=FALSE,IF($C705&lt;16,K705/($D705^0.70558407859294)*'Hintergrund Berechnung'!$I$941,K705/($D705^0.70558407859294)*'Hintergrund Berechnung'!$I$942),IF($C705&lt;13,(K705/($D705^0.70558407859294)*'Hintergrund Berechnung'!$I$941)*0.5,IF($C705&lt;16,(K705/($D705^0.70558407859294)*'Hintergrund Berechnung'!$I$941)*0.67,K705/($D705^0.70558407859294)*'Hintergrund Berechnung'!$I$942)))</f>
        <v>#DIV/0!</v>
      </c>
      <c r="AC705" s="16" t="str">
        <f t="shared" si="94"/>
        <v/>
      </c>
      <c r="AD705" s="16" t="e">
        <f>IF($A$3=FALSE,IF($C705&lt;16,M705/($D705^0.70558407859294)*'Hintergrund Berechnung'!$I$941,M705/($D705^0.70558407859294)*'Hintergrund Berechnung'!$I$942),IF($C705&lt;13,(M705/($D705^0.70558407859294)*'Hintergrund Berechnung'!$I$941)*0.5,IF($C705&lt;16,(M705/($D705^0.70558407859294)*'Hintergrund Berechnung'!$I$941)*0.67,M705/($D705^0.70558407859294)*'Hintergrund Berechnung'!$I$942)))</f>
        <v>#DIV/0!</v>
      </c>
      <c r="AE705" s="16" t="str">
        <f t="shared" si="95"/>
        <v/>
      </c>
      <c r="AF705" s="16" t="e">
        <f>IF($A$3=FALSE,IF($C705&lt;16,O705/($D705^0.70558407859294)*'Hintergrund Berechnung'!$I$941,O705/($D705^0.70558407859294)*'Hintergrund Berechnung'!$I$942),IF($C705&lt;13,(O705/($D705^0.70558407859294)*'Hintergrund Berechnung'!$I$941)*0.5,IF($C705&lt;16,(O705/($D705^0.70558407859294)*'Hintergrund Berechnung'!$I$941)*0.67,O705/($D705^0.70558407859294)*'Hintergrund Berechnung'!$I$942)))</f>
        <v>#DIV/0!</v>
      </c>
      <c r="AG705" s="16" t="str">
        <f t="shared" si="96"/>
        <v/>
      </c>
      <c r="AH705" s="16" t="e">
        <f t="shared" si="97"/>
        <v>#DIV/0!</v>
      </c>
      <c r="AI705" s="34" t="e">
        <f>ROUND(IF(C705&lt;16,$Q705/($D705^0.450818786555515)*'Hintergrund Berechnung'!$N$941,$Q705/($D705^0.450818786555515)*'Hintergrund Berechnung'!$N$942),0)</f>
        <v>#DIV/0!</v>
      </c>
      <c r="AJ705" s="34">
        <f>ROUND(IF(C705&lt;16,$R705*'Hintergrund Berechnung'!$O$941,$R705*'Hintergrund Berechnung'!$O$942),0)</f>
        <v>0</v>
      </c>
      <c r="AK705" s="34">
        <f>ROUND(IF(C705&lt;16,IF(S705&gt;0,(25-$S705)*'Hintergrund Berechnung'!$J$941,0),IF(S705&gt;0,(25-$S705)*'Hintergrund Berechnung'!$J$942,0)),0)</f>
        <v>0</v>
      </c>
      <c r="AL705" s="18" t="e">
        <f t="shared" si="98"/>
        <v>#DIV/0!</v>
      </c>
    </row>
    <row r="706" spans="21:38" x14ac:dyDescent="0.5">
      <c r="U706" s="16">
        <f t="shared" si="90"/>
        <v>0</v>
      </c>
      <c r="V706" s="16" t="e">
        <f>IF($A$3=FALSE,IF($C706&lt;16,E706/($D706^0.70558407859294)*'Hintergrund Berechnung'!$I$941,E706/($D706^0.70558407859294)*'Hintergrund Berechnung'!$I$942),IF($C706&lt;13,(E706/($D706^0.70558407859294)*'Hintergrund Berechnung'!$I$941)*0.5,IF($C706&lt;16,(E706/($D706^0.70558407859294)*'Hintergrund Berechnung'!$I$941)*0.67,E706/($D706^0.70558407859294)*'Hintergrund Berechnung'!$I$942)))</f>
        <v>#DIV/0!</v>
      </c>
      <c r="W706" s="16" t="str">
        <f t="shared" si="91"/>
        <v/>
      </c>
      <c r="X706" s="16" t="e">
        <f>IF($A$3=FALSE,IF($C706&lt;16,G706/($D706^0.70558407859294)*'Hintergrund Berechnung'!$I$941,G706/($D706^0.70558407859294)*'Hintergrund Berechnung'!$I$942),IF($C706&lt;13,(G706/($D706^0.70558407859294)*'Hintergrund Berechnung'!$I$941)*0.5,IF($C706&lt;16,(G706/($D706^0.70558407859294)*'Hintergrund Berechnung'!$I$941)*0.67,G706/($D706^0.70558407859294)*'Hintergrund Berechnung'!$I$942)))</f>
        <v>#DIV/0!</v>
      </c>
      <c r="Y706" s="16" t="str">
        <f t="shared" si="92"/>
        <v/>
      </c>
      <c r="Z706" s="16" t="e">
        <f>IF($A$3=FALSE,IF($C706&lt;16,I706/($D706^0.70558407859294)*'Hintergrund Berechnung'!$I$941,I706/($D706^0.70558407859294)*'Hintergrund Berechnung'!$I$942),IF($C706&lt;13,(I706/($D706^0.70558407859294)*'Hintergrund Berechnung'!$I$941)*0.5,IF($C706&lt;16,(I706/($D706^0.70558407859294)*'Hintergrund Berechnung'!$I$941)*0.67,I706/($D706^0.70558407859294)*'Hintergrund Berechnung'!$I$942)))</f>
        <v>#DIV/0!</v>
      </c>
      <c r="AA706" s="16" t="str">
        <f t="shared" si="93"/>
        <v/>
      </c>
      <c r="AB706" s="16" t="e">
        <f>IF($A$3=FALSE,IF($C706&lt;16,K706/($D706^0.70558407859294)*'Hintergrund Berechnung'!$I$941,K706/($D706^0.70558407859294)*'Hintergrund Berechnung'!$I$942),IF($C706&lt;13,(K706/($D706^0.70558407859294)*'Hintergrund Berechnung'!$I$941)*0.5,IF($C706&lt;16,(K706/($D706^0.70558407859294)*'Hintergrund Berechnung'!$I$941)*0.67,K706/($D706^0.70558407859294)*'Hintergrund Berechnung'!$I$942)))</f>
        <v>#DIV/0!</v>
      </c>
      <c r="AC706" s="16" t="str">
        <f t="shared" si="94"/>
        <v/>
      </c>
      <c r="AD706" s="16" t="e">
        <f>IF($A$3=FALSE,IF($C706&lt;16,M706/($D706^0.70558407859294)*'Hintergrund Berechnung'!$I$941,M706/($D706^0.70558407859294)*'Hintergrund Berechnung'!$I$942),IF($C706&lt;13,(M706/($D706^0.70558407859294)*'Hintergrund Berechnung'!$I$941)*0.5,IF($C706&lt;16,(M706/($D706^0.70558407859294)*'Hintergrund Berechnung'!$I$941)*0.67,M706/($D706^0.70558407859294)*'Hintergrund Berechnung'!$I$942)))</f>
        <v>#DIV/0!</v>
      </c>
      <c r="AE706" s="16" t="str">
        <f t="shared" si="95"/>
        <v/>
      </c>
      <c r="AF706" s="16" t="e">
        <f>IF($A$3=FALSE,IF($C706&lt;16,O706/($D706^0.70558407859294)*'Hintergrund Berechnung'!$I$941,O706/($D706^0.70558407859294)*'Hintergrund Berechnung'!$I$942),IF($C706&lt;13,(O706/($D706^0.70558407859294)*'Hintergrund Berechnung'!$I$941)*0.5,IF($C706&lt;16,(O706/($D706^0.70558407859294)*'Hintergrund Berechnung'!$I$941)*0.67,O706/($D706^0.70558407859294)*'Hintergrund Berechnung'!$I$942)))</f>
        <v>#DIV/0!</v>
      </c>
      <c r="AG706" s="16" t="str">
        <f t="shared" si="96"/>
        <v/>
      </c>
      <c r="AH706" s="16" t="e">
        <f t="shared" si="97"/>
        <v>#DIV/0!</v>
      </c>
      <c r="AI706" s="34" t="e">
        <f>ROUND(IF(C706&lt;16,$Q706/($D706^0.450818786555515)*'Hintergrund Berechnung'!$N$941,$Q706/($D706^0.450818786555515)*'Hintergrund Berechnung'!$N$942),0)</f>
        <v>#DIV/0!</v>
      </c>
      <c r="AJ706" s="34">
        <f>ROUND(IF(C706&lt;16,$R706*'Hintergrund Berechnung'!$O$941,$R706*'Hintergrund Berechnung'!$O$942),0)</f>
        <v>0</v>
      </c>
      <c r="AK706" s="34">
        <f>ROUND(IF(C706&lt;16,IF(S706&gt;0,(25-$S706)*'Hintergrund Berechnung'!$J$941,0),IF(S706&gt;0,(25-$S706)*'Hintergrund Berechnung'!$J$942,0)),0)</f>
        <v>0</v>
      </c>
      <c r="AL706" s="18" t="e">
        <f t="shared" si="98"/>
        <v>#DIV/0!</v>
      </c>
    </row>
    <row r="707" spans="21:38" x14ac:dyDescent="0.5">
      <c r="U707" s="16">
        <f t="shared" si="90"/>
        <v>0</v>
      </c>
      <c r="V707" s="16" t="e">
        <f>IF($A$3=FALSE,IF($C707&lt;16,E707/($D707^0.70558407859294)*'Hintergrund Berechnung'!$I$941,E707/($D707^0.70558407859294)*'Hintergrund Berechnung'!$I$942),IF($C707&lt;13,(E707/($D707^0.70558407859294)*'Hintergrund Berechnung'!$I$941)*0.5,IF($C707&lt;16,(E707/($D707^0.70558407859294)*'Hintergrund Berechnung'!$I$941)*0.67,E707/($D707^0.70558407859294)*'Hintergrund Berechnung'!$I$942)))</f>
        <v>#DIV/0!</v>
      </c>
      <c r="W707" s="16" t="str">
        <f t="shared" si="91"/>
        <v/>
      </c>
      <c r="X707" s="16" t="e">
        <f>IF($A$3=FALSE,IF($C707&lt;16,G707/($D707^0.70558407859294)*'Hintergrund Berechnung'!$I$941,G707/($D707^0.70558407859294)*'Hintergrund Berechnung'!$I$942),IF($C707&lt;13,(G707/($D707^0.70558407859294)*'Hintergrund Berechnung'!$I$941)*0.5,IF($C707&lt;16,(G707/($D707^0.70558407859294)*'Hintergrund Berechnung'!$I$941)*0.67,G707/($D707^0.70558407859294)*'Hintergrund Berechnung'!$I$942)))</f>
        <v>#DIV/0!</v>
      </c>
      <c r="Y707" s="16" t="str">
        <f t="shared" si="92"/>
        <v/>
      </c>
      <c r="Z707" s="16" t="e">
        <f>IF($A$3=FALSE,IF($C707&lt;16,I707/($D707^0.70558407859294)*'Hintergrund Berechnung'!$I$941,I707/($D707^0.70558407859294)*'Hintergrund Berechnung'!$I$942),IF($C707&lt;13,(I707/($D707^0.70558407859294)*'Hintergrund Berechnung'!$I$941)*0.5,IF($C707&lt;16,(I707/($D707^0.70558407859294)*'Hintergrund Berechnung'!$I$941)*0.67,I707/($D707^0.70558407859294)*'Hintergrund Berechnung'!$I$942)))</f>
        <v>#DIV/0!</v>
      </c>
      <c r="AA707" s="16" t="str">
        <f t="shared" si="93"/>
        <v/>
      </c>
      <c r="AB707" s="16" t="e">
        <f>IF($A$3=FALSE,IF($C707&lt;16,K707/($D707^0.70558407859294)*'Hintergrund Berechnung'!$I$941,K707/($D707^0.70558407859294)*'Hintergrund Berechnung'!$I$942),IF($C707&lt;13,(K707/($D707^0.70558407859294)*'Hintergrund Berechnung'!$I$941)*0.5,IF($C707&lt;16,(K707/($D707^0.70558407859294)*'Hintergrund Berechnung'!$I$941)*0.67,K707/($D707^0.70558407859294)*'Hintergrund Berechnung'!$I$942)))</f>
        <v>#DIV/0!</v>
      </c>
      <c r="AC707" s="16" t="str">
        <f t="shared" si="94"/>
        <v/>
      </c>
      <c r="AD707" s="16" t="e">
        <f>IF($A$3=FALSE,IF($C707&lt;16,M707/($D707^0.70558407859294)*'Hintergrund Berechnung'!$I$941,M707/($D707^0.70558407859294)*'Hintergrund Berechnung'!$I$942),IF($C707&lt;13,(M707/($D707^0.70558407859294)*'Hintergrund Berechnung'!$I$941)*0.5,IF($C707&lt;16,(M707/($D707^0.70558407859294)*'Hintergrund Berechnung'!$I$941)*0.67,M707/($D707^0.70558407859294)*'Hintergrund Berechnung'!$I$942)))</f>
        <v>#DIV/0!</v>
      </c>
      <c r="AE707" s="16" t="str">
        <f t="shared" si="95"/>
        <v/>
      </c>
      <c r="AF707" s="16" t="e">
        <f>IF($A$3=FALSE,IF($C707&lt;16,O707/($D707^0.70558407859294)*'Hintergrund Berechnung'!$I$941,O707/($D707^0.70558407859294)*'Hintergrund Berechnung'!$I$942),IF($C707&lt;13,(O707/($D707^0.70558407859294)*'Hintergrund Berechnung'!$I$941)*0.5,IF($C707&lt;16,(O707/($D707^0.70558407859294)*'Hintergrund Berechnung'!$I$941)*0.67,O707/($D707^0.70558407859294)*'Hintergrund Berechnung'!$I$942)))</f>
        <v>#DIV/0!</v>
      </c>
      <c r="AG707" s="16" t="str">
        <f t="shared" si="96"/>
        <v/>
      </c>
      <c r="AH707" s="16" t="e">
        <f t="shared" si="97"/>
        <v>#DIV/0!</v>
      </c>
      <c r="AI707" s="34" t="e">
        <f>ROUND(IF(C707&lt;16,$Q707/($D707^0.450818786555515)*'Hintergrund Berechnung'!$N$941,$Q707/($D707^0.450818786555515)*'Hintergrund Berechnung'!$N$942),0)</f>
        <v>#DIV/0!</v>
      </c>
      <c r="AJ707" s="34">
        <f>ROUND(IF(C707&lt;16,$R707*'Hintergrund Berechnung'!$O$941,$R707*'Hintergrund Berechnung'!$O$942),0)</f>
        <v>0</v>
      </c>
      <c r="AK707" s="34">
        <f>ROUND(IF(C707&lt;16,IF(S707&gt;0,(25-$S707)*'Hintergrund Berechnung'!$J$941,0),IF(S707&gt;0,(25-$S707)*'Hintergrund Berechnung'!$J$942,0)),0)</f>
        <v>0</v>
      </c>
      <c r="AL707" s="18" t="e">
        <f t="shared" si="98"/>
        <v>#DIV/0!</v>
      </c>
    </row>
    <row r="708" spans="21:38" x14ac:dyDescent="0.5">
      <c r="U708" s="16">
        <f t="shared" si="90"/>
        <v>0</v>
      </c>
      <c r="V708" s="16" t="e">
        <f>IF($A$3=FALSE,IF($C708&lt;16,E708/($D708^0.70558407859294)*'Hintergrund Berechnung'!$I$941,E708/($D708^0.70558407859294)*'Hintergrund Berechnung'!$I$942),IF($C708&lt;13,(E708/($D708^0.70558407859294)*'Hintergrund Berechnung'!$I$941)*0.5,IF($C708&lt;16,(E708/($D708^0.70558407859294)*'Hintergrund Berechnung'!$I$941)*0.67,E708/($D708^0.70558407859294)*'Hintergrund Berechnung'!$I$942)))</f>
        <v>#DIV/0!</v>
      </c>
      <c r="W708" s="16" t="str">
        <f t="shared" si="91"/>
        <v/>
      </c>
      <c r="X708" s="16" t="e">
        <f>IF($A$3=FALSE,IF($C708&lt;16,G708/($D708^0.70558407859294)*'Hintergrund Berechnung'!$I$941,G708/($D708^0.70558407859294)*'Hintergrund Berechnung'!$I$942),IF($C708&lt;13,(G708/($D708^0.70558407859294)*'Hintergrund Berechnung'!$I$941)*0.5,IF($C708&lt;16,(G708/($D708^0.70558407859294)*'Hintergrund Berechnung'!$I$941)*0.67,G708/($D708^0.70558407859294)*'Hintergrund Berechnung'!$I$942)))</f>
        <v>#DIV/0!</v>
      </c>
      <c r="Y708" s="16" t="str">
        <f t="shared" si="92"/>
        <v/>
      </c>
      <c r="Z708" s="16" t="e">
        <f>IF($A$3=FALSE,IF($C708&lt;16,I708/($D708^0.70558407859294)*'Hintergrund Berechnung'!$I$941,I708/($D708^0.70558407859294)*'Hintergrund Berechnung'!$I$942),IF($C708&lt;13,(I708/($D708^0.70558407859294)*'Hintergrund Berechnung'!$I$941)*0.5,IF($C708&lt;16,(I708/($D708^0.70558407859294)*'Hintergrund Berechnung'!$I$941)*0.67,I708/($D708^0.70558407859294)*'Hintergrund Berechnung'!$I$942)))</f>
        <v>#DIV/0!</v>
      </c>
      <c r="AA708" s="16" t="str">
        <f t="shared" si="93"/>
        <v/>
      </c>
      <c r="AB708" s="16" t="e">
        <f>IF($A$3=FALSE,IF($C708&lt;16,K708/($D708^0.70558407859294)*'Hintergrund Berechnung'!$I$941,K708/($D708^0.70558407859294)*'Hintergrund Berechnung'!$I$942),IF($C708&lt;13,(K708/($D708^0.70558407859294)*'Hintergrund Berechnung'!$I$941)*0.5,IF($C708&lt;16,(K708/($D708^0.70558407859294)*'Hintergrund Berechnung'!$I$941)*0.67,K708/($D708^0.70558407859294)*'Hintergrund Berechnung'!$I$942)))</f>
        <v>#DIV/0!</v>
      </c>
      <c r="AC708" s="16" t="str">
        <f t="shared" si="94"/>
        <v/>
      </c>
      <c r="AD708" s="16" t="e">
        <f>IF($A$3=FALSE,IF($C708&lt;16,M708/($D708^0.70558407859294)*'Hintergrund Berechnung'!$I$941,M708/($D708^0.70558407859294)*'Hintergrund Berechnung'!$I$942),IF($C708&lt;13,(M708/($D708^0.70558407859294)*'Hintergrund Berechnung'!$I$941)*0.5,IF($C708&lt;16,(M708/($D708^0.70558407859294)*'Hintergrund Berechnung'!$I$941)*0.67,M708/($D708^0.70558407859294)*'Hintergrund Berechnung'!$I$942)))</f>
        <v>#DIV/0!</v>
      </c>
      <c r="AE708" s="16" t="str">
        <f t="shared" si="95"/>
        <v/>
      </c>
      <c r="AF708" s="16" t="e">
        <f>IF($A$3=FALSE,IF($C708&lt;16,O708/($D708^0.70558407859294)*'Hintergrund Berechnung'!$I$941,O708/($D708^0.70558407859294)*'Hintergrund Berechnung'!$I$942),IF($C708&lt;13,(O708/($D708^0.70558407859294)*'Hintergrund Berechnung'!$I$941)*0.5,IF($C708&lt;16,(O708/($D708^0.70558407859294)*'Hintergrund Berechnung'!$I$941)*0.67,O708/($D708^0.70558407859294)*'Hintergrund Berechnung'!$I$942)))</f>
        <v>#DIV/0!</v>
      </c>
      <c r="AG708" s="16" t="str">
        <f t="shared" si="96"/>
        <v/>
      </c>
      <c r="AH708" s="16" t="e">
        <f t="shared" si="97"/>
        <v>#DIV/0!</v>
      </c>
      <c r="AI708" s="34" t="e">
        <f>ROUND(IF(C708&lt;16,$Q708/($D708^0.450818786555515)*'Hintergrund Berechnung'!$N$941,$Q708/($D708^0.450818786555515)*'Hintergrund Berechnung'!$N$942),0)</f>
        <v>#DIV/0!</v>
      </c>
      <c r="AJ708" s="34">
        <f>ROUND(IF(C708&lt;16,$R708*'Hintergrund Berechnung'!$O$941,$R708*'Hintergrund Berechnung'!$O$942),0)</f>
        <v>0</v>
      </c>
      <c r="AK708" s="34">
        <f>ROUND(IF(C708&lt;16,IF(S708&gt;0,(25-$S708)*'Hintergrund Berechnung'!$J$941,0),IF(S708&gt;0,(25-$S708)*'Hintergrund Berechnung'!$J$942,0)),0)</f>
        <v>0</v>
      </c>
      <c r="AL708" s="18" t="e">
        <f t="shared" si="98"/>
        <v>#DIV/0!</v>
      </c>
    </row>
    <row r="709" spans="21:38" x14ac:dyDescent="0.5">
      <c r="U709" s="16">
        <f t="shared" si="90"/>
        <v>0</v>
      </c>
      <c r="V709" s="16" t="e">
        <f>IF($A$3=FALSE,IF($C709&lt;16,E709/($D709^0.70558407859294)*'Hintergrund Berechnung'!$I$941,E709/($D709^0.70558407859294)*'Hintergrund Berechnung'!$I$942),IF($C709&lt;13,(E709/($D709^0.70558407859294)*'Hintergrund Berechnung'!$I$941)*0.5,IF($C709&lt;16,(E709/($D709^0.70558407859294)*'Hintergrund Berechnung'!$I$941)*0.67,E709/($D709^0.70558407859294)*'Hintergrund Berechnung'!$I$942)))</f>
        <v>#DIV/0!</v>
      </c>
      <c r="W709" s="16" t="str">
        <f t="shared" si="91"/>
        <v/>
      </c>
      <c r="X709" s="16" t="e">
        <f>IF($A$3=FALSE,IF($C709&lt;16,G709/($D709^0.70558407859294)*'Hintergrund Berechnung'!$I$941,G709/($D709^0.70558407859294)*'Hintergrund Berechnung'!$I$942),IF($C709&lt;13,(G709/($D709^0.70558407859294)*'Hintergrund Berechnung'!$I$941)*0.5,IF($C709&lt;16,(G709/($D709^0.70558407859294)*'Hintergrund Berechnung'!$I$941)*0.67,G709/($D709^0.70558407859294)*'Hintergrund Berechnung'!$I$942)))</f>
        <v>#DIV/0!</v>
      </c>
      <c r="Y709" s="16" t="str">
        <f t="shared" si="92"/>
        <v/>
      </c>
      <c r="Z709" s="16" t="e">
        <f>IF($A$3=FALSE,IF($C709&lt;16,I709/($D709^0.70558407859294)*'Hintergrund Berechnung'!$I$941,I709/($D709^0.70558407859294)*'Hintergrund Berechnung'!$I$942),IF($C709&lt;13,(I709/($D709^0.70558407859294)*'Hintergrund Berechnung'!$I$941)*0.5,IF($C709&lt;16,(I709/($D709^0.70558407859294)*'Hintergrund Berechnung'!$I$941)*0.67,I709/($D709^0.70558407859294)*'Hintergrund Berechnung'!$I$942)))</f>
        <v>#DIV/0!</v>
      </c>
      <c r="AA709" s="16" t="str">
        <f t="shared" si="93"/>
        <v/>
      </c>
      <c r="AB709" s="16" t="e">
        <f>IF($A$3=FALSE,IF($C709&lt;16,K709/($D709^0.70558407859294)*'Hintergrund Berechnung'!$I$941,K709/($D709^0.70558407859294)*'Hintergrund Berechnung'!$I$942),IF($C709&lt;13,(K709/($D709^0.70558407859294)*'Hintergrund Berechnung'!$I$941)*0.5,IF($C709&lt;16,(K709/($D709^0.70558407859294)*'Hintergrund Berechnung'!$I$941)*0.67,K709/($D709^0.70558407859294)*'Hintergrund Berechnung'!$I$942)))</f>
        <v>#DIV/0!</v>
      </c>
      <c r="AC709" s="16" t="str">
        <f t="shared" si="94"/>
        <v/>
      </c>
      <c r="AD709" s="16" t="e">
        <f>IF($A$3=FALSE,IF($C709&lt;16,M709/($D709^0.70558407859294)*'Hintergrund Berechnung'!$I$941,M709/($D709^0.70558407859294)*'Hintergrund Berechnung'!$I$942),IF($C709&lt;13,(M709/($D709^0.70558407859294)*'Hintergrund Berechnung'!$I$941)*0.5,IF($C709&lt;16,(M709/($D709^0.70558407859294)*'Hintergrund Berechnung'!$I$941)*0.67,M709/($D709^0.70558407859294)*'Hintergrund Berechnung'!$I$942)))</f>
        <v>#DIV/0!</v>
      </c>
      <c r="AE709" s="16" t="str">
        <f t="shared" si="95"/>
        <v/>
      </c>
      <c r="AF709" s="16" t="e">
        <f>IF($A$3=FALSE,IF($C709&lt;16,O709/($D709^0.70558407859294)*'Hintergrund Berechnung'!$I$941,O709/($D709^0.70558407859294)*'Hintergrund Berechnung'!$I$942),IF($C709&lt;13,(O709/($D709^0.70558407859294)*'Hintergrund Berechnung'!$I$941)*0.5,IF($C709&lt;16,(O709/($D709^0.70558407859294)*'Hintergrund Berechnung'!$I$941)*0.67,O709/($D709^0.70558407859294)*'Hintergrund Berechnung'!$I$942)))</f>
        <v>#DIV/0!</v>
      </c>
      <c r="AG709" s="16" t="str">
        <f t="shared" si="96"/>
        <v/>
      </c>
      <c r="AH709" s="16" t="e">
        <f t="shared" si="97"/>
        <v>#DIV/0!</v>
      </c>
      <c r="AI709" s="34" t="e">
        <f>ROUND(IF(C709&lt;16,$Q709/($D709^0.450818786555515)*'Hintergrund Berechnung'!$N$941,$Q709/($D709^0.450818786555515)*'Hintergrund Berechnung'!$N$942),0)</f>
        <v>#DIV/0!</v>
      </c>
      <c r="AJ709" s="34">
        <f>ROUND(IF(C709&lt;16,$R709*'Hintergrund Berechnung'!$O$941,$R709*'Hintergrund Berechnung'!$O$942),0)</f>
        <v>0</v>
      </c>
      <c r="AK709" s="34">
        <f>ROUND(IF(C709&lt;16,IF(S709&gt;0,(25-$S709)*'Hintergrund Berechnung'!$J$941,0),IF(S709&gt;0,(25-$S709)*'Hintergrund Berechnung'!$J$942,0)),0)</f>
        <v>0</v>
      </c>
      <c r="AL709" s="18" t="e">
        <f t="shared" si="98"/>
        <v>#DIV/0!</v>
      </c>
    </row>
    <row r="710" spans="21:38" x14ac:dyDescent="0.5">
      <c r="U710" s="16">
        <f t="shared" si="90"/>
        <v>0</v>
      </c>
      <c r="V710" s="16" t="e">
        <f>IF($A$3=FALSE,IF($C710&lt;16,E710/($D710^0.70558407859294)*'Hintergrund Berechnung'!$I$941,E710/($D710^0.70558407859294)*'Hintergrund Berechnung'!$I$942),IF($C710&lt;13,(E710/($D710^0.70558407859294)*'Hintergrund Berechnung'!$I$941)*0.5,IF($C710&lt;16,(E710/($D710^0.70558407859294)*'Hintergrund Berechnung'!$I$941)*0.67,E710/($D710^0.70558407859294)*'Hintergrund Berechnung'!$I$942)))</f>
        <v>#DIV/0!</v>
      </c>
      <c r="W710" s="16" t="str">
        <f t="shared" si="91"/>
        <v/>
      </c>
      <c r="X710" s="16" t="e">
        <f>IF($A$3=FALSE,IF($C710&lt;16,G710/($D710^0.70558407859294)*'Hintergrund Berechnung'!$I$941,G710/($D710^0.70558407859294)*'Hintergrund Berechnung'!$I$942),IF($C710&lt;13,(G710/($D710^0.70558407859294)*'Hintergrund Berechnung'!$I$941)*0.5,IF($C710&lt;16,(G710/($D710^0.70558407859294)*'Hintergrund Berechnung'!$I$941)*0.67,G710/($D710^0.70558407859294)*'Hintergrund Berechnung'!$I$942)))</f>
        <v>#DIV/0!</v>
      </c>
      <c r="Y710" s="16" t="str">
        <f t="shared" si="92"/>
        <v/>
      </c>
      <c r="Z710" s="16" t="e">
        <f>IF($A$3=FALSE,IF($C710&lt;16,I710/($D710^0.70558407859294)*'Hintergrund Berechnung'!$I$941,I710/($D710^0.70558407859294)*'Hintergrund Berechnung'!$I$942),IF($C710&lt;13,(I710/($D710^0.70558407859294)*'Hintergrund Berechnung'!$I$941)*0.5,IF($C710&lt;16,(I710/($D710^0.70558407859294)*'Hintergrund Berechnung'!$I$941)*0.67,I710/($D710^0.70558407859294)*'Hintergrund Berechnung'!$I$942)))</f>
        <v>#DIV/0!</v>
      </c>
      <c r="AA710" s="16" t="str">
        <f t="shared" si="93"/>
        <v/>
      </c>
      <c r="AB710" s="16" t="e">
        <f>IF($A$3=FALSE,IF($C710&lt;16,K710/($D710^0.70558407859294)*'Hintergrund Berechnung'!$I$941,K710/($D710^0.70558407859294)*'Hintergrund Berechnung'!$I$942),IF($C710&lt;13,(K710/($D710^0.70558407859294)*'Hintergrund Berechnung'!$I$941)*0.5,IF($C710&lt;16,(K710/($D710^0.70558407859294)*'Hintergrund Berechnung'!$I$941)*0.67,K710/($D710^0.70558407859294)*'Hintergrund Berechnung'!$I$942)))</f>
        <v>#DIV/0!</v>
      </c>
      <c r="AC710" s="16" t="str">
        <f t="shared" si="94"/>
        <v/>
      </c>
      <c r="AD710" s="16" t="e">
        <f>IF($A$3=FALSE,IF($C710&lt;16,M710/($D710^0.70558407859294)*'Hintergrund Berechnung'!$I$941,M710/($D710^0.70558407859294)*'Hintergrund Berechnung'!$I$942),IF($C710&lt;13,(M710/($D710^0.70558407859294)*'Hintergrund Berechnung'!$I$941)*0.5,IF($C710&lt;16,(M710/($D710^0.70558407859294)*'Hintergrund Berechnung'!$I$941)*0.67,M710/($D710^0.70558407859294)*'Hintergrund Berechnung'!$I$942)))</f>
        <v>#DIV/0!</v>
      </c>
      <c r="AE710" s="16" t="str">
        <f t="shared" si="95"/>
        <v/>
      </c>
      <c r="AF710" s="16" t="e">
        <f>IF($A$3=FALSE,IF($C710&lt;16,O710/($D710^0.70558407859294)*'Hintergrund Berechnung'!$I$941,O710/($D710^0.70558407859294)*'Hintergrund Berechnung'!$I$942),IF($C710&lt;13,(O710/($D710^0.70558407859294)*'Hintergrund Berechnung'!$I$941)*0.5,IF($C710&lt;16,(O710/($D710^0.70558407859294)*'Hintergrund Berechnung'!$I$941)*0.67,O710/($D710^0.70558407859294)*'Hintergrund Berechnung'!$I$942)))</f>
        <v>#DIV/0!</v>
      </c>
      <c r="AG710" s="16" t="str">
        <f t="shared" si="96"/>
        <v/>
      </c>
      <c r="AH710" s="16" t="e">
        <f t="shared" si="97"/>
        <v>#DIV/0!</v>
      </c>
      <c r="AI710" s="34" t="e">
        <f>ROUND(IF(C710&lt;16,$Q710/($D710^0.450818786555515)*'Hintergrund Berechnung'!$N$941,$Q710/($D710^0.450818786555515)*'Hintergrund Berechnung'!$N$942),0)</f>
        <v>#DIV/0!</v>
      </c>
      <c r="AJ710" s="34">
        <f>ROUND(IF(C710&lt;16,$R710*'Hintergrund Berechnung'!$O$941,$R710*'Hintergrund Berechnung'!$O$942),0)</f>
        <v>0</v>
      </c>
      <c r="AK710" s="34">
        <f>ROUND(IF(C710&lt;16,IF(S710&gt;0,(25-$S710)*'Hintergrund Berechnung'!$J$941,0),IF(S710&gt;0,(25-$S710)*'Hintergrund Berechnung'!$J$942,0)),0)</f>
        <v>0</v>
      </c>
      <c r="AL710" s="18" t="e">
        <f t="shared" si="98"/>
        <v>#DIV/0!</v>
      </c>
    </row>
    <row r="711" spans="21:38" x14ac:dyDescent="0.5">
      <c r="U711" s="16">
        <f t="shared" ref="U711:U774" si="99">MAX(E711,G711,I711)+MAX(K711,M711,O711)</f>
        <v>0</v>
      </c>
      <c r="V711" s="16" t="e">
        <f>IF($A$3=FALSE,IF($C711&lt;16,E711/($D711^0.70558407859294)*'Hintergrund Berechnung'!$I$941,E711/($D711^0.70558407859294)*'Hintergrund Berechnung'!$I$942),IF($C711&lt;13,(E711/($D711^0.70558407859294)*'Hintergrund Berechnung'!$I$941)*0.5,IF($C711&lt;16,(E711/($D711^0.70558407859294)*'Hintergrund Berechnung'!$I$941)*0.67,E711/($D711^0.70558407859294)*'Hintergrund Berechnung'!$I$942)))</f>
        <v>#DIV/0!</v>
      </c>
      <c r="W711" s="16" t="str">
        <f t="shared" ref="W711:W774" si="100">IF(AND($A$3=TRUE,$C711&lt;13),F711,IF(AND($A$3=TRUE,$C711&lt;16),F711*0.67,""))</f>
        <v/>
      </c>
      <c r="X711" s="16" t="e">
        <f>IF($A$3=FALSE,IF($C711&lt;16,G711/($D711^0.70558407859294)*'Hintergrund Berechnung'!$I$941,G711/($D711^0.70558407859294)*'Hintergrund Berechnung'!$I$942),IF($C711&lt;13,(G711/($D711^0.70558407859294)*'Hintergrund Berechnung'!$I$941)*0.5,IF($C711&lt;16,(G711/($D711^0.70558407859294)*'Hintergrund Berechnung'!$I$941)*0.67,G711/($D711^0.70558407859294)*'Hintergrund Berechnung'!$I$942)))</f>
        <v>#DIV/0!</v>
      </c>
      <c r="Y711" s="16" t="str">
        <f t="shared" ref="Y711:Y774" si="101">IF(AND($A$3=TRUE,$C711&lt;13),H711,IF(AND($A$3=TRUE,$C711&lt;16),H711*0.67,""))</f>
        <v/>
      </c>
      <c r="Z711" s="16" t="e">
        <f>IF($A$3=FALSE,IF($C711&lt;16,I711/($D711^0.70558407859294)*'Hintergrund Berechnung'!$I$941,I711/($D711^0.70558407859294)*'Hintergrund Berechnung'!$I$942),IF($C711&lt;13,(I711/($D711^0.70558407859294)*'Hintergrund Berechnung'!$I$941)*0.5,IF($C711&lt;16,(I711/($D711^0.70558407859294)*'Hintergrund Berechnung'!$I$941)*0.67,I711/($D711^0.70558407859294)*'Hintergrund Berechnung'!$I$942)))</f>
        <v>#DIV/0!</v>
      </c>
      <c r="AA711" s="16" t="str">
        <f t="shared" ref="AA711:AA774" si="102">IF(AND($A$3=TRUE,$C711&lt;13),J711,IF(AND($A$3=TRUE,$C711&lt;16),J711*0.67,""))</f>
        <v/>
      </c>
      <c r="AB711" s="16" t="e">
        <f>IF($A$3=FALSE,IF($C711&lt;16,K711/($D711^0.70558407859294)*'Hintergrund Berechnung'!$I$941,K711/($D711^0.70558407859294)*'Hintergrund Berechnung'!$I$942),IF($C711&lt;13,(K711/($D711^0.70558407859294)*'Hintergrund Berechnung'!$I$941)*0.5,IF($C711&lt;16,(K711/($D711^0.70558407859294)*'Hintergrund Berechnung'!$I$941)*0.67,K711/($D711^0.70558407859294)*'Hintergrund Berechnung'!$I$942)))</f>
        <v>#DIV/0!</v>
      </c>
      <c r="AC711" s="16" t="str">
        <f t="shared" ref="AC711:AC774" si="103">IF(AND($A$3=TRUE,$C711&lt;13),L711,IF(AND($A$3=TRUE,$C711&lt;16),L711*0.67,""))</f>
        <v/>
      </c>
      <c r="AD711" s="16" t="e">
        <f>IF($A$3=FALSE,IF($C711&lt;16,M711/($D711^0.70558407859294)*'Hintergrund Berechnung'!$I$941,M711/($D711^0.70558407859294)*'Hintergrund Berechnung'!$I$942),IF($C711&lt;13,(M711/($D711^0.70558407859294)*'Hintergrund Berechnung'!$I$941)*0.5,IF($C711&lt;16,(M711/($D711^0.70558407859294)*'Hintergrund Berechnung'!$I$941)*0.67,M711/($D711^0.70558407859294)*'Hintergrund Berechnung'!$I$942)))</f>
        <v>#DIV/0!</v>
      </c>
      <c r="AE711" s="16" t="str">
        <f t="shared" ref="AE711:AE774" si="104">IF(AND($A$3=TRUE,$C711&lt;13),N711,IF(AND($A$3=TRUE,$C711&lt;16),N711*0.67,""))</f>
        <v/>
      </c>
      <c r="AF711" s="16" t="e">
        <f>IF($A$3=FALSE,IF($C711&lt;16,O711/($D711^0.70558407859294)*'Hintergrund Berechnung'!$I$941,O711/($D711^0.70558407859294)*'Hintergrund Berechnung'!$I$942),IF($C711&lt;13,(O711/($D711^0.70558407859294)*'Hintergrund Berechnung'!$I$941)*0.5,IF($C711&lt;16,(O711/($D711^0.70558407859294)*'Hintergrund Berechnung'!$I$941)*0.67,O711/($D711^0.70558407859294)*'Hintergrund Berechnung'!$I$942)))</f>
        <v>#DIV/0!</v>
      </c>
      <c r="AG711" s="16" t="str">
        <f t="shared" ref="AG711:AG774" si="105">IF(AND($A$3=TRUE,$C711&lt;13),P711,IF(AND($A$3=TRUE,$C711&lt;16),P711*0.67,""))</f>
        <v/>
      </c>
      <c r="AH711" s="16" t="e">
        <f t="shared" ref="AH711:AH774" si="106">MAX(SUM(V711:W711),SUM(X711:Y711),SUM(Z711:AA711))+MAX(SUM(AB711:AC711),SUM(AD711:AE711),SUM(AF711:AG711))</f>
        <v>#DIV/0!</v>
      </c>
      <c r="AI711" s="34" t="e">
        <f>ROUND(IF(C711&lt;16,$Q711/($D711^0.450818786555515)*'Hintergrund Berechnung'!$N$941,$Q711/($D711^0.450818786555515)*'Hintergrund Berechnung'!$N$942),0)</f>
        <v>#DIV/0!</v>
      </c>
      <c r="AJ711" s="34">
        <f>ROUND(IF(C711&lt;16,$R711*'Hintergrund Berechnung'!$O$941,$R711*'Hintergrund Berechnung'!$O$942),0)</f>
        <v>0</v>
      </c>
      <c r="AK711" s="34">
        <f>ROUND(IF(C711&lt;16,IF(S711&gt;0,(25-$S711)*'Hintergrund Berechnung'!$J$941,0),IF(S711&gt;0,(25-$S711)*'Hintergrund Berechnung'!$J$942,0)),0)</f>
        <v>0</v>
      </c>
      <c r="AL711" s="18" t="e">
        <f t="shared" ref="AL711:AL774" si="107">ROUND(SUM(AH711:AK711),0)</f>
        <v>#DIV/0!</v>
      </c>
    </row>
    <row r="712" spans="21:38" x14ac:dyDescent="0.5">
      <c r="U712" s="16">
        <f t="shared" si="99"/>
        <v>0</v>
      </c>
      <c r="V712" s="16" t="e">
        <f>IF($A$3=FALSE,IF($C712&lt;16,E712/($D712^0.70558407859294)*'Hintergrund Berechnung'!$I$941,E712/($D712^0.70558407859294)*'Hintergrund Berechnung'!$I$942),IF($C712&lt;13,(E712/($D712^0.70558407859294)*'Hintergrund Berechnung'!$I$941)*0.5,IF($C712&lt;16,(E712/($D712^0.70558407859294)*'Hintergrund Berechnung'!$I$941)*0.67,E712/($D712^0.70558407859294)*'Hintergrund Berechnung'!$I$942)))</f>
        <v>#DIV/0!</v>
      </c>
      <c r="W712" s="16" t="str">
        <f t="shared" si="100"/>
        <v/>
      </c>
      <c r="X712" s="16" t="e">
        <f>IF($A$3=FALSE,IF($C712&lt;16,G712/($D712^0.70558407859294)*'Hintergrund Berechnung'!$I$941,G712/($D712^0.70558407859294)*'Hintergrund Berechnung'!$I$942),IF($C712&lt;13,(G712/($D712^0.70558407859294)*'Hintergrund Berechnung'!$I$941)*0.5,IF($C712&lt;16,(G712/($D712^0.70558407859294)*'Hintergrund Berechnung'!$I$941)*0.67,G712/($D712^0.70558407859294)*'Hintergrund Berechnung'!$I$942)))</f>
        <v>#DIV/0!</v>
      </c>
      <c r="Y712" s="16" t="str">
        <f t="shared" si="101"/>
        <v/>
      </c>
      <c r="Z712" s="16" t="e">
        <f>IF($A$3=FALSE,IF($C712&lt;16,I712/($D712^0.70558407859294)*'Hintergrund Berechnung'!$I$941,I712/($D712^0.70558407859294)*'Hintergrund Berechnung'!$I$942),IF($C712&lt;13,(I712/($D712^0.70558407859294)*'Hintergrund Berechnung'!$I$941)*0.5,IF($C712&lt;16,(I712/($D712^0.70558407859294)*'Hintergrund Berechnung'!$I$941)*0.67,I712/($D712^0.70558407859294)*'Hintergrund Berechnung'!$I$942)))</f>
        <v>#DIV/0!</v>
      </c>
      <c r="AA712" s="16" t="str">
        <f t="shared" si="102"/>
        <v/>
      </c>
      <c r="AB712" s="16" t="e">
        <f>IF($A$3=FALSE,IF($C712&lt;16,K712/($D712^0.70558407859294)*'Hintergrund Berechnung'!$I$941,K712/($D712^0.70558407859294)*'Hintergrund Berechnung'!$I$942),IF($C712&lt;13,(K712/($D712^0.70558407859294)*'Hintergrund Berechnung'!$I$941)*0.5,IF($C712&lt;16,(K712/($D712^0.70558407859294)*'Hintergrund Berechnung'!$I$941)*0.67,K712/($D712^0.70558407859294)*'Hintergrund Berechnung'!$I$942)))</f>
        <v>#DIV/0!</v>
      </c>
      <c r="AC712" s="16" t="str">
        <f t="shared" si="103"/>
        <v/>
      </c>
      <c r="AD712" s="16" t="e">
        <f>IF($A$3=FALSE,IF($C712&lt;16,M712/($D712^0.70558407859294)*'Hintergrund Berechnung'!$I$941,M712/($D712^0.70558407859294)*'Hintergrund Berechnung'!$I$942),IF($C712&lt;13,(M712/($D712^0.70558407859294)*'Hintergrund Berechnung'!$I$941)*0.5,IF($C712&lt;16,(M712/($D712^0.70558407859294)*'Hintergrund Berechnung'!$I$941)*0.67,M712/($D712^0.70558407859294)*'Hintergrund Berechnung'!$I$942)))</f>
        <v>#DIV/0!</v>
      </c>
      <c r="AE712" s="16" t="str">
        <f t="shared" si="104"/>
        <v/>
      </c>
      <c r="AF712" s="16" t="e">
        <f>IF($A$3=FALSE,IF($C712&lt;16,O712/($D712^0.70558407859294)*'Hintergrund Berechnung'!$I$941,O712/($D712^0.70558407859294)*'Hintergrund Berechnung'!$I$942),IF($C712&lt;13,(O712/($D712^0.70558407859294)*'Hintergrund Berechnung'!$I$941)*0.5,IF($C712&lt;16,(O712/($D712^0.70558407859294)*'Hintergrund Berechnung'!$I$941)*0.67,O712/($D712^0.70558407859294)*'Hintergrund Berechnung'!$I$942)))</f>
        <v>#DIV/0!</v>
      </c>
      <c r="AG712" s="16" t="str">
        <f t="shared" si="105"/>
        <v/>
      </c>
      <c r="AH712" s="16" t="e">
        <f t="shared" si="106"/>
        <v>#DIV/0!</v>
      </c>
      <c r="AI712" s="34" t="e">
        <f>ROUND(IF(C712&lt;16,$Q712/($D712^0.450818786555515)*'Hintergrund Berechnung'!$N$941,$Q712/($D712^0.450818786555515)*'Hintergrund Berechnung'!$N$942),0)</f>
        <v>#DIV/0!</v>
      </c>
      <c r="AJ712" s="34">
        <f>ROUND(IF(C712&lt;16,$R712*'Hintergrund Berechnung'!$O$941,$R712*'Hintergrund Berechnung'!$O$942),0)</f>
        <v>0</v>
      </c>
      <c r="AK712" s="34">
        <f>ROUND(IF(C712&lt;16,IF(S712&gt;0,(25-$S712)*'Hintergrund Berechnung'!$J$941,0),IF(S712&gt;0,(25-$S712)*'Hintergrund Berechnung'!$J$942,0)),0)</f>
        <v>0</v>
      </c>
      <c r="AL712" s="18" t="e">
        <f t="shared" si="107"/>
        <v>#DIV/0!</v>
      </c>
    </row>
    <row r="713" spans="21:38" x14ac:dyDescent="0.5">
      <c r="U713" s="16">
        <f t="shared" si="99"/>
        <v>0</v>
      </c>
      <c r="V713" s="16" t="e">
        <f>IF($A$3=FALSE,IF($C713&lt;16,E713/($D713^0.70558407859294)*'Hintergrund Berechnung'!$I$941,E713/($D713^0.70558407859294)*'Hintergrund Berechnung'!$I$942),IF($C713&lt;13,(E713/($D713^0.70558407859294)*'Hintergrund Berechnung'!$I$941)*0.5,IF($C713&lt;16,(E713/($D713^0.70558407859294)*'Hintergrund Berechnung'!$I$941)*0.67,E713/($D713^0.70558407859294)*'Hintergrund Berechnung'!$I$942)))</f>
        <v>#DIV/0!</v>
      </c>
      <c r="W713" s="16" t="str">
        <f t="shared" si="100"/>
        <v/>
      </c>
      <c r="X713" s="16" t="e">
        <f>IF($A$3=FALSE,IF($C713&lt;16,G713/($D713^0.70558407859294)*'Hintergrund Berechnung'!$I$941,G713/($D713^0.70558407859294)*'Hintergrund Berechnung'!$I$942),IF($C713&lt;13,(G713/($D713^0.70558407859294)*'Hintergrund Berechnung'!$I$941)*0.5,IF($C713&lt;16,(G713/($D713^0.70558407859294)*'Hintergrund Berechnung'!$I$941)*0.67,G713/($D713^0.70558407859294)*'Hintergrund Berechnung'!$I$942)))</f>
        <v>#DIV/0!</v>
      </c>
      <c r="Y713" s="16" t="str">
        <f t="shared" si="101"/>
        <v/>
      </c>
      <c r="Z713" s="16" t="e">
        <f>IF($A$3=FALSE,IF($C713&lt;16,I713/($D713^0.70558407859294)*'Hintergrund Berechnung'!$I$941,I713/($D713^0.70558407859294)*'Hintergrund Berechnung'!$I$942),IF($C713&lt;13,(I713/($D713^0.70558407859294)*'Hintergrund Berechnung'!$I$941)*0.5,IF($C713&lt;16,(I713/($D713^0.70558407859294)*'Hintergrund Berechnung'!$I$941)*0.67,I713/($D713^0.70558407859294)*'Hintergrund Berechnung'!$I$942)))</f>
        <v>#DIV/0!</v>
      </c>
      <c r="AA713" s="16" t="str">
        <f t="shared" si="102"/>
        <v/>
      </c>
      <c r="AB713" s="16" t="e">
        <f>IF($A$3=FALSE,IF($C713&lt;16,K713/($D713^0.70558407859294)*'Hintergrund Berechnung'!$I$941,K713/($D713^0.70558407859294)*'Hintergrund Berechnung'!$I$942),IF($C713&lt;13,(K713/($D713^0.70558407859294)*'Hintergrund Berechnung'!$I$941)*0.5,IF($C713&lt;16,(K713/($D713^0.70558407859294)*'Hintergrund Berechnung'!$I$941)*0.67,K713/($D713^0.70558407859294)*'Hintergrund Berechnung'!$I$942)))</f>
        <v>#DIV/0!</v>
      </c>
      <c r="AC713" s="16" t="str">
        <f t="shared" si="103"/>
        <v/>
      </c>
      <c r="AD713" s="16" t="e">
        <f>IF($A$3=FALSE,IF($C713&lt;16,M713/($D713^0.70558407859294)*'Hintergrund Berechnung'!$I$941,M713/($D713^0.70558407859294)*'Hintergrund Berechnung'!$I$942),IF($C713&lt;13,(M713/($D713^0.70558407859294)*'Hintergrund Berechnung'!$I$941)*0.5,IF($C713&lt;16,(M713/($D713^0.70558407859294)*'Hintergrund Berechnung'!$I$941)*0.67,M713/($D713^0.70558407859294)*'Hintergrund Berechnung'!$I$942)))</f>
        <v>#DIV/0!</v>
      </c>
      <c r="AE713" s="16" t="str">
        <f t="shared" si="104"/>
        <v/>
      </c>
      <c r="AF713" s="16" t="e">
        <f>IF($A$3=FALSE,IF($C713&lt;16,O713/($D713^0.70558407859294)*'Hintergrund Berechnung'!$I$941,O713/($D713^0.70558407859294)*'Hintergrund Berechnung'!$I$942),IF($C713&lt;13,(O713/($D713^0.70558407859294)*'Hintergrund Berechnung'!$I$941)*0.5,IF($C713&lt;16,(O713/($D713^0.70558407859294)*'Hintergrund Berechnung'!$I$941)*0.67,O713/($D713^0.70558407859294)*'Hintergrund Berechnung'!$I$942)))</f>
        <v>#DIV/0!</v>
      </c>
      <c r="AG713" s="16" t="str">
        <f t="shared" si="105"/>
        <v/>
      </c>
      <c r="AH713" s="16" t="e">
        <f t="shared" si="106"/>
        <v>#DIV/0!</v>
      </c>
      <c r="AI713" s="34" t="e">
        <f>ROUND(IF(C713&lt;16,$Q713/($D713^0.450818786555515)*'Hintergrund Berechnung'!$N$941,$Q713/($D713^0.450818786555515)*'Hintergrund Berechnung'!$N$942),0)</f>
        <v>#DIV/0!</v>
      </c>
      <c r="AJ713" s="34">
        <f>ROUND(IF(C713&lt;16,$R713*'Hintergrund Berechnung'!$O$941,$R713*'Hintergrund Berechnung'!$O$942),0)</f>
        <v>0</v>
      </c>
      <c r="AK713" s="34">
        <f>ROUND(IF(C713&lt;16,IF(S713&gt;0,(25-$S713)*'Hintergrund Berechnung'!$J$941,0),IF(S713&gt;0,(25-$S713)*'Hintergrund Berechnung'!$J$942,0)),0)</f>
        <v>0</v>
      </c>
      <c r="AL713" s="18" t="e">
        <f t="shared" si="107"/>
        <v>#DIV/0!</v>
      </c>
    </row>
    <row r="714" spans="21:38" x14ac:dyDescent="0.5">
      <c r="U714" s="16">
        <f t="shared" si="99"/>
        <v>0</v>
      </c>
      <c r="V714" s="16" t="e">
        <f>IF($A$3=FALSE,IF($C714&lt;16,E714/($D714^0.70558407859294)*'Hintergrund Berechnung'!$I$941,E714/($D714^0.70558407859294)*'Hintergrund Berechnung'!$I$942),IF($C714&lt;13,(E714/($D714^0.70558407859294)*'Hintergrund Berechnung'!$I$941)*0.5,IF($C714&lt;16,(E714/($D714^0.70558407859294)*'Hintergrund Berechnung'!$I$941)*0.67,E714/($D714^0.70558407859294)*'Hintergrund Berechnung'!$I$942)))</f>
        <v>#DIV/0!</v>
      </c>
      <c r="W714" s="16" t="str">
        <f t="shared" si="100"/>
        <v/>
      </c>
      <c r="X714" s="16" t="e">
        <f>IF($A$3=FALSE,IF($C714&lt;16,G714/($D714^0.70558407859294)*'Hintergrund Berechnung'!$I$941,G714/($D714^0.70558407859294)*'Hintergrund Berechnung'!$I$942),IF($C714&lt;13,(G714/($D714^0.70558407859294)*'Hintergrund Berechnung'!$I$941)*0.5,IF($C714&lt;16,(G714/($D714^0.70558407859294)*'Hintergrund Berechnung'!$I$941)*0.67,G714/($D714^0.70558407859294)*'Hintergrund Berechnung'!$I$942)))</f>
        <v>#DIV/0!</v>
      </c>
      <c r="Y714" s="16" t="str">
        <f t="shared" si="101"/>
        <v/>
      </c>
      <c r="Z714" s="16" t="e">
        <f>IF($A$3=FALSE,IF($C714&lt;16,I714/($D714^0.70558407859294)*'Hintergrund Berechnung'!$I$941,I714/($D714^0.70558407859294)*'Hintergrund Berechnung'!$I$942),IF($C714&lt;13,(I714/($D714^0.70558407859294)*'Hintergrund Berechnung'!$I$941)*0.5,IF($C714&lt;16,(I714/($D714^0.70558407859294)*'Hintergrund Berechnung'!$I$941)*0.67,I714/($D714^0.70558407859294)*'Hintergrund Berechnung'!$I$942)))</f>
        <v>#DIV/0!</v>
      </c>
      <c r="AA714" s="16" t="str">
        <f t="shared" si="102"/>
        <v/>
      </c>
      <c r="AB714" s="16" t="e">
        <f>IF($A$3=FALSE,IF($C714&lt;16,K714/($D714^0.70558407859294)*'Hintergrund Berechnung'!$I$941,K714/($D714^0.70558407859294)*'Hintergrund Berechnung'!$I$942),IF($C714&lt;13,(K714/($D714^0.70558407859294)*'Hintergrund Berechnung'!$I$941)*0.5,IF($C714&lt;16,(K714/($D714^0.70558407859294)*'Hintergrund Berechnung'!$I$941)*0.67,K714/($D714^0.70558407859294)*'Hintergrund Berechnung'!$I$942)))</f>
        <v>#DIV/0!</v>
      </c>
      <c r="AC714" s="16" t="str">
        <f t="shared" si="103"/>
        <v/>
      </c>
      <c r="AD714" s="16" t="e">
        <f>IF($A$3=FALSE,IF($C714&lt;16,M714/($D714^0.70558407859294)*'Hintergrund Berechnung'!$I$941,M714/($D714^0.70558407859294)*'Hintergrund Berechnung'!$I$942),IF($C714&lt;13,(M714/($D714^0.70558407859294)*'Hintergrund Berechnung'!$I$941)*0.5,IF($C714&lt;16,(M714/($D714^0.70558407859294)*'Hintergrund Berechnung'!$I$941)*0.67,M714/($D714^0.70558407859294)*'Hintergrund Berechnung'!$I$942)))</f>
        <v>#DIV/0!</v>
      </c>
      <c r="AE714" s="16" t="str">
        <f t="shared" si="104"/>
        <v/>
      </c>
      <c r="AF714" s="16" t="e">
        <f>IF($A$3=FALSE,IF($C714&lt;16,O714/($D714^0.70558407859294)*'Hintergrund Berechnung'!$I$941,O714/($D714^0.70558407859294)*'Hintergrund Berechnung'!$I$942),IF($C714&lt;13,(O714/($D714^0.70558407859294)*'Hintergrund Berechnung'!$I$941)*0.5,IF($C714&lt;16,(O714/($D714^0.70558407859294)*'Hintergrund Berechnung'!$I$941)*0.67,O714/($D714^0.70558407859294)*'Hintergrund Berechnung'!$I$942)))</f>
        <v>#DIV/0!</v>
      </c>
      <c r="AG714" s="16" t="str">
        <f t="shared" si="105"/>
        <v/>
      </c>
      <c r="AH714" s="16" t="e">
        <f t="shared" si="106"/>
        <v>#DIV/0!</v>
      </c>
      <c r="AI714" s="34" t="e">
        <f>ROUND(IF(C714&lt;16,$Q714/($D714^0.450818786555515)*'Hintergrund Berechnung'!$N$941,$Q714/($D714^0.450818786555515)*'Hintergrund Berechnung'!$N$942),0)</f>
        <v>#DIV/0!</v>
      </c>
      <c r="AJ714" s="34">
        <f>ROUND(IF(C714&lt;16,$R714*'Hintergrund Berechnung'!$O$941,$R714*'Hintergrund Berechnung'!$O$942),0)</f>
        <v>0</v>
      </c>
      <c r="AK714" s="34">
        <f>ROUND(IF(C714&lt;16,IF(S714&gt;0,(25-$S714)*'Hintergrund Berechnung'!$J$941,0),IF(S714&gt;0,(25-$S714)*'Hintergrund Berechnung'!$J$942,0)),0)</f>
        <v>0</v>
      </c>
      <c r="AL714" s="18" t="e">
        <f t="shared" si="107"/>
        <v>#DIV/0!</v>
      </c>
    </row>
    <row r="715" spans="21:38" x14ac:dyDescent="0.5">
      <c r="U715" s="16">
        <f t="shared" si="99"/>
        <v>0</v>
      </c>
      <c r="V715" s="16" t="e">
        <f>IF($A$3=FALSE,IF($C715&lt;16,E715/($D715^0.70558407859294)*'Hintergrund Berechnung'!$I$941,E715/($D715^0.70558407859294)*'Hintergrund Berechnung'!$I$942),IF($C715&lt;13,(E715/($D715^0.70558407859294)*'Hintergrund Berechnung'!$I$941)*0.5,IF($C715&lt;16,(E715/($D715^0.70558407859294)*'Hintergrund Berechnung'!$I$941)*0.67,E715/($D715^0.70558407859294)*'Hintergrund Berechnung'!$I$942)))</f>
        <v>#DIV/0!</v>
      </c>
      <c r="W715" s="16" t="str">
        <f t="shared" si="100"/>
        <v/>
      </c>
      <c r="X715" s="16" t="e">
        <f>IF($A$3=FALSE,IF($C715&lt;16,G715/($D715^0.70558407859294)*'Hintergrund Berechnung'!$I$941,G715/($D715^0.70558407859294)*'Hintergrund Berechnung'!$I$942),IF($C715&lt;13,(G715/($D715^0.70558407859294)*'Hintergrund Berechnung'!$I$941)*0.5,IF($C715&lt;16,(G715/($D715^0.70558407859294)*'Hintergrund Berechnung'!$I$941)*0.67,G715/($D715^0.70558407859294)*'Hintergrund Berechnung'!$I$942)))</f>
        <v>#DIV/0!</v>
      </c>
      <c r="Y715" s="16" t="str">
        <f t="shared" si="101"/>
        <v/>
      </c>
      <c r="Z715" s="16" t="e">
        <f>IF($A$3=FALSE,IF($C715&lt;16,I715/($D715^0.70558407859294)*'Hintergrund Berechnung'!$I$941,I715/($D715^0.70558407859294)*'Hintergrund Berechnung'!$I$942),IF($C715&lt;13,(I715/($D715^0.70558407859294)*'Hintergrund Berechnung'!$I$941)*0.5,IF($C715&lt;16,(I715/($D715^0.70558407859294)*'Hintergrund Berechnung'!$I$941)*0.67,I715/($D715^0.70558407859294)*'Hintergrund Berechnung'!$I$942)))</f>
        <v>#DIV/0!</v>
      </c>
      <c r="AA715" s="16" t="str">
        <f t="shared" si="102"/>
        <v/>
      </c>
      <c r="AB715" s="16" t="e">
        <f>IF($A$3=FALSE,IF($C715&lt;16,K715/($D715^0.70558407859294)*'Hintergrund Berechnung'!$I$941,K715/($D715^0.70558407859294)*'Hintergrund Berechnung'!$I$942),IF($C715&lt;13,(K715/($D715^0.70558407859294)*'Hintergrund Berechnung'!$I$941)*0.5,IF($C715&lt;16,(K715/($D715^0.70558407859294)*'Hintergrund Berechnung'!$I$941)*0.67,K715/($D715^0.70558407859294)*'Hintergrund Berechnung'!$I$942)))</f>
        <v>#DIV/0!</v>
      </c>
      <c r="AC715" s="16" t="str">
        <f t="shared" si="103"/>
        <v/>
      </c>
      <c r="AD715" s="16" t="e">
        <f>IF($A$3=FALSE,IF($C715&lt;16,M715/($D715^0.70558407859294)*'Hintergrund Berechnung'!$I$941,M715/($D715^0.70558407859294)*'Hintergrund Berechnung'!$I$942),IF($C715&lt;13,(M715/($D715^0.70558407859294)*'Hintergrund Berechnung'!$I$941)*0.5,IF($C715&lt;16,(M715/($D715^0.70558407859294)*'Hintergrund Berechnung'!$I$941)*0.67,M715/($D715^0.70558407859294)*'Hintergrund Berechnung'!$I$942)))</f>
        <v>#DIV/0!</v>
      </c>
      <c r="AE715" s="16" t="str">
        <f t="shared" si="104"/>
        <v/>
      </c>
      <c r="AF715" s="16" t="e">
        <f>IF($A$3=FALSE,IF($C715&lt;16,O715/($D715^0.70558407859294)*'Hintergrund Berechnung'!$I$941,O715/($D715^0.70558407859294)*'Hintergrund Berechnung'!$I$942),IF($C715&lt;13,(O715/($D715^0.70558407859294)*'Hintergrund Berechnung'!$I$941)*0.5,IF($C715&lt;16,(O715/($D715^0.70558407859294)*'Hintergrund Berechnung'!$I$941)*0.67,O715/($D715^0.70558407859294)*'Hintergrund Berechnung'!$I$942)))</f>
        <v>#DIV/0!</v>
      </c>
      <c r="AG715" s="16" t="str">
        <f t="shared" si="105"/>
        <v/>
      </c>
      <c r="AH715" s="16" t="e">
        <f t="shared" si="106"/>
        <v>#DIV/0!</v>
      </c>
      <c r="AI715" s="34" t="e">
        <f>ROUND(IF(C715&lt;16,$Q715/($D715^0.450818786555515)*'Hintergrund Berechnung'!$N$941,$Q715/($D715^0.450818786555515)*'Hintergrund Berechnung'!$N$942),0)</f>
        <v>#DIV/0!</v>
      </c>
      <c r="AJ715" s="34">
        <f>ROUND(IF(C715&lt;16,$R715*'Hintergrund Berechnung'!$O$941,$R715*'Hintergrund Berechnung'!$O$942),0)</f>
        <v>0</v>
      </c>
      <c r="AK715" s="34">
        <f>ROUND(IF(C715&lt;16,IF(S715&gt;0,(25-$S715)*'Hintergrund Berechnung'!$J$941,0),IF(S715&gt;0,(25-$S715)*'Hintergrund Berechnung'!$J$942,0)),0)</f>
        <v>0</v>
      </c>
      <c r="AL715" s="18" t="e">
        <f t="shared" si="107"/>
        <v>#DIV/0!</v>
      </c>
    </row>
    <row r="716" spans="21:38" x14ac:dyDescent="0.5">
      <c r="U716" s="16">
        <f t="shared" si="99"/>
        <v>0</v>
      </c>
      <c r="V716" s="16" t="e">
        <f>IF($A$3=FALSE,IF($C716&lt;16,E716/($D716^0.70558407859294)*'Hintergrund Berechnung'!$I$941,E716/($D716^0.70558407859294)*'Hintergrund Berechnung'!$I$942),IF($C716&lt;13,(E716/($D716^0.70558407859294)*'Hintergrund Berechnung'!$I$941)*0.5,IF($C716&lt;16,(E716/($D716^0.70558407859294)*'Hintergrund Berechnung'!$I$941)*0.67,E716/($D716^0.70558407859294)*'Hintergrund Berechnung'!$I$942)))</f>
        <v>#DIV/0!</v>
      </c>
      <c r="W716" s="16" t="str">
        <f t="shared" si="100"/>
        <v/>
      </c>
      <c r="X716" s="16" t="e">
        <f>IF($A$3=FALSE,IF($C716&lt;16,G716/($D716^0.70558407859294)*'Hintergrund Berechnung'!$I$941,G716/($D716^0.70558407859294)*'Hintergrund Berechnung'!$I$942),IF($C716&lt;13,(G716/($D716^0.70558407859294)*'Hintergrund Berechnung'!$I$941)*0.5,IF($C716&lt;16,(G716/($D716^0.70558407859294)*'Hintergrund Berechnung'!$I$941)*0.67,G716/($D716^0.70558407859294)*'Hintergrund Berechnung'!$I$942)))</f>
        <v>#DIV/0!</v>
      </c>
      <c r="Y716" s="16" t="str">
        <f t="shared" si="101"/>
        <v/>
      </c>
      <c r="Z716" s="16" t="e">
        <f>IF($A$3=FALSE,IF($C716&lt;16,I716/($D716^0.70558407859294)*'Hintergrund Berechnung'!$I$941,I716/($D716^0.70558407859294)*'Hintergrund Berechnung'!$I$942),IF($C716&lt;13,(I716/($D716^0.70558407859294)*'Hintergrund Berechnung'!$I$941)*0.5,IF($C716&lt;16,(I716/($D716^0.70558407859294)*'Hintergrund Berechnung'!$I$941)*0.67,I716/($D716^0.70558407859294)*'Hintergrund Berechnung'!$I$942)))</f>
        <v>#DIV/0!</v>
      </c>
      <c r="AA716" s="16" t="str">
        <f t="shared" si="102"/>
        <v/>
      </c>
      <c r="AB716" s="16" t="e">
        <f>IF($A$3=FALSE,IF($C716&lt;16,K716/($D716^0.70558407859294)*'Hintergrund Berechnung'!$I$941,K716/($D716^0.70558407859294)*'Hintergrund Berechnung'!$I$942),IF($C716&lt;13,(K716/($D716^0.70558407859294)*'Hintergrund Berechnung'!$I$941)*0.5,IF($C716&lt;16,(K716/($D716^0.70558407859294)*'Hintergrund Berechnung'!$I$941)*0.67,K716/($D716^0.70558407859294)*'Hintergrund Berechnung'!$I$942)))</f>
        <v>#DIV/0!</v>
      </c>
      <c r="AC716" s="16" t="str">
        <f t="shared" si="103"/>
        <v/>
      </c>
      <c r="AD716" s="16" t="e">
        <f>IF($A$3=FALSE,IF($C716&lt;16,M716/($D716^0.70558407859294)*'Hintergrund Berechnung'!$I$941,M716/($D716^0.70558407859294)*'Hintergrund Berechnung'!$I$942),IF($C716&lt;13,(M716/($D716^0.70558407859294)*'Hintergrund Berechnung'!$I$941)*0.5,IF($C716&lt;16,(M716/($D716^0.70558407859294)*'Hintergrund Berechnung'!$I$941)*0.67,M716/($D716^0.70558407859294)*'Hintergrund Berechnung'!$I$942)))</f>
        <v>#DIV/0!</v>
      </c>
      <c r="AE716" s="16" t="str">
        <f t="shared" si="104"/>
        <v/>
      </c>
      <c r="AF716" s="16" t="e">
        <f>IF($A$3=FALSE,IF($C716&lt;16,O716/($D716^0.70558407859294)*'Hintergrund Berechnung'!$I$941,O716/($D716^0.70558407859294)*'Hintergrund Berechnung'!$I$942),IF($C716&lt;13,(O716/($D716^0.70558407859294)*'Hintergrund Berechnung'!$I$941)*0.5,IF($C716&lt;16,(O716/($D716^0.70558407859294)*'Hintergrund Berechnung'!$I$941)*0.67,O716/($D716^0.70558407859294)*'Hintergrund Berechnung'!$I$942)))</f>
        <v>#DIV/0!</v>
      </c>
      <c r="AG716" s="16" t="str">
        <f t="shared" si="105"/>
        <v/>
      </c>
      <c r="AH716" s="16" t="e">
        <f t="shared" si="106"/>
        <v>#DIV/0!</v>
      </c>
      <c r="AI716" s="34" t="e">
        <f>ROUND(IF(C716&lt;16,$Q716/($D716^0.450818786555515)*'Hintergrund Berechnung'!$N$941,$Q716/($D716^0.450818786555515)*'Hintergrund Berechnung'!$N$942),0)</f>
        <v>#DIV/0!</v>
      </c>
      <c r="AJ716" s="34">
        <f>ROUND(IF(C716&lt;16,$R716*'Hintergrund Berechnung'!$O$941,$R716*'Hintergrund Berechnung'!$O$942),0)</f>
        <v>0</v>
      </c>
      <c r="AK716" s="34">
        <f>ROUND(IF(C716&lt;16,IF(S716&gt;0,(25-$S716)*'Hintergrund Berechnung'!$J$941,0),IF(S716&gt;0,(25-$S716)*'Hintergrund Berechnung'!$J$942,0)),0)</f>
        <v>0</v>
      </c>
      <c r="AL716" s="18" t="e">
        <f t="shared" si="107"/>
        <v>#DIV/0!</v>
      </c>
    </row>
    <row r="717" spans="21:38" x14ac:dyDescent="0.5">
      <c r="U717" s="16">
        <f t="shared" si="99"/>
        <v>0</v>
      </c>
      <c r="V717" s="16" t="e">
        <f>IF($A$3=FALSE,IF($C717&lt;16,E717/($D717^0.70558407859294)*'Hintergrund Berechnung'!$I$941,E717/($D717^0.70558407859294)*'Hintergrund Berechnung'!$I$942),IF($C717&lt;13,(E717/($D717^0.70558407859294)*'Hintergrund Berechnung'!$I$941)*0.5,IF($C717&lt;16,(E717/($D717^0.70558407859294)*'Hintergrund Berechnung'!$I$941)*0.67,E717/($D717^0.70558407859294)*'Hintergrund Berechnung'!$I$942)))</f>
        <v>#DIV/0!</v>
      </c>
      <c r="W717" s="16" t="str">
        <f t="shared" si="100"/>
        <v/>
      </c>
      <c r="X717" s="16" t="e">
        <f>IF($A$3=FALSE,IF($C717&lt;16,G717/($D717^0.70558407859294)*'Hintergrund Berechnung'!$I$941,G717/($D717^0.70558407859294)*'Hintergrund Berechnung'!$I$942),IF($C717&lt;13,(G717/($D717^0.70558407859294)*'Hintergrund Berechnung'!$I$941)*0.5,IF($C717&lt;16,(G717/($D717^0.70558407859294)*'Hintergrund Berechnung'!$I$941)*0.67,G717/($D717^0.70558407859294)*'Hintergrund Berechnung'!$I$942)))</f>
        <v>#DIV/0!</v>
      </c>
      <c r="Y717" s="16" t="str">
        <f t="shared" si="101"/>
        <v/>
      </c>
      <c r="Z717" s="16" t="e">
        <f>IF($A$3=FALSE,IF($C717&lt;16,I717/($D717^0.70558407859294)*'Hintergrund Berechnung'!$I$941,I717/($D717^0.70558407859294)*'Hintergrund Berechnung'!$I$942),IF($C717&lt;13,(I717/($D717^0.70558407859294)*'Hintergrund Berechnung'!$I$941)*0.5,IF($C717&lt;16,(I717/($D717^0.70558407859294)*'Hintergrund Berechnung'!$I$941)*0.67,I717/($D717^0.70558407859294)*'Hintergrund Berechnung'!$I$942)))</f>
        <v>#DIV/0!</v>
      </c>
      <c r="AA717" s="16" t="str">
        <f t="shared" si="102"/>
        <v/>
      </c>
      <c r="AB717" s="16" t="e">
        <f>IF($A$3=FALSE,IF($C717&lt;16,K717/($D717^0.70558407859294)*'Hintergrund Berechnung'!$I$941,K717/($D717^0.70558407859294)*'Hintergrund Berechnung'!$I$942),IF($C717&lt;13,(K717/($D717^0.70558407859294)*'Hintergrund Berechnung'!$I$941)*0.5,IF($C717&lt;16,(K717/($D717^0.70558407859294)*'Hintergrund Berechnung'!$I$941)*0.67,K717/($D717^0.70558407859294)*'Hintergrund Berechnung'!$I$942)))</f>
        <v>#DIV/0!</v>
      </c>
      <c r="AC717" s="16" t="str">
        <f t="shared" si="103"/>
        <v/>
      </c>
      <c r="AD717" s="16" t="e">
        <f>IF($A$3=FALSE,IF($C717&lt;16,M717/($D717^0.70558407859294)*'Hintergrund Berechnung'!$I$941,M717/($D717^0.70558407859294)*'Hintergrund Berechnung'!$I$942),IF($C717&lt;13,(M717/($D717^0.70558407859294)*'Hintergrund Berechnung'!$I$941)*0.5,IF($C717&lt;16,(M717/($D717^0.70558407859294)*'Hintergrund Berechnung'!$I$941)*0.67,M717/($D717^0.70558407859294)*'Hintergrund Berechnung'!$I$942)))</f>
        <v>#DIV/0!</v>
      </c>
      <c r="AE717" s="16" t="str">
        <f t="shared" si="104"/>
        <v/>
      </c>
      <c r="AF717" s="16" t="e">
        <f>IF($A$3=FALSE,IF($C717&lt;16,O717/($D717^0.70558407859294)*'Hintergrund Berechnung'!$I$941,O717/($D717^0.70558407859294)*'Hintergrund Berechnung'!$I$942),IF($C717&lt;13,(O717/($D717^0.70558407859294)*'Hintergrund Berechnung'!$I$941)*0.5,IF($C717&lt;16,(O717/($D717^0.70558407859294)*'Hintergrund Berechnung'!$I$941)*0.67,O717/($D717^0.70558407859294)*'Hintergrund Berechnung'!$I$942)))</f>
        <v>#DIV/0!</v>
      </c>
      <c r="AG717" s="16" t="str">
        <f t="shared" si="105"/>
        <v/>
      </c>
      <c r="AH717" s="16" t="e">
        <f t="shared" si="106"/>
        <v>#DIV/0!</v>
      </c>
      <c r="AI717" s="34" t="e">
        <f>ROUND(IF(C717&lt;16,$Q717/($D717^0.450818786555515)*'Hintergrund Berechnung'!$N$941,$Q717/($D717^0.450818786555515)*'Hintergrund Berechnung'!$N$942),0)</f>
        <v>#DIV/0!</v>
      </c>
      <c r="AJ717" s="34">
        <f>ROUND(IF(C717&lt;16,$R717*'Hintergrund Berechnung'!$O$941,$R717*'Hintergrund Berechnung'!$O$942),0)</f>
        <v>0</v>
      </c>
      <c r="AK717" s="34">
        <f>ROUND(IF(C717&lt;16,IF(S717&gt;0,(25-$S717)*'Hintergrund Berechnung'!$J$941,0),IF(S717&gt;0,(25-$S717)*'Hintergrund Berechnung'!$J$942,0)),0)</f>
        <v>0</v>
      </c>
      <c r="AL717" s="18" t="e">
        <f t="shared" si="107"/>
        <v>#DIV/0!</v>
      </c>
    </row>
    <row r="718" spans="21:38" x14ac:dyDescent="0.5">
      <c r="U718" s="16">
        <f t="shared" si="99"/>
        <v>0</v>
      </c>
      <c r="V718" s="16" t="e">
        <f>IF($A$3=FALSE,IF($C718&lt;16,E718/($D718^0.70558407859294)*'Hintergrund Berechnung'!$I$941,E718/($D718^0.70558407859294)*'Hintergrund Berechnung'!$I$942),IF($C718&lt;13,(E718/($D718^0.70558407859294)*'Hintergrund Berechnung'!$I$941)*0.5,IF($C718&lt;16,(E718/($D718^0.70558407859294)*'Hintergrund Berechnung'!$I$941)*0.67,E718/($D718^0.70558407859294)*'Hintergrund Berechnung'!$I$942)))</f>
        <v>#DIV/0!</v>
      </c>
      <c r="W718" s="16" t="str">
        <f t="shared" si="100"/>
        <v/>
      </c>
      <c r="X718" s="16" t="e">
        <f>IF($A$3=FALSE,IF($C718&lt;16,G718/($D718^0.70558407859294)*'Hintergrund Berechnung'!$I$941,G718/($D718^0.70558407859294)*'Hintergrund Berechnung'!$I$942),IF($C718&lt;13,(G718/($D718^0.70558407859294)*'Hintergrund Berechnung'!$I$941)*0.5,IF($C718&lt;16,(G718/($D718^0.70558407859294)*'Hintergrund Berechnung'!$I$941)*0.67,G718/($D718^0.70558407859294)*'Hintergrund Berechnung'!$I$942)))</f>
        <v>#DIV/0!</v>
      </c>
      <c r="Y718" s="16" t="str">
        <f t="shared" si="101"/>
        <v/>
      </c>
      <c r="Z718" s="16" t="e">
        <f>IF($A$3=FALSE,IF($C718&lt;16,I718/($D718^0.70558407859294)*'Hintergrund Berechnung'!$I$941,I718/($D718^0.70558407859294)*'Hintergrund Berechnung'!$I$942),IF($C718&lt;13,(I718/($D718^0.70558407859294)*'Hintergrund Berechnung'!$I$941)*0.5,IF($C718&lt;16,(I718/($D718^0.70558407859294)*'Hintergrund Berechnung'!$I$941)*0.67,I718/($D718^0.70558407859294)*'Hintergrund Berechnung'!$I$942)))</f>
        <v>#DIV/0!</v>
      </c>
      <c r="AA718" s="16" t="str">
        <f t="shared" si="102"/>
        <v/>
      </c>
      <c r="AB718" s="16" t="e">
        <f>IF($A$3=FALSE,IF($C718&lt;16,K718/($D718^0.70558407859294)*'Hintergrund Berechnung'!$I$941,K718/($D718^0.70558407859294)*'Hintergrund Berechnung'!$I$942),IF($C718&lt;13,(K718/($D718^0.70558407859294)*'Hintergrund Berechnung'!$I$941)*0.5,IF($C718&lt;16,(K718/($D718^0.70558407859294)*'Hintergrund Berechnung'!$I$941)*0.67,K718/($D718^0.70558407859294)*'Hintergrund Berechnung'!$I$942)))</f>
        <v>#DIV/0!</v>
      </c>
      <c r="AC718" s="16" t="str">
        <f t="shared" si="103"/>
        <v/>
      </c>
      <c r="AD718" s="16" t="e">
        <f>IF($A$3=FALSE,IF($C718&lt;16,M718/($D718^0.70558407859294)*'Hintergrund Berechnung'!$I$941,M718/($D718^0.70558407859294)*'Hintergrund Berechnung'!$I$942),IF($C718&lt;13,(M718/($D718^0.70558407859294)*'Hintergrund Berechnung'!$I$941)*0.5,IF($C718&lt;16,(M718/($D718^0.70558407859294)*'Hintergrund Berechnung'!$I$941)*0.67,M718/($D718^0.70558407859294)*'Hintergrund Berechnung'!$I$942)))</f>
        <v>#DIV/0!</v>
      </c>
      <c r="AE718" s="16" t="str">
        <f t="shared" si="104"/>
        <v/>
      </c>
      <c r="AF718" s="16" t="e">
        <f>IF($A$3=FALSE,IF($C718&lt;16,O718/($D718^0.70558407859294)*'Hintergrund Berechnung'!$I$941,O718/($D718^0.70558407859294)*'Hintergrund Berechnung'!$I$942),IF($C718&lt;13,(O718/($D718^0.70558407859294)*'Hintergrund Berechnung'!$I$941)*0.5,IF($C718&lt;16,(O718/($D718^0.70558407859294)*'Hintergrund Berechnung'!$I$941)*0.67,O718/($D718^0.70558407859294)*'Hintergrund Berechnung'!$I$942)))</f>
        <v>#DIV/0!</v>
      </c>
      <c r="AG718" s="16" t="str">
        <f t="shared" si="105"/>
        <v/>
      </c>
      <c r="AH718" s="16" t="e">
        <f t="shared" si="106"/>
        <v>#DIV/0!</v>
      </c>
      <c r="AI718" s="34" t="e">
        <f>ROUND(IF(C718&lt;16,$Q718/($D718^0.450818786555515)*'Hintergrund Berechnung'!$N$941,$Q718/($D718^0.450818786555515)*'Hintergrund Berechnung'!$N$942),0)</f>
        <v>#DIV/0!</v>
      </c>
      <c r="AJ718" s="34">
        <f>ROUND(IF(C718&lt;16,$R718*'Hintergrund Berechnung'!$O$941,$R718*'Hintergrund Berechnung'!$O$942),0)</f>
        <v>0</v>
      </c>
      <c r="AK718" s="34">
        <f>ROUND(IF(C718&lt;16,IF(S718&gt;0,(25-$S718)*'Hintergrund Berechnung'!$J$941,0),IF(S718&gt;0,(25-$S718)*'Hintergrund Berechnung'!$J$942,0)),0)</f>
        <v>0</v>
      </c>
      <c r="AL718" s="18" t="e">
        <f t="shared" si="107"/>
        <v>#DIV/0!</v>
      </c>
    </row>
    <row r="719" spans="21:38" x14ac:dyDescent="0.5">
      <c r="U719" s="16">
        <f t="shared" si="99"/>
        <v>0</v>
      </c>
      <c r="V719" s="16" t="e">
        <f>IF($A$3=FALSE,IF($C719&lt;16,E719/($D719^0.70558407859294)*'Hintergrund Berechnung'!$I$941,E719/($D719^0.70558407859294)*'Hintergrund Berechnung'!$I$942),IF($C719&lt;13,(E719/($D719^0.70558407859294)*'Hintergrund Berechnung'!$I$941)*0.5,IF($C719&lt;16,(E719/($D719^0.70558407859294)*'Hintergrund Berechnung'!$I$941)*0.67,E719/($D719^0.70558407859294)*'Hintergrund Berechnung'!$I$942)))</f>
        <v>#DIV/0!</v>
      </c>
      <c r="W719" s="16" t="str">
        <f t="shared" si="100"/>
        <v/>
      </c>
      <c r="X719" s="16" t="e">
        <f>IF($A$3=FALSE,IF($C719&lt;16,G719/($D719^0.70558407859294)*'Hintergrund Berechnung'!$I$941,G719/($D719^0.70558407859294)*'Hintergrund Berechnung'!$I$942),IF($C719&lt;13,(G719/($D719^0.70558407859294)*'Hintergrund Berechnung'!$I$941)*0.5,IF($C719&lt;16,(G719/($D719^0.70558407859294)*'Hintergrund Berechnung'!$I$941)*0.67,G719/($D719^0.70558407859294)*'Hintergrund Berechnung'!$I$942)))</f>
        <v>#DIV/0!</v>
      </c>
      <c r="Y719" s="16" t="str">
        <f t="shared" si="101"/>
        <v/>
      </c>
      <c r="Z719" s="16" t="e">
        <f>IF($A$3=FALSE,IF($C719&lt;16,I719/($D719^0.70558407859294)*'Hintergrund Berechnung'!$I$941,I719/($D719^0.70558407859294)*'Hintergrund Berechnung'!$I$942),IF($C719&lt;13,(I719/($D719^0.70558407859294)*'Hintergrund Berechnung'!$I$941)*0.5,IF($C719&lt;16,(I719/($D719^0.70558407859294)*'Hintergrund Berechnung'!$I$941)*0.67,I719/($D719^0.70558407859294)*'Hintergrund Berechnung'!$I$942)))</f>
        <v>#DIV/0!</v>
      </c>
      <c r="AA719" s="16" t="str">
        <f t="shared" si="102"/>
        <v/>
      </c>
      <c r="AB719" s="16" t="e">
        <f>IF($A$3=FALSE,IF($C719&lt;16,K719/($D719^0.70558407859294)*'Hintergrund Berechnung'!$I$941,K719/($D719^0.70558407859294)*'Hintergrund Berechnung'!$I$942),IF($C719&lt;13,(K719/($D719^0.70558407859294)*'Hintergrund Berechnung'!$I$941)*0.5,IF($C719&lt;16,(K719/($D719^0.70558407859294)*'Hintergrund Berechnung'!$I$941)*0.67,K719/($D719^0.70558407859294)*'Hintergrund Berechnung'!$I$942)))</f>
        <v>#DIV/0!</v>
      </c>
      <c r="AC719" s="16" t="str">
        <f t="shared" si="103"/>
        <v/>
      </c>
      <c r="AD719" s="16" t="e">
        <f>IF($A$3=FALSE,IF($C719&lt;16,M719/($D719^0.70558407859294)*'Hintergrund Berechnung'!$I$941,M719/($D719^0.70558407859294)*'Hintergrund Berechnung'!$I$942),IF($C719&lt;13,(M719/($D719^0.70558407859294)*'Hintergrund Berechnung'!$I$941)*0.5,IF($C719&lt;16,(M719/($D719^0.70558407859294)*'Hintergrund Berechnung'!$I$941)*0.67,M719/($D719^0.70558407859294)*'Hintergrund Berechnung'!$I$942)))</f>
        <v>#DIV/0!</v>
      </c>
      <c r="AE719" s="16" t="str">
        <f t="shared" si="104"/>
        <v/>
      </c>
      <c r="AF719" s="16" t="e">
        <f>IF($A$3=FALSE,IF($C719&lt;16,O719/($D719^0.70558407859294)*'Hintergrund Berechnung'!$I$941,O719/($D719^0.70558407859294)*'Hintergrund Berechnung'!$I$942),IF($C719&lt;13,(O719/($D719^0.70558407859294)*'Hintergrund Berechnung'!$I$941)*0.5,IF($C719&lt;16,(O719/($D719^0.70558407859294)*'Hintergrund Berechnung'!$I$941)*0.67,O719/($D719^0.70558407859294)*'Hintergrund Berechnung'!$I$942)))</f>
        <v>#DIV/0!</v>
      </c>
      <c r="AG719" s="16" t="str">
        <f t="shared" si="105"/>
        <v/>
      </c>
      <c r="AH719" s="16" t="e">
        <f t="shared" si="106"/>
        <v>#DIV/0!</v>
      </c>
      <c r="AI719" s="34" t="e">
        <f>ROUND(IF(C719&lt;16,$Q719/($D719^0.450818786555515)*'Hintergrund Berechnung'!$N$941,$Q719/($D719^0.450818786555515)*'Hintergrund Berechnung'!$N$942),0)</f>
        <v>#DIV/0!</v>
      </c>
      <c r="AJ719" s="34">
        <f>ROUND(IF(C719&lt;16,$R719*'Hintergrund Berechnung'!$O$941,$R719*'Hintergrund Berechnung'!$O$942),0)</f>
        <v>0</v>
      </c>
      <c r="AK719" s="34">
        <f>ROUND(IF(C719&lt;16,IF(S719&gt;0,(25-$S719)*'Hintergrund Berechnung'!$J$941,0),IF(S719&gt;0,(25-$S719)*'Hintergrund Berechnung'!$J$942,0)),0)</f>
        <v>0</v>
      </c>
      <c r="AL719" s="18" t="e">
        <f t="shared" si="107"/>
        <v>#DIV/0!</v>
      </c>
    </row>
    <row r="720" spans="21:38" x14ac:dyDescent="0.5">
      <c r="U720" s="16">
        <f t="shared" si="99"/>
        <v>0</v>
      </c>
      <c r="V720" s="16" t="e">
        <f>IF($A$3=FALSE,IF($C720&lt;16,E720/($D720^0.70558407859294)*'Hintergrund Berechnung'!$I$941,E720/($D720^0.70558407859294)*'Hintergrund Berechnung'!$I$942),IF($C720&lt;13,(E720/($D720^0.70558407859294)*'Hintergrund Berechnung'!$I$941)*0.5,IF($C720&lt;16,(E720/($D720^0.70558407859294)*'Hintergrund Berechnung'!$I$941)*0.67,E720/($D720^0.70558407859294)*'Hintergrund Berechnung'!$I$942)))</f>
        <v>#DIV/0!</v>
      </c>
      <c r="W720" s="16" t="str">
        <f t="shared" si="100"/>
        <v/>
      </c>
      <c r="X720" s="16" t="e">
        <f>IF($A$3=FALSE,IF($C720&lt;16,G720/($D720^0.70558407859294)*'Hintergrund Berechnung'!$I$941,G720/($D720^0.70558407859294)*'Hintergrund Berechnung'!$I$942),IF($C720&lt;13,(G720/($D720^0.70558407859294)*'Hintergrund Berechnung'!$I$941)*0.5,IF($C720&lt;16,(G720/($D720^0.70558407859294)*'Hintergrund Berechnung'!$I$941)*0.67,G720/($D720^0.70558407859294)*'Hintergrund Berechnung'!$I$942)))</f>
        <v>#DIV/0!</v>
      </c>
      <c r="Y720" s="16" t="str">
        <f t="shared" si="101"/>
        <v/>
      </c>
      <c r="Z720" s="16" t="e">
        <f>IF($A$3=FALSE,IF($C720&lt;16,I720/($D720^0.70558407859294)*'Hintergrund Berechnung'!$I$941,I720/($D720^0.70558407859294)*'Hintergrund Berechnung'!$I$942),IF($C720&lt;13,(I720/($D720^0.70558407859294)*'Hintergrund Berechnung'!$I$941)*0.5,IF($C720&lt;16,(I720/($D720^0.70558407859294)*'Hintergrund Berechnung'!$I$941)*0.67,I720/($D720^0.70558407859294)*'Hintergrund Berechnung'!$I$942)))</f>
        <v>#DIV/0!</v>
      </c>
      <c r="AA720" s="16" t="str">
        <f t="shared" si="102"/>
        <v/>
      </c>
      <c r="AB720" s="16" t="e">
        <f>IF($A$3=FALSE,IF($C720&lt;16,K720/($D720^0.70558407859294)*'Hintergrund Berechnung'!$I$941,K720/($D720^0.70558407859294)*'Hintergrund Berechnung'!$I$942),IF($C720&lt;13,(K720/($D720^0.70558407859294)*'Hintergrund Berechnung'!$I$941)*0.5,IF($C720&lt;16,(K720/($D720^0.70558407859294)*'Hintergrund Berechnung'!$I$941)*0.67,K720/($D720^0.70558407859294)*'Hintergrund Berechnung'!$I$942)))</f>
        <v>#DIV/0!</v>
      </c>
      <c r="AC720" s="16" t="str">
        <f t="shared" si="103"/>
        <v/>
      </c>
      <c r="AD720" s="16" t="e">
        <f>IF($A$3=FALSE,IF($C720&lt;16,M720/($D720^0.70558407859294)*'Hintergrund Berechnung'!$I$941,M720/($D720^0.70558407859294)*'Hintergrund Berechnung'!$I$942),IF($C720&lt;13,(M720/($D720^0.70558407859294)*'Hintergrund Berechnung'!$I$941)*0.5,IF($C720&lt;16,(M720/($D720^0.70558407859294)*'Hintergrund Berechnung'!$I$941)*0.67,M720/($D720^0.70558407859294)*'Hintergrund Berechnung'!$I$942)))</f>
        <v>#DIV/0!</v>
      </c>
      <c r="AE720" s="16" t="str">
        <f t="shared" si="104"/>
        <v/>
      </c>
      <c r="AF720" s="16" t="e">
        <f>IF($A$3=FALSE,IF($C720&lt;16,O720/($D720^0.70558407859294)*'Hintergrund Berechnung'!$I$941,O720/($D720^0.70558407859294)*'Hintergrund Berechnung'!$I$942),IF($C720&lt;13,(O720/($D720^0.70558407859294)*'Hintergrund Berechnung'!$I$941)*0.5,IF($C720&lt;16,(O720/($D720^0.70558407859294)*'Hintergrund Berechnung'!$I$941)*0.67,O720/($D720^0.70558407859294)*'Hintergrund Berechnung'!$I$942)))</f>
        <v>#DIV/0!</v>
      </c>
      <c r="AG720" s="16" t="str">
        <f t="shared" si="105"/>
        <v/>
      </c>
      <c r="AH720" s="16" t="e">
        <f t="shared" si="106"/>
        <v>#DIV/0!</v>
      </c>
      <c r="AI720" s="34" t="e">
        <f>ROUND(IF(C720&lt;16,$Q720/($D720^0.450818786555515)*'Hintergrund Berechnung'!$N$941,$Q720/($D720^0.450818786555515)*'Hintergrund Berechnung'!$N$942),0)</f>
        <v>#DIV/0!</v>
      </c>
      <c r="AJ720" s="34">
        <f>ROUND(IF(C720&lt;16,$R720*'Hintergrund Berechnung'!$O$941,$R720*'Hintergrund Berechnung'!$O$942),0)</f>
        <v>0</v>
      </c>
      <c r="AK720" s="34">
        <f>ROUND(IF(C720&lt;16,IF(S720&gt;0,(25-$S720)*'Hintergrund Berechnung'!$J$941,0),IF(S720&gt;0,(25-$S720)*'Hintergrund Berechnung'!$J$942,0)),0)</f>
        <v>0</v>
      </c>
      <c r="AL720" s="18" t="e">
        <f t="shared" si="107"/>
        <v>#DIV/0!</v>
      </c>
    </row>
    <row r="721" spans="21:38" x14ac:dyDescent="0.5">
      <c r="U721" s="16">
        <f t="shared" si="99"/>
        <v>0</v>
      </c>
      <c r="V721" s="16" t="e">
        <f>IF($A$3=FALSE,IF($C721&lt;16,E721/($D721^0.70558407859294)*'Hintergrund Berechnung'!$I$941,E721/($D721^0.70558407859294)*'Hintergrund Berechnung'!$I$942),IF($C721&lt;13,(E721/($D721^0.70558407859294)*'Hintergrund Berechnung'!$I$941)*0.5,IF($C721&lt;16,(E721/($D721^0.70558407859294)*'Hintergrund Berechnung'!$I$941)*0.67,E721/($D721^0.70558407859294)*'Hintergrund Berechnung'!$I$942)))</f>
        <v>#DIV/0!</v>
      </c>
      <c r="W721" s="16" t="str">
        <f t="shared" si="100"/>
        <v/>
      </c>
      <c r="X721" s="16" t="e">
        <f>IF($A$3=FALSE,IF($C721&lt;16,G721/($D721^0.70558407859294)*'Hintergrund Berechnung'!$I$941,G721/($D721^0.70558407859294)*'Hintergrund Berechnung'!$I$942),IF($C721&lt;13,(G721/($D721^0.70558407859294)*'Hintergrund Berechnung'!$I$941)*0.5,IF($C721&lt;16,(G721/($D721^0.70558407859294)*'Hintergrund Berechnung'!$I$941)*0.67,G721/($D721^0.70558407859294)*'Hintergrund Berechnung'!$I$942)))</f>
        <v>#DIV/0!</v>
      </c>
      <c r="Y721" s="16" t="str">
        <f t="shared" si="101"/>
        <v/>
      </c>
      <c r="Z721" s="16" t="e">
        <f>IF($A$3=FALSE,IF($C721&lt;16,I721/($D721^0.70558407859294)*'Hintergrund Berechnung'!$I$941,I721/($D721^0.70558407859294)*'Hintergrund Berechnung'!$I$942),IF($C721&lt;13,(I721/($D721^0.70558407859294)*'Hintergrund Berechnung'!$I$941)*0.5,IF($C721&lt;16,(I721/($D721^0.70558407859294)*'Hintergrund Berechnung'!$I$941)*0.67,I721/($D721^0.70558407859294)*'Hintergrund Berechnung'!$I$942)))</f>
        <v>#DIV/0!</v>
      </c>
      <c r="AA721" s="16" t="str">
        <f t="shared" si="102"/>
        <v/>
      </c>
      <c r="AB721" s="16" t="e">
        <f>IF($A$3=FALSE,IF($C721&lt;16,K721/($D721^0.70558407859294)*'Hintergrund Berechnung'!$I$941,K721/($D721^0.70558407859294)*'Hintergrund Berechnung'!$I$942),IF($C721&lt;13,(K721/($D721^0.70558407859294)*'Hintergrund Berechnung'!$I$941)*0.5,IF($C721&lt;16,(K721/($D721^0.70558407859294)*'Hintergrund Berechnung'!$I$941)*0.67,K721/($D721^0.70558407859294)*'Hintergrund Berechnung'!$I$942)))</f>
        <v>#DIV/0!</v>
      </c>
      <c r="AC721" s="16" t="str">
        <f t="shared" si="103"/>
        <v/>
      </c>
      <c r="AD721" s="16" t="e">
        <f>IF($A$3=FALSE,IF($C721&lt;16,M721/($D721^0.70558407859294)*'Hintergrund Berechnung'!$I$941,M721/($D721^0.70558407859294)*'Hintergrund Berechnung'!$I$942),IF($C721&lt;13,(M721/($D721^0.70558407859294)*'Hintergrund Berechnung'!$I$941)*0.5,IF($C721&lt;16,(M721/($D721^0.70558407859294)*'Hintergrund Berechnung'!$I$941)*0.67,M721/($D721^0.70558407859294)*'Hintergrund Berechnung'!$I$942)))</f>
        <v>#DIV/0!</v>
      </c>
      <c r="AE721" s="16" t="str">
        <f t="shared" si="104"/>
        <v/>
      </c>
      <c r="AF721" s="16" t="e">
        <f>IF($A$3=FALSE,IF($C721&lt;16,O721/($D721^0.70558407859294)*'Hintergrund Berechnung'!$I$941,O721/($D721^0.70558407859294)*'Hintergrund Berechnung'!$I$942),IF($C721&lt;13,(O721/($D721^0.70558407859294)*'Hintergrund Berechnung'!$I$941)*0.5,IF($C721&lt;16,(O721/($D721^0.70558407859294)*'Hintergrund Berechnung'!$I$941)*0.67,O721/($D721^0.70558407859294)*'Hintergrund Berechnung'!$I$942)))</f>
        <v>#DIV/0!</v>
      </c>
      <c r="AG721" s="16" t="str">
        <f t="shared" si="105"/>
        <v/>
      </c>
      <c r="AH721" s="16" t="e">
        <f t="shared" si="106"/>
        <v>#DIV/0!</v>
      </c>
      <c r="AI721" s="34" t="e">
        <f>ROUND(IF(C721&lt;16,$Q721/($D721^0.450818786555515)*'Hintergrund Berechnung'!$N$941,$Q721/($D721^0.450818786555515)*'Hintergrund Berechnung'!$N$942),0)</f>
        <v>#DIV/0!</v>
      </c>
      <c r="AJ721" s="34">
        <f>ROUND(IF(C721&lt;16,$R721*'Hintergrund Berechnung'!$O$941,$R721*'Hintergrund Berechnung'!$O$942),0)</f>
        <v>0</v>
      </c>
      <c r="AK721" s="34">
        <f>ROUND(IF(C721&lt;16,IF(S721&gt;0,(25-$S721)*'Hintergrund Berechnung'!$J$941,0),IF(S721&gt;0,(25-$S721)*'Hintergrund Berechnung'!$J$942,0)),0)</f>
        <v>0</v>
      </c>
      <c r="AL721" s="18" t="e">
        <f t="shared" si="107"/>
        <v>#DIV/0!</v>
      </c>
    </row>
    <row r="722" spans="21:38" x14ac:dyDescent="0.5">
      <c r="U722" s="16">
        <f t="shared" si="99"/>
        <v>0</v>
      </c>
      <c r="V722" s="16" t="e">
        <f>IF($A$3=FALSE,IF($C722&lt;16,E722/($D722^0.70558407859294)*'Hintergrund Berechnung'!$I$941,E722/($D722^0.70558407859294)*'Hintergrund Berechnung'!$I$942),IF($C722&lt;13,(E722/($D722^0.70558407859294)*'Hintergrund Berechnung'!$I$941)*0.5,IF($C722&lt;16,(E722/($D722^0.70558407859294)*'Hintergrund Berechnung'!$I$941)*0.67,E722/($D722^0.70558407859294)*'Hintergrund Berechnung'!$I$942)))</f>
        <v>#DIV/0!</v>
      </c>
      <c r="W722" s="16" t="str">
        <f t="shared" si="100"/>
        <v/>
      </c>
      <c r="X722" s="16" t="e">
        <f>IF($A$3=FALSE,IF($C722&lt;16,G722/($D722^0.70558407859294)*'Hintergrund Berechnung'!$I$941,G722/($D722^0.70558407859294)*'Hintergrund Berechnung'!$I$942),IF($C722&lt;13,(G722/($D722^0.70558407859294)*'Hintergrund Berechnung'!$I$941)*0.5,IF($C722&lt;16,(G722/($D722^0.70558407859294)*'Hintergrund Berechnung'!$I$941)*0.67,G722/($D722^0.70558407859294)*'Hintergrund Berechnung'!$I$942)))</f>
        <v>#DIV/0!</v>
      </c>
      <c r="Y722" s="16" t="str">
        <f t="shared" si="101"/>
        <v/>
      </c>
      <c r="Z722" s="16" t="e">
        <f>IF($A$3=FALSE,IF($C722&lt;16,I722/($D722^0.70558407859294)*'Hintergrund Berechnung'!$I$941,I722/($D722^0.70558407859294)*'Hintergrund Berechnung'!$I$942),IF($C722&lt;13,(I722/($D722^0.70558407859294)*'Hintergrund Berechnung'!$I$941)*0.5,IF($C722&lt;16,(I722/($D722^0.70558407859294)*'Hintergrund Berechnung'!$I$941)*0.67,I722/($D722^0.70558407859294)*'Hintergrund Berechnung'!$I$942)))</f>
        <v>#DIV/0!</v>
      </c>
      <c r="AA722" s="16" t="str">
        <f t="shared" si="102"/>
        <v/>
      </c>
      <c r="AB722" s="16" t="e">
        <f>IF($A$3=FALSE,IF($C722&lt;16,K722/($D722^0.70558407859294)*'Hintergrund Berechnung'!$I$941,K722/($D722^0.70558407859294)*'Hintergrund Berechnung'!$I$942),IF($C722&lt;13,(K722/($D722^0.70558407859294)*'Hintergrund Berechnung'!$I$941)*0.5,IF($C722&lt;16,(K722/($D722^0.70558407859294)*'Hintergrund Berechnung'!$I$941)*0.67,K722/($D722^0.70558407859294)*'Hintergrund Berechnung'!$I$942)))</f>
        <v>#DIV/0!</v>
      </c>
      <c r="AC722" s="16" t="str">
        <f t="shared" si="103"/>
        <v/>
      </c>
      <c r="AD722" s="16" t="e">
        <f>IF($A$3=FALSE,IF($C722&lt;16,M722/($D722^0.70558407859294)*'Hintergrund Berechnung'!$I$941,M722/($D722^0.70558407859294)*'Hintergrund Berechnung'!$I$942),IF($C722&lt;13,(M722/($D722^0.70558407859294)*'Hintergrund Berechnung'!$I$941)*0.5,IF($C722&lt;16,(M722/($D722^0.70558407859294)*'Hintergrund Berechnung'!$I$941)*0.67,M722/($D722^0.70558407859294)*'Hintergrund Berechnung'!$I$942)))</f>
        <v>#DIV/0!</v>
      </c>
      <c r="AE722" s="16" t="str">
        <f t="shared" si="104"/>
        <v/>
      </c>
      <c r="AF722" s="16" t="e">
        <f>IF($A$3=FALSE,IF($C722&lt;16,O722/($D722^0.70558407859294)*'Hintergrund Berechnung'!$I$941,O722/($D722^0.70558407859294)*'Hintergrund Berechnung'!$I$942),IF($C722&lt;13,(O722/($D722^0.70558407859294)*'Hintergrund Berechnung'!$I$941)*0.5,IF($C722&lt;16,(O722/($D722^0.70558407859294)*'Hintergrund Berechnung'!$I$941)*0.67,O722/($D722^0.70558407859294)*'Hintergrund Berechnung'!$I$942)))</f>
        <v>#DIV/0!</v>
      </c>
      <c r="AG722" s="16" t="str">
        <f t="shared" si="105"/>
        <v/>
      </c>
      <c r="AH722" s="16" t="e">
        <f t="shared" si="106"/>
        <v>#DIV/0!</v>
      </c>
      <c r="AI722" s="34" t="e">
        <f>ROUND(IF(C722&lt;16,$Q722/($D722^0.450818786555515)*'Hintergrund Berechnung'!$N$941,$Q722/($D722^0.450818786555515)*'Hintergrund Berechnung'!$N$942),0)</f>
        <v>#DIV/0!</v>
      </c>
      <c r="AJ722" s="34">
        <f>ROUND(IF(C722&lt;16,$R722*'Hintergrund Berechnung'!$O$941,$R722*'Hintergrund Berechnung'!$O$942),0)</f>
        <v>0</v>
      </c>
      <c r="AK722" s="34">
        <f>ROUND(IF(C722&lt;16,IF(S722&gt;0,(25-$S722)*'Hintergrund Berechnung'!$J$941,0),IF(S722&gt;0,(25-$S722)*'Hintergrund Berechnung'!$J$942,0)),0)</f>
        <v>0</v>
      </c>
      <c r="AL722" s="18" t="e">
        <f t="shared" si="107"/>
        <v>#DIV/0!</v>
      </c>
    </row>
    <row r="723" spans="21:38" x14ac:dyDescent="0.5">
      <c r="U723" s="16">
        <f t="shared" si="99"/>
        <v>0</v>
      </c>
      <c r="V723" s="16" t="e">
        <f>IF($A$3=FALSE,IF($C723&lt;16,E723/($D723^0.70558407859294)*'Hintergrund Berechnung'!$I$941,E723/($D723^0.70558407859294)*'Hintergrund Berechnung'!$I$942),IF($C723&lt;13,(E723/($D723^0.70558407859294)*'Hintergrund Berechnung'!$I$941)*0.5,IF($C723&lt;16,(E723/($D723^0.70558407859294)*'Hintergrund Berechnung'!$I$941)*0.67,E723/($D723^0.70558407859294)*'Hintergrund Berechnung'!$I$942)))</f>
        <v>#DIV/0!</v>
      </c>
      <c r="W723" s="16" t="str">
        <f t="shared" si="100"/>
        <v/>
      </c>
      <c r="X723" s="16" t="e">
        <f>IF($A$3=FALSE,IF($C723&lt;16,G723/($D723^0.70558407859294)*'Hintergrund Berechnung'!$I$941,G723/($D723^0.70558407859294)*'Hintergrund Berechnung'!$I$942),IF($C723&lt;13,(G723/($D723^0.70558407859294)*'Hintergrund Berechnung'!$I$941)*0.5,IF($C723&lt;16,(G723/($D723^0.70558407859294)*'Hintergrund Berechnung'!$I$941)*0.67,G723/($D723^0.70558407859294)*'Hintergrund Berechnung'!$I$942)))</f>
        <v>#DIV/0!</v>
      </c>
      <c r="Y723" s="16" t="str">
        <f t="shared" si="101"/>
        <v/>
      </c>
      <c r="Z723" s="16" t="e">
        <f>IF($A$3=FALSE,IF($C723&lt;16,I723/($D723^0.70558407859294)*'Hintergrund Berechnung'!$I$941,I723/($D723^0.70558407859294)*'Hintergrund Berechnung'!$I$942),IF($C723&lt;13,(I723/($D723^0.70558407859294)*'Hintergrund Berechnung'!$I$941)*0.5,IF($C723&lt;16,(I723/($D723^0.70558407859294)*'Hintergrund Berechnung'!$I$941)*0.67,I723/($D723^0.70558407859294)*'Hintergrund Berechnung'!$I$942)))</f>
        <v>#DIV/0!</v>
      </c>
      <c r="AA723" s="16" t="str">
        <f t="shared" si="102"/>
        <v/>
      </c>
      <c r="AB723" s="16" t="e">
        <f>IF($A$3=FALSE,IF($C723&lt;16,K723/($D723^0.70558407859294)*'Hintergrund Berechnung'!$I$941,K723/($D723^0.70558407859294)*'Hintergrund Berechnung'!$I$942),IF($C723&lt;13,(K723/($D723^0.70558407859294)*'Hintergrund Berechnung'!$I$941)*0.5,IF($C723&lt;16,(K723/($D723^0.70558407859294)*'Hintergrund Berechnung'!$I$941)*0.67,K723/($D723^0.70558407859294)*'Hintergrund Berechnung'!$I$942)))</f>
        <v>#DIV/0!</v>
      </c>
      <c r="AC723" s="16" t="str">
        <f t="shared" si="103"/>
        <v/>
      </c>
      <c r="AD723" s="16" t="e">
        <f>IF($A$3=FALSE,IF($C723&lt;16,M723/($D723^0.70558407859294)*'Hintergrund Berechnung'!$I$941,M723/($D723^0.70558407859294)*'Hintergrund Berechnung'!$I$942),IF($C723&lt;13,(M723/($D723^0.70558407859294)*'Hintergrund Berechnung'!$I$941)*0.5,IF($C723&lt;16,(M723/($D723^0.70558407859294)*'Hintergrund Berechnung'!$I$941)*0.67,M723/($D723^0.70558407859294)*'Hintergrund Berechnung'!$I$942)))</f>
        <v>#DIV/0!</v>
      </c>
      <c r="AE723" s="16" t="str">
        <f t="shared" si="104"/>
        <v/>
      </c>
      <c r="AF723" s="16" t="e">
        <f>IF($A$3=FALSE,IF($C723&lt;16,O723/($D723^0.70558407859294)*'Hintergrund Berechnung'!$I$941,O723/($D723^0.70558407859294)*'Hintergrund Berechnung'!$I$942),IF($C723&lt;13,(O723/($D723^0.70558407859294)*'Hintergrund Berechnung'!$I$941)*0.5,IF($C723&lt;16,(O723/($D723^0.70558407859294)*'Hintergrund Berechnung'!$I$941)*0.67,O723/($D723^0.70558407859294)*'Hintergrund Berechnung'!$I$942)))</f>
        <v>#DIV/0!</v>
      </c>
      <c r="AG723" s="16" t="str">
        <f t="shared" si="105"/>
        <v/>
      </c>
      <c r="AH723" s="16" t="e">
        <f t="shared" si="106"/>
        <v>#DIV/0!</v>
      </c>
      <c r="AI723" s="34" t="e">
        <f>ROUND(IF(C723&lt;16,$Q723/($D723^0.450818786555515)*'Hintergrund Berechnung'!$N$941,$Q723/($D723^0.450818786555515)*'Hintergrund Berechnung'!$N$942),0)</f>
        <v>#DIV/0!</v>
      </c>
      <c r="AJ723" s="34">
        <f>ROUND(IF(C723&lt;16,$R723*'Hintergrund Berechnung'!$O$941,$R723*'Hintergrund Berechnung'!$O$942),0)</f>
        <v>0</v>
      </c>
      <c r="AK723" s="34">
        <f>ROUND(IF(C723&lt;16,IF(S723&gt;0,(25-$S723)*'Hintergrund Berechnung'!$J$941,0),IF(S723&gt;0,(25-$S723)*'Hintergrund Berechnung'!$J$942,0)),0)</f>
        <v>0</v>
      </c>
      <c r="AL723" s="18" t="e">
        <f t="shared" si="107"/>
        <v>#DIV/0!</v>
      </c>
    </row>
    <row r="724" spans="21:38" x14ac:dyDescent="0.5">
      <c r="U724" s="16">
        <f t="shared" si="99"/>
        <v>0</v>
      </c>
      <c r="V724" s="16" t="e">
        <f>IF($A$3=FALSE,IF($C724&lt;16,E724/($D724^0.70558407859294)*'Hintergrund Berechnung'!$I$941,E724/($D724^0.70558407859294)*'Hintergrund Berechnung'!$I$942),IF($C724&lt;13,(E724/($D724^0.70558407859294)*'Hintergrund Berechnung'!$I$941)*0.5,IF($C724&lt;16,(E724/($D724^0.70558407859294)*'Hintergrund Berechnung'!$I$941)*0.67,E724/($D724^0.70558407859294)*'Hintergrund Berechnung'!$I$942)))</f>
        <v>#DIV/0!</v>
      </c>
      <c r="W724" s="16" t="str">
        <f t="shared" si="100"/>
        <v/>
      </c>
      <c r="X724" s="16" t="e">
        <f>IF($A$3=FALSE,IF($C724&lt;16,G724/($D724^0.70558407859294)*'Hintergrund Berechnung'!$I$941,G724/($D724^0.70558407859294)*'Hintergrund Berechnung'!$I$942),IF($C724&lt;13,(G724/($D724^0.70558407859294)*'Hintergrund Berechnung'!$I$941)*0.5,IF($C724&lt;16,(G724/($D724^0.70558407859294)*'Hintergrund Berechnung'!$I$941)*0.67,G724/($D724^0.70558407859294)*'Hintergrund Berechnung'!$I$942)))</f>
        <v>#DIV/0!</v>
      </c>
      <c r="Y724" s="16" t="str">
        <f t="shared" si="101"/>
        <v/>
      </c>
      <c r="Z724" s="16" t="e">
        <f>IF($A$3=FALSE,IF($C724&lt;16,I724/($D724^0.70558407859294)*'Hintergrund Berechnung'!$I$941,I724/($D724^0.70558407859294)*'Hintergrund Berechnung'!$I$942),IF($C724&lt;13,(I724/($D724^0.70558407859294)*'Hintergrund Berechnung'!$I$941)*0.5,IF($C724&lt;16,(I724/($D724^0.70558407859294)*'Hintergrund Berechnung'!$I$941)*0.67,I724/($D724^0.70558407859294)*'Hintergrund Berechnung'!$I$942)))</f>
        <v>#DIV/0!</v>
      </c>
      <c r="AA724" s="16" t="str">
        <f t="shared" si="102"/>
        <v/>
      </c>
      <c r="AB724" s="16" t="e">
        <f>IF($A$3=FALSE,IF($C724&lt;16,K724/($D724^0.70558407859294)*'Hintergrund Berechnung'!$I$941,K724/($D724^0.70558407859294)*'Hintergrund Berechnung'!$I$942),IF($C724&lt;13,(K724/($D724^0.70558407859294)*'Hintergrund Berechnung'!$I$941)*0.5,IF($C724&lt;16,(K724/($D724^0.70558407859294)*'Hintergrund Berechnung'!$I$941)*0.67,K724/($D724^0.70558407859294)*'Hintergrund Berechnung'!$I$942)))</f>
        <v>#DIV/0!</v>
      </c>
      <c r="AC724" s="16" t="str">
        <f t="shared" si="103"/>
        <v/>
      </c>
      <c r="AD724" s="16" t="e">
        <f>IF($A$3=FALSE,IF($C724&lt;16,M724/($D724^0.70558407859294)*'Hintergrund Berechnung'!$I$941,M724/($D724^0.70558407859294)*'Hintergrund Berechnung'!$I$942),IF($C724&lt;13,(M724/($D724^0.70558407859294)*'Hintergrund Berechnung'!$I$941)*0.5,IF($C724&lt;16,(M724/($D724^0.70558407859294)*'Hintergrund Berechnung'!$I$941)*0.67,M724/($D724^0.70558407859294)*'Hintergrund Berechnung'!$I$942)))</f>
        <v>#DIV/0!</v>
      </c>
      <c r="AE724" s="16" t="str">
        <f t="shared" si="104"/>
        <v/>
      </c>
      <c r="AF724" s="16" t="e">
        <f>IF($A$3=FALSE,IF($C724&lt;16,O724/($D724^0.70558407859294)*'Hintergrund Berechnung'!$I$941,O724/($D724^0.70558407859294)*'Hintergrund Berechnung'!$I$942),IF($C724&lt;13,(O724/($D724^0.70558407859294)*'Hintergrund Berechnung'!$I$941)*0.5,IF($C724&lt;16,(O724/($D724^0.70558407859294)*'Hintergrund Berechnung'!$I$941)*0.67,O724/($D724^0.70558407859294)*'Hintergrund Berechnung'!$I$942)))</f>
        <v>#DIV/0!</v>
      </c>
      <c r="AG724" s="16" t="str">
        <f t="shared" si="105"/>
        <v/>
      </c>
      <c r="AH724" s="16" t="e">
        <f t="shared" si="106"/>
        <v>#DIV/0!</v>
      </c>
      <c r="AI724" s="34" t="e">
        <f>ROUND(IF(C724&lt;16,$Q724/($D724^0.450818786555515)*'Hintergrund Berechnung'!$N$941,$Q724/($D724^0.450818786555515)*'Hintergrund Berechnung'!$N$942),0)</f>
        <v>#DIV/0!</v>
      </c>
      <c r="AJ724" s="34">
        <f>ROUND(IF(C724&lt;16,$R724*'Hintergrund Berechnung'!$O$941,$R724*'Hintergrund Berechnung'!$O$942),0)</f>
        <v>0</v>
      </c>
      <c r="AK724" s="34">
        <f>ROUND(IF(C724&lt;16,IF(S724&gt;0,(25-$S724)*'Hintergrund Berechnung'!$J$941,0),IF(S724&gt;0,(25-$S724)*'Hintergrund Berechnung'!$J$942,0)),0)</f>
        <v>0</v>
      </c>
      <c r="AL724" s="18" t="e">
        <f t="shared" si="107"/>
        <v>#DIV/0!</v>
      </c>
    </row>
    <row r="725" spans="21:38" x14ac:dyDescent="0.5">
      <c r="U725" s="16">
        <f t="shared" si="99"/>
        <v>0</v>
      </c>
      <c r="V725" s="16" t="e">
        <f>IF($A$3=FALSE,IF($C725&lt;16,E725/($D725^0.70558407859294)*'Hintergrund Berechnung'!$I$941,E725/($D725^0.70558407859294)*'Hintergrund Berechnung'!$I$942),IF($C725&lt;13,(E725/($D725^0.70558407859294)*'Hintergrund Berechnung'!$I$941)*0.5,IF($C725&lt;16,(E725/($D725^0.70558407859294)*'Hintergrund Berechnung'!$I$941)*0.67,E725/($D725^0.70558407859294)*'Hintergrund Berechnung'!$I$942)))</f>
        <v>#DIV/0!</v>
      </c>
      <c r="W725" s="16" t="str">
        <f t="shared" si="100"/>
        <v/>
      </c>
      <c r="X725" s="16" t="e">
        <f>IF($A$3=FALSE,IF($C725&lt;16,G725/($D725^0.70558407859294)*'Hintergrund Berechnung'!$I$941,G725/($D725^0.70558407859294)*'Hintergrund Berechnung'!$I$942),IF($C725&lt;13,(G725/($D725^0.70558407859294)*'Hintergrund Berechnung'!$I$941)*0.5,IF($C725&lt;16,(G725/($D725^0.70558407859294)*'Hintergrund Berechnung'!$I$941)*0.67,G725/($D725^0.70558407859294)*'Hintergrund Berechnung'!$I$942)))</f>
        <v>#DIV/0!</v>
      </c>
      <c r="Y725" s="16" t="str">
        <f t="shared" si="101"/>
        <v/>
      </c>
      <c r="Z725" s="16" t="e">
        <f>IF($A$3=FALSE,IF($C725&lt;16,I725/($D725^0.70558407859294)*'Hintergrund Berechnung'!$I$941,I725/($D725^0.70558407859294)*'Hintergrund Berechnung'!$I$942),IF($C725&lt;13,(I725/($D725^0.70558407859294)*'Hintergrund Berechnung'!$I$941)*0.5,IF($C725&lt;16,(I725/($D725^0.70558407859294)*'Hintergrund Berechnung'!$I$941)*0.67,I725/($D725^0.70558407859294)*'Hintergrund Berechnung'!$I$942)))</f>
        <v>#DIV/0!</v>
      </c>
      <c r="AA725" s="16" t="str">
        <f t="shared" si="102"/>
        <v/>
      </c>
      <c r="AB725" s="16" t="e">
        <f>IF($A$3=FALSE,IF($C725&lt;16,K725/($D725^0.70558407859294)*'Hintergrund Berechnung'!$I$941,K725/($D725^0.70558407859294)*'Hintergrund Berechnung'!$I$942),IF($C725&lt;13,(K725/($D725^0.70558407859294)*'Hintergrund Berechnung'!$I$941)*0.5,IF($C725&lt;16,(K725/($D725^0.70558407859294)*'Hintergrund Berechnung'!$I$941)*0.67,K725/($D725^0.70558407859294)*'Hintergrund Berechnung'!$I$942)))</f>
        <v>#DIV/0!</v>
      </c>
      <c r="AC725" s="16" t="str">
        <f t="shared" si="103"/>
        <v/>
      </c>
      <c r="AD725" s="16" t="e">
        <f>IF($A$3=FALSE,IF($C725&lt;16,M725/($D725^0.70558407859294)*'Hintergrund Berechnung'!$I$941,M725/($D725^0.70558407859294)*'Hintergrund Berechnung'!$I$942),IF($C725&lt;13,(M725/($D725^0.70558407859294)*'Hintergrund Berechnung'!$I$941)*0.5,IF($C725&lt;16,(M725/($D725^0.70558407859294)*'Hintergrund Berechnung'!$I$941)*0.67,M725/($D725^0.70558407859294)*'Hintergrund Berechnung'!$I$942)))</f>
        <v>#DIV/0!</v>
      </c>
      <c r="AE725" s="16" t="str">
        <f t="shared" si="104"/>
        <v/>
      </c>
      <c r="AF725" s="16" t="e">
        <f>IF($A$3=FALSE,IF($C725&lt;16,O725/($D725^0.70558407859294)*'Hintergrund Berechnung'!$I$941,O725/($D725^0.70558407859294)*'Hintergrund Berechnung'!$I$942),IF($C725&lt;13,(O725/($D725^0.70558407859294)*'Hintergrund Berechnung'!$I$941)*0.5,IF($C725&lt;16,(O725/($D725^0.70558407859294)*'Hintergrund Berechnung'!$I$941)*0.67,O725/($D725^0.70558407859294)*'Hintergrund Berechnung'!$I$942)))</f>
        <v>#DIV/0!</v>
      </c>
      <c r="AG725" s="16" t="str">
        <f t="shared" si="105"/>
        <v/>
      </c>
      <c r="AH725" s="16" t="e">
        <f t="shared" si="106"/>
        <v>#DIV/0!</v>
      </c>
      <c r="AI725" s="34" t="e">
        <f>ROUND(IF(C725&lt;16,$Q725/($D725^0.450818786555515)*'Hintergrund Berechnung'!$N$941,$Q725/($D725^0.450818786555515)*'Hintergrund Berechnung'!$N$942),0)</f>
        <v>#DIV/0!</v>
      </c>
      <c r="AJ725" s="34">
        <f>ROUND(IF(C725&lt;16,$R725*'Hintergrund Berechnung'!$O$941,$R725*'Hintergrund Berechnung'!$O$942),0)</f>
        <v>0</v>
      </c>
      <c r="AK725" s="34">
        <f>ROUND(IF(C725&lt;16,IF(S725&gt;0,(25-$S725)*'Hintergrund Berechnung'!$J$941,0),IF(S725&gt;0,(25-$S725)*'Hintergrund Berechnung'!$J$942,0)),0)</f>
        <v>0</v>
      </c>
      <c r="AL725" s="18" t="e">
        <f t="shared" si="107"/>
        <v>#DIV/0!</v>
      </c>
    </row>
    <row r="726" spans="21:38" x14ac:dyDescent="0.5">
      <c r="U726" s="16">
        <f t="shared" si="99"/>
        <v>0</v>
      </c>
      <c r="V726" s="16" t="e">
        <f>IF($A$3=FALSE,IF($C726&lt;16,E726/($D726^0.70558407859294)*'Hintergrund Berechnung'!$I$941,E726/($D726^0.70558407859294)*'Hintergrund Berechnung'!$I$942),IF($C726&lt;13,(E726/($D726^0.70558407859294)*'Hintergrund Berechnung'!$I$941)*0.5,IF($C726&lt;16,(E726/($D726^0.70558407859294)*'Hintergrund Berechnung'!$I$941)*0.67,E726/($D726^0.70558407859294)*'Hintergrund Berechnung'!$I$942)))</f>
        <v>#DIV/0!</v>
      </c>
      <c r="W726" s="16" t="str">
        <f t="shared" si="100"/>
        <v/>
      </c>
      <c r="X726" s="16" t="e">
        <f>IF($A$3=FALSE,IF($C726&lt;16,G726/($D726^0.70558407859294)*'Hintergrund Berechnung'!$I$941,G726/($D726^0.70558407859294)*'Hintergrund Berechnung'!$I$942),IF($C726&lt;13,(G726/($D726^0.70558407859294)*'Hintergrund Berechnung'!$I$941)*0.5,IF($C726&lt;16,(G726/($D726^0.70558407859294)*'Hintergrund Berechnung'!$I$941)*0.67,G726/($D726^0.70558407859294)*'Hintergrund Berechnung'!$I$942)))</f>
        <v>#DIV/0!</v>
      </c>
      <c r="Y726" s="16" t="str">
        <f t="shared" si="101"/>
        <v/>
      </c>
      <c r="Z726" s="16" t="e">
        <f>IF($A$3=FALSE,IF($C726&lt;16,I726/($D726^0.70558407859294)*'Hintergrund Berechnung'!$I$941,I726/($D726^0.70558407859294)*'Hintergrund Berechnung'!$I$942),IF($C726&lt;13,(I726/($D726^0.70558407859294)*'Hintergrund Berechnung'!$I$941)*0.5,IF($C726&lt;16,(I726/($D726^0.70558407859294)*'Hintergrund Berechnung'!$I$941)*0.67,I726/($D726^0.70558407859294)*'Hintergrund Berechnung'!$I$942)))</f>
        <v>#DIV/0!</v>
      </c>
      <c r="AA726" s="16" t="str">
        <f t="shared" si="102"/>
        <v/>
      </c>
      <c r="AB726" s="16" t="e">
        <f>IF($A$3=FALSE,IF($C726&lt;16,K726/($D726^0.70558407859294)*'Hintergrund Berechnung'!$I$941,K726/($D726^0.70558407859294)*'Hintergrund Berechnung'!$I$942),IF($C726&lt;13,(K726/($D726^0.70558407859294)*'Hintergrund Berechnung'!$I$941)*0.5,IF($C726&lt;16,(K726/($D726^0.70558407859294)*'Hintergrund Berechnung'!$I$941)*0.67,K726/($D726^0.70558407859294)*'Hintergrund Berechnung'!$I$942)))</f>
        <v>#DIV/0!</v>
      </c>
      <c r="AC726" s="16" t="str">
        <f t="shared" si="103"/>
        <v/>
      </c>
      <c r="AD726" s="16" t="e">
        <f>IF($A$3=FALSE,IF($C726&lt;16,M726/($D726^0.70558407859294)*'Hintergrund Berechnung'!$I$941,M726/($D726^0.70558407859294)*'Hintergrund Berechnung'!$I$942),IF($C726&lt;13,(M726/($D726^0.70558407859294)*'Hintergrund Berechnung'!$I$941)*0.5,IF($C726&lt;16,(M726/($D726^0.70558407859294)*'Hintergrund Berechnung'!$I$941)*0.67,M726/($D726^0.70558407859294)*'Hintergrund Berechnung'!$I$942)))</f>
        <v>#DIV/0!</v>
      </c>
      <c r="AE726" s="16" t="str">
        <f t="shared" si="104"/>
        <v/>
      </c>
      <c r="AF726" s="16" t="e">
        <f>IF($A$3=FALSE,IF($C726&lt;16,O726/($D726^0.70558407859294)*'Hintergrund Berechnung'!$I$941,O726/($D726^0.70558407859294)*'Hintergrund Berechnung'!$I$942),IF($C726&lt;13,(O726/($D726^0.70558407859294)*'Hintergrund Berechnung'!$I$941)*0.5,IF($C726&lt;16,(O726/($D726^0.70558407859294)*'Hintergrund Berechnung'!$I$941)*0.67,O726/($D726^0.70558407859294)*'Hintergrund Berechnung'!$I$942)))</f>
        <v>#DIV/0!</v>
      </c>
      <c r="AG726" s="16" t="str">
        <f t="shared" si="105"/>
        <v/>
      </c>
      <c r="AH726" s="16" t="e">
        <f t="shared" si="106"/>
        <v>#DIV/0!</v>
      </c>
      <c r="AI726" s="34" t="e">
        <f>ROUND(IF(C726&lt;16,$Q726/($D726^0.450818786555515)*'Hintergrund Berechnung'!$N$941,$Q726/($D726^0.450818786555515)*'Hintergrund Berechnung'!$N$942),0)</f>
        <v>#DIV/0!</v>
      </c>
      <c r="AJ726" s="34">
        <f>ROUND(IF(C726&lt;16,$R726*'Hintergrund Berechnung'!$O$941,$R726*'Hintergrund Berechnung'!$O$942),0)</f>
        <v>0</v>
      </c>
      <c r="AK726" s="34">
        <f>ROUND(IF(C726&lt;16,IF(S726&gt;0,(25-$S726)*'Hintergrund Berechnung'!$J$941,0),IF(S726&gt;0,(25-$S726)*'Hintergrund Berechnung'!$J$942,0)),0)</f>
        <v>0</v>
      </c>
      <c r="AL726" s="18" t="e">
        <f t="shared" si="107"/>
        <v>#DIV/0!</v>
      </c>
    </row>
    <row r="727" spans="21:38" x14ac:dyDescent="0.5">
      <c r="U727" s="16">
        <f t="shared" si="99"/>
        <v>0</v>
      </c>
      <c r="V727" s="16" t="e">
        <f>IF($A$3=FALSE,IF($C727&lt;16,E727/($D727^0.70558407859294)*'Hintergrund Berechnung'!$I$941,E727/($D727^0.70558407859294)*'Hintergrund Berechnung'!$I$942),IF($C727&lt;13,(E727/($D727^0.70558407859294)*'Hintergrund Berechnung'!$I$941)*0.5,IF($C727&lt;16,(E727/($D727^0.70558407859294)*'Hintergrund Berechnung'!$I$941)*0.67,E727/($D727^0.70558407859294)*'Hintergrund Berechnung'!$I$942)))</f>
        <v>#DIV/0!</v>
      </c>
      <c r="W727" s="16" t="str">
        <f t="shared" si="100"/>
        <v/>
      </c>
      <c r="X727" s="16" t="e">
        <f>IF($A$3=FALSE,IF($C727&lt;16,G727/($D727^0.70558407859294)*'Hintergrund Berechnung'!$I$941,G727/($D727^0.70558407859294)*'Hintergrund Berechnung'!$I$942),IF($C727&lt;13,(G727/($D727^0.70558407859294)*'Hintergrund Berechnung'!$I$941)*0.5,IF($C727&lt;16,(G727/($D727^0.70558407859294)*'Hintergrund Berechnung'!$I$941)*0.67,G727/($D727^0.70558407859294)*'Hintergrund Berechnung'!$I$942)))</f>
        <v>#DIV/0!</v>
      </c>
      <c r="Y727" s="16" t="str">
        <f t="shared" si="101"/>
        <v/>
      </c>
      <c r="Z727" s="16" t="e">
        <f>IF($A$3=FALSE,IF($C727&lt;16,I727/($D727^0.70558407859294)*'Hintergrund Berechnung'!$I$941,I727/($D727^0.70558407859294)*'Hintergrund Berechnung'!$I$942),IF($C727&lt;13,(I727/($D727^0.70558407859294)*'Hintergrund Berechnung'!$I$941)*0.5,IF($C727&lt;16,(I727/($D727^0.70558407859294)*'Hintergrund Berechnung'!$I$941)*0.67,I727/($D727^0.70558407859294)*'Hintergrund Berechnung'!$I$942)))</f>
        <v>#DIV/0!</v>
      </c>
      <c r="AA727" s="16" t="str">
        <f t="shared" si="102"/>
        <v/>
      </c>
      <c r="AB727" s="16" t="e">
        <f>IF($A$3=FALSE,IF($C727&lt;16,K727/($D727^0.70558407859294)*'Hintergrund Berechnung'!$I$941,K727/($D727^0.70558407859294)*'Hintergrund Berechnung'!$I$942),IF($C727&lt;13,(K727/($D727^0.70558407859294)*'Hintergrund Berechnung'!$I$941)*0.5,IF($C727&lt;16,(K727/($D727^0.70558407859294)*'Hintergrund Berechnung'!$I$941)*0.67,K727/($D727^0.70558407859294)*'Hintergrund Berechnung'!$I$942)))</f>
        <v>#DIV/0!</v>
      </c>
      <c r="AC727" s="16" t="str">
        <f t="shared" si="103"/>
        <v/>
      </c>
      <c r="AD727" s="16" t="e">
        <f>IF($A$3=FALSE,IF($C727&lt;16,M727/($D727^0.70558407859294)*'Hintergrund Berechnung'!$I$941,M727/($D727^0.70558407859294)*'Hintergrund Berechnung'!$I$942),IF($C727&lt;13,(M727/($D727^0.70558407859294)*'Hintergrund Berechnung'!$I$941)*0.5,IF($C727&lt;16,(M727/($D727^0.70558407859294)*'Hintergrund Berechnung'!$I$941)*0.67,M727/($D727^0.70558407859294)*'Hintergrund Berechnung'!$I$942)))</f>
        <v>#DIV/0!</v>
      </c>
      <c r="AE727" s="16" t="str">
        <f t="shared" si="104"/>
        <v/>
      </c>
      <c r="AF727" s="16" t="e">
        <f>IF($A$3=FALSE,IF($C727&lt;16,O727/($D727^0.70558407859294)*'Hintergrund Berechnung'!$I$941,O727/($D727^0.70558407859294)*'Hintergrund Berechnung'!$I$942),IF($C727&lt;13,(O727/($D727^0.70558407859294)*'Hintergrund Berechnung'!$I$941)*0.5,IF($C727&lt;16,(O727/($D727^0.70558407859294)*'Hintergrund Berechnung'!$I$941)*0.67,O727/($D727^0.70558407859294)*'Hintergrund Berechnung'!$I$942)))</f>
        <v>#DIV/0!</v>
      </c>
      <c r="AG727" s="16" t="str">
        <f t="shared" si="105"/>
        <v/>
      </c>
      <c r="AH727" s="16" t="e">
        <f t="shared" si="106"/>
        <v>#DIV/0!</v>
      </c>
      <c r="AI727" s="34" t="e">
        <f>ROUND(IF(C727&lt;16,$Q727/($D727^0.450818786555515)*'Hintergrund Berechnung'!$N$941,$Q727/($D727^0.450818786555515)*'Hintergrund Berechnung'!$N$942),0)</f>
        <v>#DIV/0!</v>
      </c>
      <c r="AJ727" s="34">
        <f>ROUND(IF(C727&lt;16,$R727*'Hintergrund Berechnung'!$O$941,$R727*'Hintergrund Berechnung'!$O$942),0)</f>
        <v>0</v>
      </c>
      <c r="AK727" s="34">
        <f>ROUND(IF(C727&lt;16,IF(S727&gt;0,(25-$S727)*'Hintergrund Berechnung'!$J$941,0),IF(S727&gt;0,(25-$S727)*'Hintergrund Berechnung'!$J$942,0)),0)</f>
        <v>0</v>
      </c>
      <c r="AL727" s="18" t="e">
        <f t="shared" si="107"/>
        <v>#DIV/0!</v>
      </c>
    </row>
    <row r="728" spans="21:38" x14ac:dyDescent="0.5">
      <c r="U728" s="16">
        <f t="shared" si="99"/>
        <v>0</v>
      </c>
      <c r="V728" s="16" t="e">
        <f>IF($A$3=FALSE,IF($C728&lt;16,E728/($D728^0.70558407859294)*'Hintergrund Berechnung'!$I$941,E728/($D728^0.70558407859294)*'Hintergrund Berechnung'!$I$942),IF($C728&lt;13,(E728/($D728^0.70558407859294)*'Hintergrund Berechnung'!$I$941)*0.5,IF($C728&lt;16,(E728/($D728^0.70558407859294)*'Hintergrund Berechnung'!$I$941)*0.67,E728/($D728^0.70558407859294)*'Hintergrund Berechnung'!$I$942)))</f>
        <v>#DIV/0!</v>
      </c>
      <c r="W728" s="16" t="str">
        <f t="shared" si="100"/>
        <v/>
      </c>
      <c r="X728" s="16" t="e">
        <f>IF($A$3=FALSE,IF($C728&lt;16,G728/($D728^0.70558407859294)*'Hintergrund Berechnung'!$I$941,G728/($D728^0.70558407859294)*'Hintergrund Berechnung'!$I$942),IF($C728&lt;13,(G728/($D728^0.70558407859294)*'Hintergrund Berechnung'!$I$941)*0.5,IF($C728&lt;16,(G728/($D728^0.70558407859294)*'Hintergrund Berechnung'!$I$941)*0.67,G728/($D728^0.70558407859294)*'Hintergrund Berechnung'!$I$942)))</f>
        <v>#DIV/0!</v>
      </c>
      <c r="Y728" s="16" t="str">
        <f t="shared" si="101"/>
        <v/>
      </c>
      <c r="Z728" s="16" t="e">
        <f>IF($A$3=FALSE,IF($C728&lt;16,I728/($D728^0.70558407859294)*'Hintergrund Berechnung'!$I$941,I728/($D728^0.70558407859294)*'Hintergrund Berechnung'!$I$942),IF($C728&lt;13,(I728/($D728^0.70558407859294)*'Hintergrund Berechnung'!$I$941)*0.5,IF($C728&lt;16,(I728/($D728^0.70558407859294)*'Hintergrund Berechnung'!$I$941)*0.67,I728/($D728^0.70558407859294)*'Hintergrund Berechnung'!$I$942)))</f>
        <v>#DIV/0!</v>
      </c>
      <c r="AA728" s="16" t="str">
        <f t="shared" si="102"/>
        <v/>
      </c>
      <c r="AB728" s="16" t="e">
        <f>IF($A$3=FALSE,IF($C728&lt;16,K728/($D728^0.70558407859294)*'Hintergrund Berechnung'!$I$941,K728/($D728^0.70558407859294)*'Hintergrund Berechnung'!$I$942),IF($C728&lt;13,(K728/($D728^0.70558407859294)*'Hintergrund Berechnung'!$I$941)*0.5,IF($C728&lt;16,(K728/($D728^0.70558407859294)*'Hintergrund Berechnung'!$I$941)*0.67,K728/($D728^0.70558407859294)*'Hintergrund Berechnung'!$I$942)))</f>
        <v>#DIV/0!</v>
      </c>
      <c r="AC728" s="16" t="str">
        <f t="shared" si="103"/>
        <v/>
      </c>
      <c r="AD728" s="16" t="e">
        <f>IF($A$3=FALSE,IF($C728&lt;16,M728/($D728^0.70558407859294)*'Hintergrund Berechnung'!$I$941,M728/($D728^0.70558407859294)*'Hintergrund Berechnung'!$I$942),IF($C728&lt;13,(M728/($D728^0.70558407859294)*'Hintergrund Berechnung'!$I$941)*0.5,IF($C728&lt;16,(M728/($D728^0.70558407859294)*'Hintergrund Berechnung'!$I$941)*0.67,M728/($D728^0.70558407859294)*'Hintergrund Berechnung'!$I$942)))</f>
        <v>#DIV/0!</v>
      </c>
      <c r="AE728" s="16" t="str">
        <f t="shared" si="104"/>
        <v/>
      </c>
      <c r="AF728" s="16" t="e">
        <f>IF($A$3=FALSE,IF($C728&lt;16,O728/($D728^0.70558407859294)*'Hintergrund Berechnung'!$I$941,O728/($D728^0.70558407859294)*'Hintergrund Berechnung'!$I$942),IF($C728&lt;13,(O728/($D728^0.70558407859294)*'Hintergrund Berechnung'!$I$941)*0.5,IF($C728&lt;16,(O728/($D728^0.70558407859294)*'Hintergrund Berechnung'!$I$941)*0.67,O728/($D728^0.70558407859294)*'Hintergrund Berechnung'!$I$942)))</f>
        <v>#DIV/0!</v>
      </c>
      <c r="AG728" s="16" t="str">
        <f t="shared" si="105"/>
        <v/>
      </c>
      <c r="AH728" s="16" t="e">
        <f t="shared" si="106"/>
        <v>#DIV/0!</v>
      </c>
      <c r="AI728" s="34" t="e">
        <f>ROUND(IF(C728&lt;16,$Q728/($D728^0.450818786555515)*'Hintergrund Berechnung'!$N$941,$Q728/($D728^0.450818786555515)*'Hintergrund Berechnung'!$N$942),0)</f>
        <v>#DIV/0!</v>
      </c>
      <c r="AJ728" s="34">
        <f>ROUND(IF(C728&lt;16,$R728*'Hintergrund Berechnung'!$O$941,$R728*'Hintergrund Berechnung'!$O$942),0)</f>
        <v>0</v>
      </c>
      <c r="AK728" s="34">
        <f>ROUND(IF(C728&lt;16,IF(S728&gt;0,(25-$S728)*'Hintergrund Berechnung'!$J$941,0),IF(S728&gt;0,(25-$S728)*'Hintergrund Berechnung'!$J$942,0)),0)</f>
        <v>0</v>
      </c>
      <c r="AL728" s="18" t="e">
        <f t="shared" si="107"/>
        <v>#DIV/0!</v>
      </c>
    </row>
    <row r="729" spans="21:38" x14ac:dyDescent="0.5">
      <c r="U729" s="16">
        <f t="shared" si="99"/>
        <v>0</v>
      </c>
      <c r="V729" s="16" t="e">
        <f>IF($A$3=FALSE,IF($C729&lt;16,E729/($D729^0.70558407859294)*'Hintergrund Berechnung'!$I$941,E729/($D729^0.70558407859294)*'Hintergrund Berechnung'!$I$942),IF($C729&lt;13,(E729/($D729^0.70558407859294)*'Hintergrund Berechnung'!$I$941)*0.5,IF($C729&lt;16,(E729/($D729^0.70558407859294)*'Hintergrund Berechnung'!$I$941)*0.67,E729/($D729^0.70558407859294)*'Hintergrund Berechnung'!$I$942)))</f>
        <v>#DIV/0!</v>
      </c>
      <c r="W729" s="16" t="str">
        <f t="shared" si="100"/>
        <v/>
      </c>
      <c r="X729" s="16" t="e">
        <f>IF($A$3=FALSE,IF($C729&lt;16,G729/($D729^0.70558407859294)*'Hintergrund Berechnung'!$I$941,G729/($D729^0.70558407859294)*'Hintergrund Berechnung'!$I$942),IF($C729&lt;13,(G729/($D729^0.70558407859294)*'Hintergrund Berechnung'!$I$941)*0.5,IF($C729&lt;16,(G729/($D729^0.70558407859294)*'Hintergrund Berechnung'!$I$941)*0.67,G729/($D729^0.70558407859294)*'Hintergrund Berechnung'!$I$942)))</f>
        <v>#DIV/0!</v>
      </c>
      <c r="Y729" s="16" t="str">
        <f t="shared" si="101"/>
        <v/>
      </c>
      <c r="Z729" s="16" t="e">
        <f>IF($A$3=FALSE,IF($C729&lt;16,I729/($D729^0.70558407859294)*'Hintergrund Berechnung'!$I$941,I729/($D729^0.70558407859294)*'Hintergrund Berechnung'!$I$942),IF($C729&lt;13,(I729/($D729^0.70558407859294)*'Hintergrund Berechnung'!$I$941)*0.5,IF($C729&lt;16,(I729/($D729^0.70558407859294)*'Hintergrund Berechnung'!$I$941)*0.67,I729/($D729^0.70558407859294)*'Hintergrund Berechnung'!$I$942)))</f>
        <v>#DIV/0!</v>
      </c>
      <c r="AA729" s="16" t="str">
        <f t="shared" si="102"/>
        <v/>
      </c>
      <c r="AB729" s="16" t="e">
        <f>IF($A$3=FALSE,IF($C729&lt;16,K729/($D729^0.70558407859294)*'Hintergrund Berechnung'!$I$941,K729/($D729^0.70558407859294)*'Hintergrund Berechnung'!$I$942),IF($C729&lt;13,(K729/($D729^0.70558407859294)*'Hintergrund Berechnung'!$I$941)*0.5,IF($C729&lt;16,(K729/($D729^0.70558407859294)*'Hintergrund Berechnung'!$I$941)*0.67,K729/($D729^0.70558407859294)*'Hintergrund Berechnung'!$I$942)))</f>
        <v>#DIV/0!</v>
      </c>
      <c r="AC729" s="16" t="str">
        <f t="shared" si="103"/>
        <v/>
      </c>
      <c r="AD729" s="16" t="e">
        <f>IF($A$3=FALSE,IF($C729&lt;16,M729/($D729^0.70558407859294)*'Hintergrund Berechnung'!$I$941,M729/($D729^0.70558407859294)*'Hintergrund Berechnung'!$I$942),IF($C729&lt;13,(M729/($D729^0.70558407859294)*'Hintergrund Berechnung'!$I$941)*0.5,IF($C729&lt;16,(M729/($D729^0.70558407859294)*'Hintergrund Berechnung'!$I$941)*0.67,M729/($D729^0.70558407859294)*'Hintergrund Berechnung'!$I$942)))</f>
        <v>#DIV/0!</v>
      </c>
      <c r="AE729" s="16" t="str">
        <f t="shared" si="104"/>
        <v/>
      </c>
      <c r="AF729" s="16" t="e">
        <f>IF($A$3=FALSE,IF($C729&lt;16,O729/($D729^0.70558407859294)*'Hintergrund Berechnung'!$I$941,O729/($D729^0.70558407859294)*'Hintergrund Berechnung'!$I$942),IF($C729&lt;13,(O729/($D729^0.70558407859294)*'Hintergrund Berechnung'!$I$941)*0.5,IF($C729&lt;16,(O729/($D729^0.70558407859294)*'Hintergrund Berechnung'!$I$941)*0.67,O729/($D729^0.70558407859294)*'Hintergrund Berechnung'!$I$942)))</f>
        <v>#DIV/0!</v>
      </c>
      <c r="AG729" s="16" t="str">
        <f t="shared" si="105"/>
        <v/>
      </c>
      <c r="AH729" s="16" t="e">
        <f t="shared" si="106"/>
        <v>#DIV/0!</v>
      </c>
      <c r="AI729" s="34" t="e">
        <f>ROUND(IF(C729&lt;16,$Q729/($D729^0.450818786555515)*'Hintergrund Berechnung'!$N$941,$Q729/($D729^0.450818786555515)*'Hintergrund Berechnung'!$N$942),0)</f>
        <v>#DIV/0!</v>
      </c>
      <c r="AJ729" s="34">
        <f>ROUND(IF(C729&lt;16,$R729*'Hintergrund Berechnung'!$O$941,$R729*'Hintergrund Berechnung'!$O$942),0)</f>
        <v>0</v>
      </c>
      <c r="AK729" s="34">
        <f>ROUND(IF(C729&lt;16,IF(S729&gt;0,(25-$S729)*'Hintergrund Berechnung'!$J$941,0),IF(S729&gt;0,(25-$S729)*'Hintergrund Berechnung'!$J$942,0)),0)</f>
        <v>0</v>
      </c>
      <c r="AL729" s="18" t="e">
        <f t="shared" si="107"/>
        <v>#DIV/0!</v>
      </c>
    </row>
    <row r="730" spans="21:38" x14ac:dyDescent="0.5">
      <c r="U730" s="16">
        <f t="shared" si="99"/>
        <v>0</v>
      </c>
      <c r="V730" s="16" t="e">
        <f>IF($A$3=FALSE,IF($C730&lt;16,E730/($D730^0.70558407859294)*'Hintergrund Berechnung'!$I$941,E730/($D730^0.70558407859294)*'Hintergrund Berechnung'!$I$942),IF($C730&lt;13,(E730/($D730^0.70558407859294)*'Hintergrund Berechnung'!$I$941)*0.5,IF($C730&lt;16,(E730/($D730^0.70558407859294)*'Hintergrund Berechnung'!$I$941)*0.67,E730/($D730^0.70558407859294)*'Hintergrund Berechnung'!$I$942)))</f>
        <v>#DIV/0!</v>
      </c>
      <c r="W730" s="16" t="str">
        <f t="shared" si="100"/>
        <v/>
      </c>
      <c r="X730" s="16" t="e">
        <f>IF($A$3=FALSE,IF($C730&lt;16,G730/($D730^0.70558407859294)*'Hintergrund Berechnung'!$I$941,G730/($D730^0.70558407859294)*'Hintergrund Berechnung'!$I$942),IF($C730&lt;13,(G730/($D730^0.70558407859294)*'Hintergrund Berechnung'!$I$941)*0.5,IF($C730&lt;16,(G730/($D730^0.70558407859294)*'Hintergrund Berechnung'!$I$941)*0.67,G730/($D730^0.70558407859294)*'Hintergrund Berechnung'!$I$942)))</f>
        <v>#DIV/0!</v>
      </c>
      <c r="Y730" s="16" t="str">
        <f t="shared" si="101"/>
        <v/>
      </c>
      <c r="Z730" s="16" t="e">
        <f>IF($A$3=FALSE,IF($C730&lt;16,I730/($D730^0.70558407859294)*'Hintergrund Berechnung'!$I$941,I730/($D730^0.70558407859294)*'Hintergrund Berechnung'!$I$942),IF($C730&lt;13,(I730/($D730^0.70558407859294)*'Hintergrund Berechnung'!$I$941)*0.5,IF($C730&lt;16,(I730/($D730^0.70558407859294)*'Hintergrund Berechnung'!$I$941)*0.67,I730/($D730^0.70558407859294)*'Hintergrund Berechnung'!$I$942)))</f>
        <v>#DIV/0!</v>
      </c>
      <c r="AA730" s="16" t="str">
        <f t="shared" si="102"/>
        <v/>
      </c>
      <c r="AB730" s="16" t="e">
        <f>IF($A$3=FALSE,IF($C730&lt;16,K730/($D730^0.70558407859294)*'Hintergrund Berechnung'!$I$941,K730/($D730^0.70558407859294)*'Hintergrund Berechnung'!$I$942),IF($C730&lt;13,(K730/($D730^0.70558407859294)*'Hintergrund Berechnung'!$I$941)*0.5,IF($C730&lt;16,(K730/($D730^0.70558407859294)*'Hintergrund Berechnung'!$I$941)*0.67,K730/($D730^0.70558407859294)*'Hintergrund Berechnung'!$I$942)))</f>
        <v>#DIV/0!</v>
      </c>
      <c r="AC730" s="16" t="str">
        <f t="shared" si="103"/>
        <v/>
      </c>
      <c r="AD730" s="16" t="e">
        <f>IF($A$3=FALSE,IF($C730&lt;16,M730/($D730^0.70558407859294)*'Hintergrund Berechnung'!$I$941,M730/($D730^0.70558407859294)*'Hintergrund Berechnung'!$I$942),IF($C730&lt;13,(M730/($D730^0.70558407859294)*'Hintergrund Berechnung'!$I$941)*0.5,IF($C730&lt;16,(M730/($D730^0.70558407859294)*'Hintergrund Berechnung'!$I$941)*0.67,M730/($D730^0.70558407859294)*'Hintergrund Berechnung'!$I$942)))</f>
        <v>#DIV/0!</v>
      </c>
      <c r="AE730" s="16" t="str">
        <f t="shared" si="104"/>
        <v/>
      </c>
      <c r="AF730" s="16" t="e">
        <f>IF($A$3=FALSE,IF($C730&lt;16,O730/($D730^0.70558407859294)*'Hintergrund Berechnung'!$I$941,O730/($D730^0.70558407859294)*'Hintergrund Berechnung'!$I$942),IF($C730&lt;13,(O730/($D730^0.70558407859294)*'Hintergrund Berechnung'!$I$941)*0.5,IF($C730&lt;16,(O730/($D730^0.70558407859294)*'Hintergrund Berechnung'!$I$941)*0.67,O730/($D730^0.70558407859294)*'Hintergrund Berechnung'!$I$942)))</f>
        <v>#DIV/0!</v>
      </c>
      <c r="AG730" s="16" t="str">
        <f t="shared" si="105"/>
        <v/>
      </c>
      <c r="AH730" s="16" t="e">
        <f t="shared" si="106"/>
        <v>#DIV/0!</v>
      </c>
      <c r="AI730" s="34" t="e">
        <f>ROUND(IF(C730&lt;16,$Q730/($D730^0.450818786555515)*'Hintergrund Berechnung'!$N$941,$Q730/($D730^0.450818786555515)*'Hintergrund Berechnung'!$N$942),0)</f>
        <v>#DIV/0!</v>
      </c>
      <c r="AJ730" s="34">
        <f>ROUND(IF(C730&lt;16,$R730*'Hintergrund Berechnung'!$O$941,$R730*'Hintergrund Berechnung'!$O$942),0)</f>
        <v>0</v>
      </c>
      <c r="AK730" s="34">
        <f>ROUND(IF(C730&lt;16,IF(S730&gt;0,(25-$S730)*'Hintergrund Berechnung'!$J$941,0),IF(S730&gt;0,(25-$S730)*'Hintergrund Berechnung'!$J$942,0)),0)</f>
        <v>0</v>
      </c>
      <c r="AL730" s="18" t="e">
        <f t="shared" si="107"/>
        <v>#DIV/0!</v>
      </c>
    </row>
    <row r="731" spans="21:38" x14ac:dyDescent="0.5">
      <c r="U731" s="16">
        <f t="shared" si="99"/>
        <v>0</v>
      </c>
      <c r="V731" s="16" t="e">
        <f>IF($A$3=FALSE,IF($C731&lt;16,E731/($D731^0.70558407859294)*'Hintergrund Berechnung'!$I$941,E731/($D731^0.70558407859294)*'Hintergrund Berechnung'!$I$942),IF($C731&lt;13,(E731/($D731^0.70558407859294)*'Hintergrund Berechnung'!$I$941)*0.5,IF($C731&lt;16,(E731/($D731^0.70558407859294)*'Hintergrund Berechnung'!$I$941)*0.67,E731/($D731^0.70558407859294)*'Hintergrund Berechnung'!$I$942)))</f>
        <v>#DIV/0!</v>
      </c>
      <c r="W731" s="16" t="str">
        <f t="shared" si="100"/>
        <v/>
      </c>
      <c r="X731" s="16" t="e">
        <f>IF($A$3=FALSE,IF($C731&lt;16,G731/($D731^0.70558407859294)*'Hintergrund Berechnung'!$I$941,G731/($D731^0.70558407859294)*'Hintergrund Berechnung'!$I$942),IF($C731&lt;13,(G731/($D731^0.70558407859294)*'Hintergrund Berechnung'!$I$941)*0.5,IF($C731&lt;16,(G731/($D731^0.70558407859294)*'Hintergrund Berechnung'!$I$941)*0.67,G731/($D731^0.70558407859294)*'Hintergrund Berechnung'!$I$942)))</f>
        <v>#DIV/0!</v>
      </c>
      <c r="Y731" s="16" t="str">
        <f t="shared" si="101"/>
        <v/>
      </c>
      <c r="Z731" s="16" t="e">
        <f>IF($A$3=FALSE,IF($C731&lt;16,I731/($D731^0.70558407859294)*'Hintergrund Berechnung'!$I$941,I731/($D731^0.70558407859294)*'Hintergrund Berechnung'!$I$942),IF($C731&lt;13,(I731/($D731^0.70558407859294)*'Hintergrund Berechnung'!$I$941)*0.5,IF($C731&lt;16,(I731/($D731^0.70558407859294)*'Hintergrund Berechnung'!$I$941)*0.67,I731/($D731^0.70558407859294)*'Hintergrund Berechnung'!$I$942)))</f>
        <v>#DIV/0!</v>
      </c>
      <c r="AA731" s="16" t="str">
        <f t="shared" si="102"/>
        <v/>
      </c>
      <c r="AB731" s="16" t="e">
        <f>IF($A$3=FALSE,IF($C731&lt;16,K731/($D731^0.70558407859294)*'Hintergrund Berechnung'!$I$941,K731/($D731^0.70558407859294)*'Hintergrund Berechnung'!$I$942),IF($C731&lt;13,(K731/($D731^0.70558407859294)*'Hintergrund Berechnung'!$I$941)*0.5,IF($C731&lt;16,(K731/($D731^0.70558407859294)*'Hintergrund Berechnung'!$I$941)*0.67,K731/($D731^0.70558407859294)*'Hintergrund Berechnung'!$I$942)))</f>
        <v>#DIV/0!</v>
      </c>
      <c r="AC731" s="16" t="str">
        <f t="shared" si="103"/>
        <v/>
      </c>
      <c r="AD731" s="16" t="e">
        <f>IF($A$3=FALSE,IF($C731&lt;16,M731/($D731^0.70558407859294)*'Hintergrund Berechnung'!$I$941,M731/($D731^0.70558407859294)*'Hintergrund Berechnung'!$I$942),IF($C731&lt;13,(M731/($D731^0.70558407859294)*'Hintergrund Berechnung'!$I$941)*0.5,IF($C731&lt;16,(M731/($D731^0.70558407859294)*'Hintergrund Berechnung'!$I$941)*0.67,M731/($D731^0.70558407859294)*'Hintergrund Berechnung'!$I$942)))</f>
        <v>#DIV/0!</v>
      </c>
      <c r="AE731" s="16" t="str">
        <f t="shared" si="104"/>
        <v/>
      </c>
      <c r="AF731" s="16" t="e">
        <f>IF($A$3=FALSE,IF($C731&lt;16,O731/($D731^0.70558407859294)*'Hintergrund Berechnung'!$I$941,O731/($D731^0.70558407859294)*'Hintergrund Berechnung'!$I$942),IF($C731&lt;13,(O731/($D731^0.70558407859294)*'Hintergrund Berechnung'!$I$941)*0.5,IF($C731&lt;16,(O731/($D731^0.70558407859294)*'Hintergrund Berechnung'!$I$941)*0.67,O731/($D731^0.70558407859294)*'Hintergrund Berechnung'!$I$942)))</f>
        <v>#DIV/0!</v>
      </c>
      <c r="AG731" s="16" t="str">
        <f t="shared" si="105"/>
        <v/>
      </c>
      <c r="AH731" s="16" t="e">
        <f t="shared" si="106"/>
        <v>#DIV/0!</v>
      </c>
      <c r="AI731" s="34" t="e">
        <f>ROUND(IF(C731&lt;16,$Q731/($D731^0.450818786555515)*'Hintergrund Berechnung'!$N$941,$Q731/($D731^0.450818786555515)*'Hintergrund Berechnung'!$N$942),0)</f>
        <v>#DIV/0!</v>
      </c>
      <c r="AJ731" s="34">
        <f>ROUND(IF(C731&lt;16,$R731*'Hintergrund Berechnung'!$O$941,$R731*'Hintergrund Berechnung'!$O$942),0)</f>
        <v>0</v>
      </c>
      <c r="AK731" s="34">
        <f>ROUND(IF(C731&lt;16,IF(S731&gt;0,(25-$S731)*'Hintergrund Berechnung'!$J$941,0),IF(S731&gt;0,(25-$S731)*'Hintergrund Berechnung'!$J$942,0)),0)</f>
        <v>0</v>
      </c>
      <c r="AL731" s="18" t="e">
        <f t="shared" si="107"/>
        <v>#DIV/0!</v>
      </c>
    </row>
    <row r="732" spans="21:38" x14ac:dyDescent="0.5">
      <c r="U732" s="16">
        <f t="shared" si="99"/>
        <v>0</v>
      </c>
      <c r="V732" s="16" t="e">
        <f>IF($A$3=FALSE,IF($C732&lt;16,E732/($D732^0.70558407859294)*'Hintergrund Berechnung'!$I$941,E732/($D732^0.70558407859294)*'Hintergrund Berechnung'!$I$942),IF($C732&lt;13,(E732/($D732^0.70558407859294)*'Hintergrund Berechnung'!$I$941)*0.5,IF($C732&lt;16,(E732/($D732^0.70558407859294)*'Hintergrund Berechnung'!$I$941)*0.67,E732/($D732^0.70558407859294)*'Hintergrund Berechnung'!$I$942)))</f>
        <v>#DIV/0!</v>
      </c>
      <c r="W732" s="16" t="str">
        <f t="shared" si="100"/>
        <v/>
      </c>
      <c r="X732" s="16" t="e">
        <f>IF($A$3=FALSE,IF($C732&lt;16,G732/($D732^0.70558407859294)*'Hintergrund Berechnung'!$I$941,G732/($D732^0.70558407859294)*'Hintergrund Berechnung'!$I$942),IF($C732&lt;13,(G732/($D732^0.70558407859294)*'Hintergrund Berechnung'!$I$941)*0.5,IF($C732&lt;16,(G732/($D732^0.70558407859294)*'Hintergrund Berechnung'!$I$941)*0.67,G732/($D732^0.70558407859294)*'Hintergrund Berechnung'!$I$942)))</f>
        <v>#DIV/0!</v>
      </c>
      <c r="Y732" s="16" t="str">
        <f t="shared" si="101"/>
        <v/>
      </c>
      <c r="Z732" s="16" t="e">
        <f>IF($A$3=FALSE,IF($C732&lt;16,I732/($D732^0.70558407859294)*'Hintergrund Berechnung'!$I$941,I732/($D732^0.70558407859294)*'Hintergrund Berechnung'!$I$942),IF($C732&lt;13,(I732/($D732^0.70558407859294)*'Hintergrund Berechnung'!$I$941)*0.5,IF($C732&lt;16,(I732/($D732^0.70558407859294)*'Hintergrund Berechnung'!$I$941)*0.67,I732/($D732^0.70558407859294)*'Hintergrund Berechnung'!$I$942)))</f>
        <v>#DIV/0!</v>
      </c>
      <c r="AA732" s="16" t="str">
        <f t="shared" si="102"/>
        <v/>
      </c>
      <c r="AB732" s="16" t="e">
        <f>IF($A$3=FALSE,IF($C732&lt;16,K732/($D732^0.70558407859294)*'Hintergrund Berechnung'!$I$941,K732/($D732^0.70558407859294)*'Hintergrund Berechnung'!$I$942),IF($C732&lt;13,(K732/($D732^0.70558407859294)*'Hintergrund Berechnung'!$I$941)*0.5,IF($C732&lt;16,(K732/($D732^0.70558407859294)*'Hintergrund Berechnung'!$I$941)*0.67,K732/($D732^0.70558407859294)*'Hintergrund Berechnung'!$I$942)))</f>
        <v>#DIV/0!</v>
      </c>
      <c r="AC732" s="16" t="str">
        <f t="shared" si="103"/>
        <v/>
      </c>
      <c r="AD732" s="16" t="e">
        <f>IF($A$3=FALSE,IF($C732&lt;16,M732/($D732^0.70558407859294)*'Hintergrund Berechnung'!$I$941,M732/($D732^0.70558407859294)*'Hintergrund Berechnung'!$I$942),IF($C732&lt;13,(M732/($D732^0.70558407859294)*'Hintergrund Berechnung'!$I$941)*0.5,IF($C732&lt;16,(M732/($D732^0.70558407859294)*'Hintergrund Berechnung'!$I$941)*0.67,M732/($D732^0.70558407859294)*'Hintergrund Berechnung'!$I$942)))</f>
        <v>#DIV/0!</v>
      </c>
      <c r="AE732" s="16" t="str">
        <f t="shared" si="104"/>
        <v/>
      </c>
      <c r="AF732" s="16" t="e">
        <f>IF($A$3=FALSE,IF($C732&lt;16,O732/($D732^0.70558407859294)*'Hintergrund Berechnung'!$I$941,O732/($D732^0.70558407859294)*'Hintergrund Berechnung'!$I$942),IF($C732&lt;13,(O732/($D732^0.70558407859294)*'Hintergrund Berechnung'!$I$941)*0.5,IF($C732&lt;16,(O732/($D732^0.70558407859294)*'Hintergrund Berechnung'!$I$941)*0.67,O732/($D732^0.70558407859294)*'Hintergrund Berechnung'!$I$942)))</f>
        <v>#DIV/0!</v>
      </c>
      <c r="AG732" s="16" t="str">
        <f t="shared" si="105"/>
        <v/>
      </c>
      <c r="AH732" s="16" t="e">
        <f t="shared" si="106"/>
        <v>#DIV/0!</v>
      </c>
      <c r="AI732" s="34" t="e">
        <f>ROUND(IF(C732&lt;16,$Q732/($D732^0.450818786555515)*'Hintergrund Berechnung'!$N$941,$Q732/($D732^0.450818786555515)*'Hintergrund Berechnung'!$N$942),0)</f>
        <v>#DIV/0!</v>
      </c>
      <c r="AJ732" s="34">
        <f>ROUND(IF(C732&lt;16,$R732*'Hintergrund Berechnung'!$O$941,$R732*'Hintergrund Berechnung'!$O$942),0)</f>
        <v>0</v>
      </c>
      <c r="AK732" s="34">
        <f>ROUND(IF(C732&lt;16,IF(S732&gt;0,(25-$S732)*'Hintergrund Berechnung'!$J$941,0),IF(S732&gt;0,(25-$S732)*'Hintergrund Berechnung'!$J$942,0)),0)</f>
        <v>0</v>
      </c>
      <c r="AL732" s="18" t="e">
        <f t="shared" si="107"/>
        <v>#DIV/0!</v>
      </c>
    </row>
    <row r="733" spans="21:38" x14ac:dyDescent="0.5">
      <c r="U733" s="16">
        <f t="shared" si="99"/>
        <v>0</v>
      </c>
      <c r="V733" s="16" t="e">
        <f>IF($A$3=FALSE,IF($C733&lt;16,E733/($D733^0.70558407859294)*'Hintergrund Berechnung'!$I$941,E733/($D733^0.70558407859294)*'Hintergrund Berechnung'!$I$942),IF($C733&lt;13,(E733/($D733^0.70558407859294)*'Hintergrund Berechnung'!$I$941)*0.5,IF($C733&lt;16,(E733/($D733^0.70558407859294)*'Hintergrund Berechnung'!$I$941)*0.67,E733/($D733^0.70558407859294)*'Hintergrund Berechnung'!$I$942)))</f>
        <v>#DIV/0!</v>
      </c>
      <c r="W733" s="16" t="str">
        <f t="shared" si="100"/>
        <v/>
      </c>
      <c r="X733" s="16" t="e">
        <f>IF($A$3=FALSE,IF($C733&lt;16,G733/($D733^0.70558407859294)*'Hintergrund Berechnung'!$I$941,G733/($D733^0.70558407859294)*'Hintergrund Berechnung'!$I$942),IF($C733&lt;13,(G733/($D733^0.70558407859294)*'Hintergrund Berechnung'!$I$941)*0.5,IF($C733&lt;16,(G733/($D733^0.70558407859294)*'Hintergrund Berechnung'!$I$941)*0.67,G733/($D733^0.70558407859294)*'Hintergrund Berechnung'!$I$942)))</f>
        <v>#DIV/0!</v>
      </c>
      <c r="Y733" s="16" t="str">
        <f t="shared" si="101"/>
        <v/>
      </c>
      <c r="Z733" s="16" t="e">
        <f>IF($A$3=FALSE,IF($C733&lt;16,I733/($D733^0.70558407859294)*'Hintergrund Berechnung'!$I$941,I733/($D733^0.70558407859294)*'Hintergrund Berechnung'!$I$942),IF($C733&lt;13,(I733/($D733^0.70558407859294)*'Hintergrund Berechnung'!$I$941)*0.5,IF($C733&lt;16,(I733/($D733^0.70558407859294)*'Hintergrund Berechnung'!$I$941)*0.67,I733/($D733^0.70558407859294)*'Hintergrund Berechnung'!$I$942)))</f>
        <v>#DIV/0!</v>
      </c>
      <c r="AA733" s="16" t="str">
        <f t="shared" si="102"/>
        <v/>
      </c>
      <c r="AB733" s="16" t="e">
        <f>IF($A$3=FALSE,IF($C733&lt;16,K733/($D733^0.70558407859294)*'Hintergrund Berechnung'!$I$941,K733/($D733^0.70558407859294)*'Hintergrund Berechnung'!$I$942),IF($C733&lt;13,(K733/($D733^0.70558407859294)*'Hintergrund Berechnung'!$I$941)*0.5,IF($C733&lt;16,(K733/($D733^0.70558407859294)*'Hintergrund Berechnung'!$I$941)*0.67,K733/($D733^0.70558407859294)*'Hintergrund Berechnung'!$I$942)))</f>
        <v>#DIV/0!</v>
      </c>
      <c r="AC733" s="16" t="str">
        <f t="shared" si="103"/>
        <v/>
      </c>
      <c r="AD733" s="16" t="e">
        <f>IF($A$3=FALSE,IF($C733&lt;16,M733/($D733^0.70558407859294)*'Hintergrund Berechnung'!$I$941,M733/($D733^0.70558407859294)*'Hintergrund Berechnung'!$I$942),IF($C733&lt;13,(M733/($D733^0.70558407859294)*'Hintergrund Berechnung'!$I$941)*0.5,IF($C733&lt;16,(M733/($D733^0.70558407859294)*'Hintergrund Berechnung'!$I$941)*0.67,M733/($D733^0.70558407859294)*'Hintergrund Berechnung'!$I$942)))</f>
        <v>#DIV/0!</v>
      </c>
      <c r="AE733" s="16" t="str">
        <f t="shared" si="104"/>
        <v/>
      </c>
      <c r="AF733" s="16" t="e">
        <f>IF($A$3=FALSE,IF($C733&lt;16,O733/($D733^0.70558407859294)*'Hintergrund Berechnung'!$I$941,O733/($D733^0.70558407859294)*'Hintergrund Berechnung'!$I$942),IF($C733&lt;13,(O733/($D733^0.70558407859294)*'Hintergrund Berechnung'!$I$941)*0.5,IF($C733&lt;16,(O733/($D733^0.70558407859294)*'Hintergrund Berechnung'!$I$941)*0.67,O733/($D733^0.70558407859294)*'Hintergrund Berechnung'!$I$942)))</f>
        <v>#DIV/0!</v>
      </c>
      <c r="AG733" s="16" t="str">
        <f t="shared" si="105"/>
        <v/>
      </c>
      <c r="AH733" s="16" t="e">
        <f t="shared" si="106"/>
        <v>#DIV/0!</v>
      </c>
      <c r="AI733" s="34" t="e">
        <f>ROUND(IF(C733&lt;16,$Q733/($D733^0.450818786555515)*'Hintergrund Berechnung'!$N$941,$Q733/($D733^0.450818786555515)*'Hintergrund Berechnung'!$N$942),0)</f>
        <v>#DIV/0!</v>
      </c>
      <c r="AJ733" s="34">
        <f>ROUND(IF(C733&lt;16,$R733*'Hintergrund Berechnung'!$O$941,$R733*'Hintergrund Berechnung'!$O$942),0)</f>
        <v>0</v>
      </c>
      <c r="AK733" s="34">
        <f>ROUND(IF(C733&lt;16,IF(S733&gt;0,(25-$S733)*'Hintergrund Berechnung'!$J$941,0),IF(S733&gt;0,(25-$S733)*'Hintergrund Berechnung'!$J$942,0)),0)</f>
        <v>0</v>
      </c>
      <c r="AL733" s="18" t="e">
        <f t="shared" si="107"/>
        <v>#DIV/0!</v>
      </c>
    </row>
    <row r="734" spans="21:38" x14ac:dyDescent="0.5">
      <c r="U734" s="16">
        <f t="shared" si="99"/>
        <v>0</v>
      </c>
      <c r="V734" s="16" t="e">
        <f>IF($A$3=FALSE,IF($C734&lt;16,E734/($D734^0.70558407859294)*'Hintergrund Berechnung'!$I$941,E734/($D734^0.70558407859294)*'Hintergrund Berechnung'!$I$942),IF($C734&lt;13,(E734/($D734^0.70558407859294)*'Hintergrund Berechnung'!$I$941)*0.5,IF($C734&lt;16,(E734/($D734^0.70558407859294)*'Hintergrund Berechnung'!$I$941)*0.67,E734/($D734^0.70558407859294)*'Hintergrund Berechnung'!$I$942)))</f>
        <v>#DIV/0!</v>
      </c>
      <c r="W734" s="16" t="str">
        <f t="shared" si="100"/>
        <v/>
      </c>
      <c r="X734" s="16" t="e">
        <f>IF($A$3=FALSE,IF($C734&lt;16,G734/($D734^0.70558407859294)*'Hintergrund Berechnung'!$I$941,G734/($D734^0.70558407859294)*'Hintergrund Berechnung'!$I$942),IF($C734&lt;13,(G734/($D734^0.70558407859294)*'Hintergrund Berechnung'!$I$941)*0.5,IF($C734&lt;16,(G734/($D734^0.70558407859294)*'Hintergrund Berechnung'!$I$941)*0.67,G734/($D734^0.70558407859294)*'Hintergrund Berechnung'!$I$942)))</f>
        <v>#DIV/0!</v>
      </c>
      <c r="Y734" s="16" t="str">
        <f t="shared" si="101"/>
        <v/>
      </c>
      <c r="Z734" s="16" t="e">
        <f>IF($A$3=FALSE,IF($C734&lt;16,I734/($D734^0.70558407859294)*'Hintergrund Berechnung'!$I$941,I734/($D734^0.70558407859294)*'Hintergrund Berechnung'!$I$942),IF($C734&lt;13,(I734/($D734^0.70558407859294)*'Hintergrund Berechnung'!$I$941)*0.5,IF($C734&lt;16,(I734/($D734^0.70558407859294)*'Hintergrund Berechnung'!$I$941)*0.67,I734/($D734^0.70558407859294)*'Hintergrund Berechnung'!$I$942)))</f>
        <v>#DIV/0!</v>
      </c>
      <c r="AA734" s="16" t="str">
        <f t="shared" si="102"/>
        <v/>
      </c>
      <c r="AB734" s="16" t="e">
        <f>IF($A$3=FALSE,IF($C734&lt;16,K734/($D734^0.70558407859294)*'Hintergrund Berechnung'!$I$941,K734/($D734^0.70558407859294)*'Hintergrund Berechnung'!$I$942),IF($C734&lt;13,(K734/($D734^0.70558407859294)*'Hintergrund Berechnung'!$I$941)*0.5,IF($C734&lt;16,(K734/($D734^0.70558407859294)*'Hintergrund Berechnung'!$I$941)*0.67,K734/($D734^0.70558407859294)*'Hintergrund Berechnung'!$I$942)))</f>
        <v>#DIV/0!</v>
      </c>
      <c r="AC734" s="16" t="str">
        <f t="shared" si="103"/>
        <v/>
      </c>
      <c r="AD734" s="16" t="e">
        <f>IF($A$3=FALSE,IF($C734&lt;16,M734/($D734^0.70558407859294)*'Hintergrund Berechnung'!$I$941,M734/($D734^0.70558407859294)*'Hintergrund Berechnung'!$I$942),IF($C734&lt;13,(M734/($D734^0.70558407859294)*'Hintergrund Berechnung'!$I$941)*0.5,IF($C734&lt;16,(M734/($D734^0.70558407859294)*'Hintergrund Berechnung'!$I$941)*0.67,M734/($D734^0.70558407859294)*'Hintergrund Berechnung'!$I$942)))</f>
        <v>#DIV/0!</v>
      </c>
      <c r="AE734" s="16" t="str">
        <f t="shared" si="104"/>
        <v/>
      </c>
      <c r="AF734" s="16" t="e">
        <f>IF($A$3=FALSE,IF($C734&lt;16,O734/($D734^0.70558407859294)*'Hintergrund Berechnung'!$I$941,O734/($D734^0.70558407859294)*'Hintergrund Berechnung'!$I$942),IF($C734&lt;13,(O734/($D734^0.70558407859294)*'Hintergrund Berechnung'!$I$941)*0.5,IF($C734&lt;16,(O734/($D734^0.70558407859294)*'Hintergrund Berechnung'!$I$941)*0.67,O734/($D734^0.70558407859294)*'Hintergrund Berechnung'!$I$942)))</f>
        <v>#DIV/0!</v>
      </c>
      <c r="AG734" s="16" t="str">
        <f t="shared" si="105"/>
        <v/>
      </c>
      <c r="AH734" s="16" t="e">
        <f t="shared" si="106"/>
        <v>#DIV/0!</v>
      </c>
      <c r="AI734" s="34" t="e">
        <f>ROUND(IF(C734&lt;16,$Q734/($D734^0.450818786555515)*'Hintergrund Berechnung'!$N$941,$Q734/($D734^0.450818786555515)*'Hintergrund Berechnung'!$N$942),0)</f>
        <v>#DIV/0!</v>
      </c>
      <c r="AJ734" s="34">
        <f>ROUND(IF(C734&lt;16,$R734*'Hintergrund Berechnung'!$O$941,$R734*'Hintergrund Berechnung'!$O$942),0)</f>
        <v>0</v>
      </c>
      <c r="AK734" s="34">
        <f>ROUND(IF(C734&lt;16,IF(S734&gt;0,(25-$S734)*'Hintergrund Berechnung'!$J$941,0),IF(S734&gt;0,(25-$S734)*'Hintergrund Berechnung'!$J$942,0)),0)</f>
        <v>0</v>
      </c>
      <c r="AL734" s="18" t="e">
        <f t="shared" si="107"/>
        <v>#DIV/0!</v>
      </c>
    </row>
    <row r="735" spans="21:38" x14ac:dyDescent="0.5">
      <c r="U735" s="16">
        <f t="shared" si="99"/>
        <v>0</v>
      </c>
      <c r="V735" s="16" t="e">
        <f>IF($A$3=FALSE,IF($C735&lt;16,E735/($D735^0.70558407859294)*'Hintergrund Berechnung'!$I$941,E735/($D735^0.70558407859294)*'Hintergrund Berechnung'!$I$942),IF($C735&lt;13,(E735/($D735^0.70558407859294)*'Hintergrund Berechnung'!$I$941)*0.5,IF($C735&lt;16,(E735/($D735^0.70558407859294)*'Hintergrund Berechnung'!$I$941)*0.67,E735/($D735^0.70558407859294)*'Hintergrund Berechnung'!$I$942)))</f>
        <v>#DIV/0!</v>
      </c>
      <c r="W735" s="16" t="str">
        <f t="shared" si="100"/>
        <v/>
      </c>
      <c r="X735" s="16" t="e">
        <f>IF($A$3=FALSE,IF($C735&lt;16,G735/($D735^0.70558407859294)*'Hintergrund Berechnung'!$I$941,G735/($D735^0.70558407859294)*'Hintergrund Berechnung'!$I$942),IF($C735&lt;13,(G735/($D735^0.70558407859294)*'Hintergrund Berechnung'!$I$941)*0.5,IF($C735&lt;16,(G735/($D735^0.70558407859294)*'Hintergrund Berechnung'!$I$941)*0.67,G735/($D735^0.70558407859294)*'Hintergrund Berechnung'!$I$942)))</f>
        <v>#DIV/0!</v>
      </c>
      <c r="Y735" s="16" t="str">
        <f t="shared" si="101"/>
        <v/>
      </c>
      <c r="Z735" s="16" t="e">
        <f>IF($A$3=FALSE,IF($C735&lt;16,I735/($D735^0.70558407859294)*'Hintergrund Berechnung'!$I$941,I735/($D735^0.70558407859294)*'Hintergrund Berechnung'!$I$942),IF($C735&lt;13,(I735/($D735^0.70558407859294)*'Hintergrund Berechnung'!$I$941)*0.5,IF($C735&lt;16,(I735/($D735^0.70558407859294)*'Hintergrund Berechnung'!$I$941)*0.67,I735/($D735^0.70558407859294)*'Hintergrund Berechnung'!$I$942)))</f>
        <v>#DIV/0!</v>
      </c>
      <c r="AA735" s="16" t="str">
        <f t="shared" si="102"/>
        <v/>
      </c>
      <c r="AB735" s="16" t="e">
        <f>IF($A$3=FALSE,IF($C735&lt;16,K735/($D735^0.70558407859294)*'Hintergrund Berechnung'!$I$941,K735/($D735^0.70558407859294)*'Hintergrund Berechnung'!$I$942),IF($C735&lt;13,(K735/($D735^0.70558407859294)*'Hintergrund Berechnung'!$I$941)*0.5,IF($C735&lt;16,(K735/($D735^0.70558407859294)*'Hintergrund Berechnung'!$I$941)*0.67,K735/($D735^0.70558407859294)*'Hintergrund Berechnung'!$I$942)))</f>
        <v>#DIV/0!</v>
      </c>
      <c r="AC735" s="16" t="str">
        <f t="shared" si="103"/>
        <v/>
      </c>
      <c r="AD735" s="16" t="e">
        <f>IF($A$3=FALSE,IF($C735&lt;16,M735/($D735^0.70558407859294)*'Hintergrund Berechnung'!$I$941,M735/($D735^0.70558407859294)*'Hintergrund Berechnung'!$I$942),IF($C735&lt;13,(M735/($D735^0.70558407859294)*'Hintergrund Berechnung'!$I$941)*0.5,IF($C735&lt;16,(M735/($D735^0.70558407859294)*'Hintergrund Berechnung'!$I$941)*0.67,M735/($D735^0.70558407859294)*'Hintergrund Berechnung'!$I$942)))</f>
        <v>#DIV/0!</v>
      </c>
      <c r="AE735" s="16" t="str">
        <f t="shared" si="104"/>
        <v/>
      </c>
      <c r="AF735" s="16" t="e">
        <f>IF($A$3=FALSE,IF($C735&lt;16,O735/($D735^0.70558407859294)*'Hintergrund Berechnung'!$I$941,O735/($D735^0.70558407859294)*'Hintergrund Berechnung'!$I$942),IF($C735&lt;13,(O735/($D735^0.70558407859294)*'Hintergrund Berechnung'!$I$941)*0.5,IF($C735&lt;16,(O735/($D735^0.70558407859294)*'Hintergrund Berechnung'!$I$941)*0.67,O735/($D735^0.70558407859294)*'Hintergrund Berechnung'!$I$942)))</f>
        <v>#DIV/0!</v>
      </c>
      <c r="AG735" s="16" t="str">
        <f t="shared" si="105"/>
        <v/>
      </c>
      <c r="AH735" s="16" t="e">
        <f t="shared" si="106"/>
        <v>#DIV/0!</v>
      </c>
      <c r="AI735" s="34" t="e">
        <f>ROUND(IF(C735&lt;16,$Q735/($D735^0.450818786555515)*'Hintergrund Berechnung'!$N$941,$Q735/($D735^0.450818786555515)*'Hintergrund Berechnung'!$N$942),0)</f>
        <v>#DIV/0!</v>
      </c>
      <c r="AJ735" s="34">
        <f>ROUND(IF(C735&lt;16,$R735*'Hintergrund Berechnung'!$O$941,$R735*'Hintergrund Berechnung'!$O$942),0)</f>
        <v>0</v>
      </c>
      <c r="AK735" s="34">
        <f>ROUND(IF(C735&lt;16,IF(S735&gt;0,(25-$S735)*'Hintergrund Berechnung'!$J$941,0),IF(S735&gt;0,(25-$S735)*'Hintergrund Berechnung'!$J$942,0)),0)</f>
        <v>0</v>
      </c>
      <c r="AL735" s="18" t="e">
        <f t="shared" si="107"/>
        <v>#DIV/0!</v>
      </c>
    </row>
    <row r="736" spans="21:38" x14ac:dyDescent="0.5">
      <c r="U736" s="16">
        <f t="shared" si="99"/>
        <v>0</v>
      </c>
      <c r="V736" s="16" t="e">
        <f>IF($A$3=FALSE,IF($C736&lt;16,E736/($D736^0.70558407859294)*'Hintergrund Berechnung'!$I$941,E736/($D736^0.70558407859294)*'Hintergrund Berechnung'!$I$942),IF($C736&lt;13,(E736/($D736^0.70558407859294)*'Hintergrund Berechnung'!$I$941)*0.5,IF($C736&lt;16,(E736/($D736^0.70558407859294)*'Hintergrund Berechnung'!$I$941)*0.67,E736/($D736^0.70558407859294)*'Hintergrund Berechnung'!$I$942)))</f>
        <v>#DIV/0!</v>
      </c>
      <c r="W736" s="16" t="str">
        <f t="shared" si="100"/>
        <v/>
      </c>
      <c r="X736" s="16" t="e">
        <f>IF($A$3=FALSE,IF($C736&lt;16,G736/($D736^0.70558407859294)*'Hintergrund Berechnung'!$I$941,G736/($D736^0.70558407859294)*'Hintergrund Berechnung'!$I$942),IF($C736&lt;13,(G736/($D736^0.70558407859294)*'Hintergrund Berechnung'!$I$941)*0.5,IF($C736&lt;16,(G736/($D736^0.70558407859294)*'Hintergrund Berechnung'!$I$941)*0.67,G736/($D736^0.70558407859294)*'Hintergrund Berechnung'!$I$942)))</f>
        <v>#DIV/0!</v>
      </c>
      <c r="Y736" s="16" t="str">
        <f t="shared" si="101"/>
        <v/>
      </c>
      <c r="Z736" s="16" t="e">
        <f>IF($A$3=FALSE,IF($C736&lt;16,I736/($D736^0.70558407859294)*'Hintergrund Berechnung'!$I$941,I736/($D736^0.70558407859294)*'Hintergrund Berechnung'!$I$942),IF($C736&lt;13,(I736/($D736^0.70558407859294)*'Hintergrund Berechnung'!$I$941)*0.5,IF($C736&lt;16,(I736/($D736^0.70558407859294)*'Hintergrund Berechnung'!$I$941)*0.67,I736/($D736^0.70558407859294)*'Hintergrund Berechnung'!$I$942)))</f>
        <v>#DIV/0!</v>
      </c>
      <c r="AA736" s="16" t="str">
        <f t="shared" si="102"/>
        <v/>
      </c>
      <c r="AB736" s="16" t="e">
        <f>IF($A$3=FALSE,IF($C736&lt;16,K736/($D736^0.70558407859294)*'Hintergrund Berechnung'!$I$941,K736/($D736^0.70558407859294)*'Hintergrund Berechnung'!$I$942),IF($C736&lt;13,(K736/($D736^0.70558407859294)*'Hintergrund Berechnung'!$I$941)*0.5,IF($C736&lt;16,(K736/($D736^0.70558407859294)*'Hintergrund Berechnung'!$I$941)*0.67,K736/($D736^0.70558407859294)*'Hintergrund Berechnung'!$I$942)))</f>
        <v>#DIV/0!</v>
      </c>
      <c r="AC736" s="16" t="str">
        <f t="shared" si="103"/>
        <v/>
      </c>
      <c r="AD736" s="16" t="e">
        <f>IF($A$3=FALSE,IF($C736&lt;16,M736/($D736^0.70558407859294)*'Hintergrund Berechnung'!$I$941,M736/($D736^0.70558407859294)*'Hintergrund Berechnung'!$I$942),IF($C736&lt;13,(M736/($D736^0.70558407859294)*'Hintergrund Berechnung'!$I$941)*0.5,IF($C736&lt;16,(M736/($D736^0.70558407859294)*'Hintergrund Berechnung'!$I$941)*0.67,M736/($D736^0.70558407859294)*'Hintergrund Berechnung'!$I$942)))</f>
        <v>#DIV/0!</v>
      </c>
      <c r="AE736" s="16" t="str">
        <f t="shared" si="104"/>
        <v/>
      </c>
      <c r="AF736" s="16" t="e">
        <f>IF($A$3=FALSE,IF($C736&lt;16,O736/($D736^0.70558407859294)*'Hintergrund Berechnung'!$I$941,O736/($D736^0.70558407859294)*'Hintergrund Berechnung'!$I$942),IF($C736&lt;13,(O736/($D736^0.70558407859294)*'Hintergrund Berechnung'!$I$941)*0.5,IF($C736&lt;16,(O736/($D736^0.70558407859294)*'Hintergrund Berechnung'!$I$941)*0.67,O736/($D736^0.70558407859294)*'Hintergrund Berechnung'!$I$942)))</f>
        <v>#DIV/0!</v>
      </c>
      <c r="AG736" s="16" t="str">
        <f t="shared" si="105"/>
        <v/>
      </c>
      <c r="AH736" s="16" t="e">
        <f t="shared" si="106"/>
        <v>#DIV/0!</v>
      </c>
      <c r="AI736" s="34" t="e">
        <f>ROUND(IF(C736&lt;16,$Q736/($D736^0.450818786555515)*'Hintergrund Berechnung'!$N$941,$Q736/($D736^0.450818786555515)*'Hintergrund Berechnung'!$N$942),0)</f>
        <v>#DIV/0!</v>
      </c>
      <c r="AJ736" s="34">
        <f>ROUND(IF(C736&lt;16,$R736*'Hintergrund Berechnung'!$O$941,$R736*'Hintergrund Berechnung'!$O$942),0)</f>
        <v>0</v>
      </c>
      <c r="AK736" s="34">
        <f>ROUND(IF(C736&lt;16,IF(S736&gt;0,(25-$S736)*'Hintergrund Berechnung'!$J$941,0),IF(S736&gt;0,(25-$S736)*'Hintergrund Berechnung'!$J$942,0)),0)</f>
        <v>0</v>
      </c>
      <c r="AL736" s="18" t="e">
        <f t="shared" si="107"/>
        <v>#DIV/0!</v>
      </c>
    </row>
    <row r="737" spans="21:38" x14ac:dyDescent="0.5">
      <c r="U737" s="16">
        <f t="shared" si="99"/>
        <v>0</v>
      </c>
      <c r="V737" s="16" t="e">
        <f>IF($A$3=FALSE,IF($C737&lt;16,E737/($D737^0.70558407859294)*'Hintergrund Berechnung'!$I$941,E737/($D737^0.70558407859294)*'Hintergrund Berechnung'!$I$942),IF($C737&lt;13,(E737/($D737^0.70558407859294)*'Hintergrund Berechnung'!$I$941)*0.5,IF($C737&lt;16,(E737/($D737^0.70558407859294)*'Hintergrund Berechnung'!$I$941)*0.67,E737/($D737^0.70558407859294)*'Hintergrund Berechnung'!$I$942)))</f>
        <v>#DIV/0!</v>
      </c>
      <c r="W737" s="16" t="str">
        <f t="shared" si="100"/>
        <v/>
      </c>
      <c r="X737" s="16" t="e">
        <f>IF($A$3=FALSE,IF($C737&lt;16,G737/($D737^0.70558407859294)*'Hintergrund Berechnung'!$I$941,G737/($D737^0.70558407859294)*'Hintergrund Berechnung'!$I$942),IF($C737&lt;13,(G737/($D737^0.70558407859294)*'Hintergrund Berechnung'!$I$941)*0.5,IF($C737&lt;16,(G737/($D737^0.70558407859294)*'Hintergrund Berechnung'!$I$941)*0.67,G737/($D737^0.70558407859294)*'Hintergrund Berechnung'!$I$942)))</f>
        <v>#DIV/0!</v>
      </c>
      <c r="Y737" s="16" t="str">
        <f t="shared" si="101"/>
        <v/>
      </c>
      <c r="Z737" s="16" t="e">
        <f>IF($A$3=FALSE,IF($C737&lt;16,I737/($D737^0.70558407859294)*'Hintergrund Berechnung'!$I$941,I737/($D737^0.70558407859294)*'Hintergrund Berechnung'!$I$942),IF($C737&lt;13,(I737/($D737^0.70558407859294)*'Hintergrund Berechnung'!$I$941)*0.5,IF($C737&lt;16,(I737/($D737^0.70558407859294)*'Hintergrund Berechnung'!$I$941)*0.67,I737/($D737^0.70558407859294)*'Hintergrund Berechnung'!$I$942)))</f>
        <v>#DIV/0!</v>
      </c>
      <c r="AA737" s="16" t="str">
        <f t="shared" si="102"/>
        <v/>
      </c>
      <c r="AB737" s="16" t="e">
        <f>IF($A$3=FALSE,IF($C737&lt;16,K737/($D737^0.70558407859294)*'Hintergrund Berechnung'!$I$941,K737/($D737^0.70558407859294)*'Hintergrund Berechnung'!$I$942),IF($C737&lt;13,(K737/($D737^0.70558407859294)*'Hintergrund Berechnung'!$I$941)*0.5,IF($C737&lt;16,(K737/($D737^0.70558407859294)*'Hintergrund Berechnung'!$I$941)*0.67,K737/($D737^0.70558407859294)*'Hintergrund Berechnung'!$I$942)))</f>
        <v>#DIV/0!</v>
      </c>
      <c r="AC737" s="16" t="str">
        <f t="shared" si="103"/>
        <v/>
      </c>
      <c r="AD737" s="16" t="e">
        <f>IF($A$3=FALSE,IF($C737&lt;16,M737/($D737^0.70558407859294)*'Hintergrund Berechnung'!$I$941,M737/($D737^0.70558407859294)*'Hintergrund Berechnung'!$I$942),IF($C737&lt;13,(M737/($D737^0.70558407859294)*'Hintergrund Berechnung'!$I$941)*0.5,IF($C737&lt;16,(M737/($D737^0.70558407859294)*'Hintergrund Berechnung'!$I$941)*0.67,M737/($D737^0.70558407859294)*'Hintergrund Berechnung'!$I$942)))</f>
        <v>#DIV/0!</v>
      </c>
      <c r="AE737" s="16" t="str">
        <f t="shared" si="104"/>
        <v/>
      </c>
      <c r="AF737" s="16" t="e">
        <f>IF($A$3=FALSE,IF($C737&lt;16,O737/($D737^0.70558407859294)*'Hintergrund Berechnung'!$I$941,O737/($D737^0.70558407859294)*'Hintergrund Berechnung'!$I$942),IF($C737&lt;13,(O737/($D737^0.70558407859294)*'Hintergrund Berechnung'!$I$941)*0.5,IF($C737&lt;16,(O737/($D737^0.70558407859294)*'Hintergrund Berechnung'!$I$941)*0.67,O737/($D737^0.70558407859294)*'Hintergrund Berechnung'!$I$942)))</f>
        <v>#DIV/0!</v>
      </c>
      <c r="AG737" s="16" t="str">
        <f t="shared" si="105"/>
        <v/>
      </c>
      <c r="AH737" s="16" t="e">
        <f t="shared" si="106"/>
        <v>#DIV/0!</v>
      </c>
      <c r="AI737" s="34" t="e">
        <f>ROUND(IF(C737&lt;16,$Q737/($D737^0.450818786555515)*'Hintergrund Berechnung'!$N$941,$Q737/($D737^0.450818786555515)*'Hintergrund Berechnung'!$N$942),0)</f>
        <v>#DIV/0!</v>
      </c>
      <c r="AJ737" s="34">
        <f>ROUND(IF(C737&lt;16,$R737*'Hintergrund Berechnung'!$O$941,$R737*'Hintergrund Berechnung'!$O$942),0)</f>
        <v>0</v>
      </c>
      <c r="AK737" s="34">
        <f>ROUND(IF(C737&lt;16,IF(S737&gt;0,(25-$S737)*'Hintergrund Berechnung'!$J$941,0),IF(S737&gt;0,(25-$S737)*'Hintergrund Berechnung'!$J$942,0)),0)</f>
        <v>0</v>
      </c>
      <c r="AL737" s="18" t="e">
        <f t="shared" si="107"/>
        <v>#DIV/0!</v>
      </c>
    </row>
    <row r="738" spans="21:38" x14ac:dyDescent="0.5">
      <c r="U738" s="16">
        <f t="shared" si="99"/>
        <v>0</v>
      </c>
      <c r="V738" s="16" t="e">
        <f>IF($A$3=FALSE,IF($C738&lt;16,E738/($D738^0.70558407859294)*'Hintergrund Berechnung'!$I$941,E738/($D738^0.70558407859294)*'Hintergrund Berechnung'!$I$942),IF($C738&lt;13,(E738/($D738^0.70558407859294)*'Hintergrund Berechnung'!$I$941)*0.5,IF($C738&lt;16,(E738/($D738^0.70558407859294)*'Hintergrund Berechnung'!$I$941)*0.67,E738/($D738^0.70558407859294)*'Hintergrund Berechnung'!$I$942)))</f>
        <v>#DIV/0!</v>
      </c>
      <c r="W738" s="16" t="str">
        <f t="shared" si="100"/>
        <v/>
      </c>
      <c r="X738" s="16" t="e">
        <f>IF($A$3=FALSE,IF($C738&lt;16,G738/($D738^0.70558407859294)*'Hintergrund Berechnung'!$I$941,G738/($D738^0.70558407859294)*'Hintergrund Berechnung'!$I$942),IF($C738&lt;13,(G738/($D738^0.70558407859294)*'Hintergrund Berechnung'!$I$941)*0.5,IF($C738&lt;16,(G738/($D738^0.70558407859294)*'Hintergrund Berechnung'!$I$941)*0.67,G738/($D738^0.70558407859294)*'Hintergrund Berechnung'!$I$942)))</f>
        <v>#DIV/0!</v>
      </c>
      <c r="Y738" s="16" t="str">
        <f t="shared" si="101"/>
        <v/>
      </c>
      <c r="Z738" s="16" t="e">
        <f>IF($A$3=FALSE,IF($C738&lt;16,I738/($D738^0.70558407859294)*'Hintergrund Berechnung'!$I$941,I738/($D738^0.70558407859294)*'Hintergrund Berechnung'!$I$942),IF($C738&lt;13,(I738/($D738^0.70558407859294)*'Hintergrund Berechnung'!$I$941)*0.5,IF($C738&lt;16,(I738/($D738^0.70558407859294)*'Hintergrund Berechnung'!$I$941)*0.67,I738/($D738^0.70558407859294)*'Hintergrund Berechnung'!$I$942)))</f>
        <v>#DIV/0!</v>
      </c>
      <c r="AA738" s="16" t="str">
        <f t="shared" si="102"/>
        <v/>
      </c>
      <c r="AB738" s="16" t="e">
        <f>IF($A$3=FALSE,IF($C738&lt;16,K738/($D738^0.70558407859294)*'Hintergrund Berechnung'!$I$941,K738/($D738^0.70558407859294)*'Hintergrund Berechnung'!$I$942),IF($C738&lt;13,(K738/($D738^0.70558407859294)*'Hintergrund Berechnung'!$I$941)*0.5,IF($C738&lt;16,(K738/($D738^0.70558407859294)*'Hintergrund Berechnung'!$I$941)*0.67,K738/($D738^0.70558407859294)*'Hintergrund Berechnung'!$I$942)))</f>
        <v>#DIV/0!</v>
      </c>
      <c r="AC738" s="16" t="str">
        <f t="shared" si="103"/>
        <v/>
      </c>
      <c r="AD738" s="16" t="e">
        <f>IF($A$3=FALSE,IF($C738&lt;16,M738/($D738^0.70558407859294)*'Hintergrund Berechnung'!$I$941,M738/($D738^0.70558407859294)*'Hintergrund Berechnung'!$I$942),IF($C738&lt;13,(M738/($D738^0.70558407859294)*'Hintergrund Berechnung'!$I$941)*0.5,IF($C738&lt;16,(M738/($D738^0.70558407859294)*'Hintergrund Berechnung'!$I$941)*0.67,M738/($D738^0.70558407859294)*'Hintergrund Berechnung'!$I$942)))</f>
        <v>#DIV/0!</v>
      </c>
      <c r="AE738" s="16" t="str">
        <f t="shared" si="104"/>
        <v/>
      </c>
      <c r="AF738" s="16" t="e">
        <f>IF($A$3=FALSE,IF($C738&lt;16,O738/($D738^0.70558407859294)*'Hintergrund Berechnung'!$I$941,O738/($D738^0.70558407859294)*'Hintergrund Berechnung'!$I$942),IF($C738&lt;13,(O738/($D738^0.70558407859294)*'Hintergrund Berechnung'!$I$941)*0.5,IF($C738&lt;16,(O738/($D738^0.70558407859294)*'Hintergrund Berechnung'!$I$941)*0.67,O738/($D738^0.70558407859294)*'Hintergrund Berechnung'!$I$942)))</f>
        <v>#DIV/0!</v>
      </c>
      <c r="AG738" s="16" t="str">
        <f t="shared" si="105"/>
        <v/>
      </c>
      <c r="AH738" s="16" t="e">
        <f t="shared" si="106"/>
        <v>#DIV/0!</v>
      </c>
      <c r="AI738" s="34" t="e">
        <f>ROUND(IF(C738&lt;16,$Q738/($D738^0.450818786555515)*'Hintergrund Berechnung'!$N$941,$Q738/($D738^0.450818786555515)*'Hintergrund Berechnung'!$N$942),0)</f>
        <v>#DIV/0!</v>
      </c>
      <c r="AJ738" s="34">
        <f>ROUND(IF(C738&lt;16,$R738*'Hintergrund Berechnung'!$O$941,$R738*'Hintergrund Berechnung'!$O$942),0)</f>
        <v>0</v>
      </c>
      <c r="AK738" s="34">
        <f>ROUND(IF(C738&lt;16,IF(S738&gt;0,(25-$S738)*'Hintergrund Berechnung'!$J$941,0),IF(S738&gt;0,(25-$S738)*'Hintergrund Berechnung'!$J$942,0)),0)</f>
        <v>0</v>
      </c>
      <c r="AL738" s="18" t="e">
        <f t="shared" si="107"/>
        <v>#DIV/0!</v>
      </c>
    </row>
    <row r="739" spans="21:38" x14ac:dyDescent="0.5">
      <c r="U739" s="16">
        <f t="shared" si="99"/>
        <v>0</v>
      </c>
      <c r="V739" s="16" t="e">
        <f>IF($A$3=FALSE,IF($C739&lt;16,E739/($D739^0.70558407859294)*'Hintergrund Berechnung'!$I$941,E739/($D739^0.70558407859294)*'Hintergrund Berechnung'!$I$942),IF($C739&lt;13,(E739/($D739^0.70558407859294)*'Hintergrund Berechnung'!$I$941)*0.5,IF($C739&lt;16,(E739/($D739^0.70558407859294)*'Hintergrund Berechnung'!$I$941)*0.67,E739/($D739^0.70558407859294)*'Hintergrund Berechnung'!$I$942)))</f>
        <v>#DIV/0!</v>
      </c>
      <c r="W739" s="16" t="str">
        <f t="shared" si="100"/>
        <v/>
      </c>
      <c r="X739" s="16" t="e">
        <f>IF($A$3=FALSE,IF($C739&lt;16,G739/($D739^0.70558407859294)*'Hintergrund Berechnung'!$I$941,G739/($D739^0.70558407859294)*'Hintergrund Berechnung'!$I$942),IF($C739&lt;13,(G739/($D739^0.70558407859294)*'Hintergrund Berechnung'!$I$941)*0.5,IF($C739&lt;16,(G739/($D739^0.70558407859294)*'Hintergrund Berechnung'!$I$941)*0.67,G739/($D739^0.70558407859294)*'Hintergrund Berechnung'!$I$942)))</f>
        <v>#DIV/0!</v>
      </c>
      <c r="Y739" s="16" t="str">
        <f t="shared" si="101"/>
        <v/>
      </c>
      <c r="Z739" s="16" t="e">
        <f>IF($A$3=FALSE,IF($C739&lt;16,I739/($D739^0.70558407859294)*'Hintergrund Berechnung'!$I$941,I739/($D739^0.70558407859294)*'Hintergrund Berechnung'!$I$942),IF($C739&lt;13,(I739/($D739^0.70558407859294)*'Hintergrund Berechnung'!$I$941)*0.5,IF($C739&lt;16,(I739/($D739^0.70558407859294)*'Hintergrund Berechnung'!$I$941)*0.67,I739/($D739^0.70558407859294)*'Hintergrund Berechnung'!$I$942)))</f>
        <v>#DIV/0!</v>
      </c>
      <c r="AA739" s="16" t="str">
        <f t="shared" si="102"/>
        <v/>
      </c>
      <c r="AB739" s="16" t="e">
        <f>IF($A$3=FALSE,IF($C739&lt;16,K739/($D739^0.70558407859294)*'Hintergrund Berechnung'!$I$941,K739/($D739^0.70558407859294)*'Hintergrund Berechnung'!$I$942),IF($C739&lt;13,(K739/($D739^0.70558407859294)*'Hintergrund Berechnung'!$I$941)*0.5,IF($C739&lt;16,(K739/($D739^0.70558407859294)*'Hintergrund Berechnung'!$I$941)*0.67,K739/($D739^0.70558407859294)*'Hintergrund Berechnung'!$I$942)))</f>
        <v>#DIV/0!</v>
      </c>
      <c r="AC739" s="16" t="str">
        <f t="shared" si="103"/>
        <v/>
      </c>
      <c r="AD739" s="16" t="e">
        <f>IF($A$3=FALSE,IF($C739&lt;16,M739/($D739^0.70558407859294)*'Hintergrund Berechnung'!$I$941,M739/($D739^0.70558407859294)*'Hintergrund Berechnung'!$I$942),IF($C739&lt;13,(M739/($D739^0.70558407859294)*'Hintergrund Berechnung'!$I$941)*0.5,IF($C739&lt;16,(M739/($D739^0.70558407859294)*'Hintergrund Berechnung'!$I$941)*0.67,M739/($D739^0.70558407859294)*'Hintergrund Berechnung'!$I$942)))</f>
        <v>#DIV/0!</v>
      </c>
      <c r="AE739" s="16" t="str">
        <f t="shared" si="104"/>
        <v/>
      </c>
      <c r="AF739" s="16" t="e">
        <f>IF($A$3=FALSE,IF($C739&lt;16,O739/($D739^0.70558407859294)*'Hintergrund Berechnung'!$I$941,O739/($D739^0.70558407859294)*'Hintergrund Berechnung'!$I$942),IF($C739&lt;13,(O739/($D739^0.70558407859294)*'Hintergrund Berechnung'!$I$941)*0.5,IF($C739&lt;16,(O739/($D739^0.70558407859294)*'Hintergrund Berechnung'!$I$941)*0.67,O739/($D739^0.70558407859294)*'Hintergrund Berechnung'!$I$942)))</f>
        <v>#DIV/0!</v>
      </c>
      <c r="AG739" s="16" t="str">
        <f t="shared" si="105"/>
        <v/>
      </c>
      <c r="AH739" s="16" t="e">
        <f t="shared" si="106"/>
        <v>#DIV/0!</v>
      </c>
      <c r="AI739" s="34" t="e">
        <f>ROUND(IF(C739&lt;16,$Q739/($D739^0.450818786555515)*'Hintergrund Berechnung'!$N$941,$Q739/($D739^0.450818786555515)*'Hintergrund Berechnung'!$N$942),0)</f>
        <v>#DIV/0!</v>
      </c>
      <c r="AJ739" s="34">
        <f>ROUND(IF(C739&lt;16,$R739*'Hintergrund Berechnung'!$O$941,$R739*'Hintergrund Berechnung'!$O$942),0)</f>
        <v>0</v>
      </c>
      <c r="AK739" s="34">
        <f>ROUND(IF(C739&lt;16,IF(S739&gt;0,(25-$S739)*'Hintergrund Berechnung'!$J$941,0),IF(S739&gt;0,(25-$S739)*'Hintergrund Berechnung'!$J$942,0)),0)</f>
        <v>0</v>
      </c>
      <c r="AL739" s="18" t="e">
        <f t="shared" si="107"/>
        <v>#DIV/0!</v>
      </c>
    </row>
    <row r="740" spans="21:38" x14ac:dyDescent="0.5">
      <c r="U740" s="16">
        <f t="shared" si="99"/>
        <v>0</v>
      </c>
      <c r="V740" s="16" t="e">
        <f>IF($A$3=FALSE,IF($C740&lt;16,E740/($D740^0.70558407859294)*'Hintergrund Berechnung'!$I$941,E740/($D740^0.70558407859294)*'Hintergrund Berechnung'!$I$942),IF($C740&lt;13,(E740/($D740^0.70558407859294)*'Hintergrund Berechnung'!$I$941)*0.5,IF($C740&lt;16,(E740/($D740^0.70558407859294)*'Hintergrund Berechnung'!$I$941)*0.67,E740/($D740^0.70558407859294)*'Hintergrund Berechnung'!$I$942)))</f>
        <v>#DIV/0!</v>
      </c>
      <c r="W740" s="16" t="str">
        <f t="shared" si="100"/>
        <v/>
      </c>
      <c r="X740" s="16" t="e">
        <f>IF($A$3=FALSE,IF($C740&lt;16,G740/($D740^0.70558407859294)*'Hintergrund Berechnung'!$I$941,G740/($D740^0.70558407859294)*'Hintergrund Berechnung'!$I$942),IF($C740&lt;13,(G740/($D740^0.70558407859294)*'Hintergrund Berechnung'!$I$941)*0.5,IF($C740&lt;16,(G740/($D740^0.70558407859294)*'Hintergrund Berechnung'!$I$941)*0.67,G740/($D740^0.70558407859294)*'Hintergrund Berechnung'!$I$942)))</f>
        <v>#DIV/0!</v>
      </c>
      <c r="Y740" s="16" t="str">
        <f t="shared" si="101"/>
        <v/>
      </c>
      <c r="Z740" s="16" t="e">
        <f>IF($A$3=FALSE,IF($C740&lt;16,I740/($D740^0.70558407859294)*'Hintergrund Berechnung'!$I$941,I740/($D740^0.70558407859294)*'Hintergrund Berechnung'!$I$942),IF($C740&lt;13,(I740/($D740^0.70558407859294)*'Hintergrund Berechnung'!$I$941)*0.5,IF($C740&lt;16,(I740/($D740^0.70558407859294)*'Hintergrund Berechnung'!$I$941)*0.67,I740/($D740^0.70558407859294)*'Hintergrund Berechnung'!$I$942)))</f>
        <v>#DIV/0!</v>
      </c>
      <c r="AA740" s="16" t="str">
        <f t="shared" si="102"/>
        <v/>
      </c>
      <c r="AB740" s="16" t="e">
        <f>IF($A$3=FALSE,IF($C740&lt;16,K740/($D740^0.70558407859294)*'Hintergrund Berechnung'!$I$941,K740/($D740^0.70558407859294)*'Hintergrund Berechnung'!$I$942),IF($C740&lt;13,(K740/($D740^0.70558407859294)*'Hintergrund Berechnung'!$I$941)*0.5,IF($C740&lt;16,(K740/($D740^0.70558407859294)*'Hintergrund Berechnung'!$I$941)*0.67,K740/($D740^0.70558407859294)*'Hintergrund Berechnung'!$I$942)))</f>
        <v>#DIV/0!</v>
      </c>
      <c r="AC740" s="16" t="str">
        <f t="shared" si="103"/>
        <v/>
      </c>
      <c r="AD740" s="16" t="e">
        <f>IF($A$3=FALSE,IF($C740&lt;16,M740/($D740^0.70558407859294)*'Hintergrund Berechnung'!$I$941,M740/($D740^0.70558407859294)*'Hintergrund Berechnung'!$I$942),IF($C740&lt;13,(M740/($D740^0.70558407859294)*'Hintergrund Berechnung'!$I$941)*0.5,IF($C740&lt;16,(M740/($D740^0.70558407859294)*'Hintergrund Berechnung'!$I$941)*0.67,M740/($D740^0.70558407859294)*'Hintergrund Berechnung'!$I$942)))</f>
        <v>#DIV/0!</v>
      </c>
      <c r="AE740" s="16" t="str">
        <f t="shared" si="104"/>
        <v/>
      </c>
      <c r="AF740" s="16" t="e">
        <f>IF($A$3=FALSE,IF($C740&lt;16,O740/($D740^0.70558407859294)*'Hintergrund Berechnung'!$I$941,O740/($D740^0.70558407859294)*'Hintergrund Berechnung'!$I$942),IF($C740&lt;13,(O740/($D740^0.70558407859294)*'Hintergrund Berechnung'!$I$941)*0.5,IF($C740&lt;16,(O740/($D740^0.70558407859294)*'Hintergrund Berechnung'!$I$941)*0.67,O740/($D740^0.70558407859294)*'Hintergrund Berechnung'!$I$942)))</f>
        <v>#DIV/0!</v>
      </c>
      <c r="AG740" s="16" t="str">
        <f t="shared" si="105"/>
        <v/>
      </c>
      <c r="AH740" s="16" t="e">
        <f t="shared" si="106"/>
        <v>#DIV/0!</v>
      </c>
      <c r="AI740" s="34" t="e">
        <f>ROUND(IF(C740&lt;16,$Q740/($D740^0.450818786555515)*'Hintergrund Berechnung'!$N$941,$Q740/($D740^0.450818786555515)*'Hintergrund Berechnung'!$N$942),0)</f>
        <v>#DIV/0!</v>
      </c>
      <c r="AJ740" s="34">
        <f>ROUND(IF(C740&lt;16,$R740*'Hintergrund Berechnung'!$O$941,$R740*'Hintergrund Berechnung'!$O$942),0)</f>
        <v>0</v>
      </c>
      <c r="AK740" s="34">
        <f>ROUND(IF(C740&lt;16,IF(S740&gt;0,(25-$S740)*'Hintergrund Berechnung'!$J$941,0),IF(S740&gt;0,(25-$S740)*'Hintergrund Berechnung'!$J$942,0)),0)</f>
        <v>0</v>
      </c>
      <c r="AL740" s="18" t="e">
        <f t="shared" si="107"/>
        <v>#DIV/0!</v>
      </c>
    </row>
    <row r="741" spans="21:38" x14ac:dyDescent="0.5">
      <c r="U741" s="16">
        <f t="shared" si="99"/>
        <v>0</v>
      </c>
      <c r="V741" s="16" t="e">
        <f>IF($A$3=FALSE,IF($C741&lt;16,E741/($D741^0.70558407859294)*'Hintergrund Berechnung'!$I$941,E741/($D741^0.70558407859294)*'Hintergrund Berechnung'!$I$942),IF($C741&lt;13,(E741/($D741^0.70558407859294)*'Hintergrund Berechnung'!$I$941)*0.5,IF($C741&lt;16,(E741/($D741^0.70558407859294)*'Hintergrund Berechnung'!$I$941)*0.67,E741/($D741^0.70558407859294)*'Hintergrund Berechnung'!$I$942)))</f>
        <v>#DIV/0!</v>
      </c>
      <c r="W741" s="16" t="str">
        <f t="shared" si="100"/>
        <v/>
      </c>
      <c r="X741" s="16" t="e">
        <f>IF($A$3=FALSE,IF($C741&lt;16,G741/($D741^0.70558407859294)*'Hintergrund Berechnung'!$I$941,G741/($D741^0.70558407859294)*'Hintergrund Berechnung'!$I$942),IF($C741&lt;13,(G741/($D741^0.70558407859294)*'Hintergrund Berechnung'!$I$941)*0.5,IF($C741&lt;16,(G741/($D741^0.70558407859294)*'Hintergrund Berechnung'!$I$941)*0.67,G741/($D741^0.70558407859294)*'Hintergrund Berechnung'!$I$942)))</f>
        <v>#DIV/0!</v>
      </c>
      <c r="Y741" s="16" t="str">
        <f t="shared" si="101"/>
        <v/>
      </c>
      <c r="Z741" s="16" t="e">
        <f>IF($A$3=FALSE,IF($C741&lt;16,I741/($D741^0.70558407859294)*'Hintergrund Berechnung'!$I$941,I741/($D741^0.70558407859294)*'Hintergrund Berechnung'!$I$942),IF($C741&lt;13,(I741/($D741^0.70558407859294)*'Hintergrund Berechnung'!$I$941)*0.5,IF($C741&lt;16,(I741/($D741^0.70558407859294)*'Hintergrund Berechnung'!$I$941)*0.67,I741/($D741^0.70558407859294)*'Hintergrund Berechnung'!$I$942)))</f>
        <v>#DIV/0!</v>
      </c>
      <c r="AA741" s="16" t="str">
        <f t="shared" si="102"/>
        <v/>
      </c>
      <c r="AB741" s="16" t="e">
        <f>IF($A$3=FALSE,IF($C741&lt;16,K741/($D741^0.70558407859294)*'Hintergrund Berechnung'!$I$941,K741/($D741^0.70558407859294)*'Hintergrund Berechnung'!$I$942),IF($C741&lt;13,(K741/($D741^0.70558407859294)*'Hintergrund Berechnung'!$I$941)*0.5,IF($C741&lt;16,(K741/($D741^0.70558407859294)*'Hintergrund Berechnung'!$I$941)*0.67,K741/($D741^0.70558407859294)*'Hintergrund Berechnung'!$I$942)))</f>
        <v>#DIV/0!</v>
      </c>
      <c r="AC741" s="16" t="str">
        <f t="shared" si="103"/>
        <v/>
      </c>
      <c r="AD741" s="16" t="e">
        <f>IF($A$3=FALSE,IF($C741&lt;16,M741/($D741^0.70558407859294)*'Hintergrund Berechnung'!$I$941,M741/($D741^0.70558407859294)*'Hintergrund Berechnung'!$I$942),IF($C741&lt;13,(M741/($D741^0.70558407859294)*'Hintergrund Berechnung'!$I$941)*0.5,IF($C741&lt;16,(M741/($D741^0.70558407859294)*'Hintergrund Berechnung'!$I$941)*0.67,M741/($D741^0.70558407859294)*'Hintergrund Berechnung'!$I$942)))</f>
        <v>#DIV/0!</v>
      </c>
      <c r="AE741" s="16" t="str">
        <f t="shared" si="104"/>
        <v/>
      </c>
      <c r="AF741" s="16" t="e">
        <f>IF($A$3=FALSE,IF($C741&lt;16,O741/($D741^0.70558407859294)*'Hintergrund Berechnung'!$I$941,O741/($D741^0.70558407859294)*'Hintergrund Berechnung'!$I$942),IF($C741&lt;13,(O741/($D741^0.70558407859294)*'Hintergrund Berechnung'!$I$941)*0.5,IF($C741&lt;16,(O741/($D741^0.70558407859294)*'Hintergrund Berechnung'!$I$941)*0.67,O741/($D741^0.70558407859294)*'Hintergrund Berechnung'!$I$942)))</f>
        <v>#DIV/0!</v>
      </c>
      <c r="AG741" s="16" t="str">
        <f t="shared" si="105"/>
        <v/>
      </c>
      <c r="AH741" s="16" t="e">
        <f t="shared" si="106"/>
        <v>#DIV/0!</v>
      </c>
      <c r="AI741" s="34" t="e">
        <f>ROUND(IF(C741&lt;16,$Q741/($D741^0.450818786555515)*'Hintergrund Berechnung'!$N$941,$Q741/($D741^0.450818786555515)*'Hintergrund Berechnung'!$N$942),0)</f>
        <v>#DIV/0!</v>
      </c>
      <c r="AJ741" s="34">
        <f>ROUND(IF(C741&lt;16,$R741*'Hintergrund Berechnung'!$O$941,$R741*'Hintergrund Berechnung'!$O$942),0)</f>
        <v>0</v>
      </c>
      <c r="AK741" s="34">
        <f>ROUND(IF(C741&lt;16,IF(S741&gt;0,(25-$S741)*'Hintergrund Berechnung'!$J$941,0),IF(S741&gt;0,(25-$S741)*'Hintergrund Berechnung'!$J$942,0)),0)</f>
        <v>0</v>
      </c>
      <c r="AL741" s="18" t="e">
        <f t="shared" si="107"/>
        <v>#DIV/0!</v>
      </c>
    </row>
    <row r="742" spans="21:38" x14ac:dyDescent="0.5">
      <c r="U742" s="16">
        <f t="shared" si="99"/>
        <v>0</v>
      </c>
      <c r="V742" s="16" t="e">
        <f>IF($A$3=FALSE,IF($C742&lt;16,E742/($D742^0.70558407859294)*'Hintergrund Berechnung'!$I$941,E742/($D742^0.70558407859294)*'Hintergrund Berechnung'!$I$942),IF($C742&lt;13,(E742/($D742^0.70558407859294)*'Hintergrund Berechnung'!$I$941)*0.5,IF($C742&lt;16,(E742/($D742^0.70558407859294)*'Hintergrund Berechnung'!$I$941)*0.67,E742/($D742^0.70558407859294)*'Hintergrund Berechnung'!$I$942)))</f>
        <v>#DIV/0!</v>
      </c>
      <c r="W742" s="16" t="str">
        <f t="shared" si="100"/>
        <v/>
      </c>
      <c r="X742" s="16" t="e">
        <f>IF($A$3=FALSE,IF($C742&lt;16,G742/($D742^0.70558407859294)*'Hintergrund Berechnung'!$I$941,G742/($D742^0.70558407859294)*'Hintergrund Berechnung'!$I$942),IF($C742&lt;13,(G742/($D742^0.70558407859294)*'Hintergrund Berechnung'!$I$941)*0.5,IF($C742&lt;16,(G742/($D742^0.70558407859294)*'Hintergrund Berechnung'!$I$941)*0.67,G742/($D742^0.70558407859294)*'Hintergrund Berechnung'!$I$942)))</f>
        <v>#DIV/0!</v>
      </c>
      <c r="Y742" s="16" t="str">
        <f t="shared" si="101"/>
        <v/>
      </c>
      <c r="Z742" s="16" t="e">
        <f>IF($A$3=FALSE,IF($C742&lt;16,I742/($D742^0.70558407859294)*'Hintergrund Berechnung'!$I$941,I742/($D742^0.70558407859294)*'Hintergrund Berechnung'!$I$942),IF($C742&lt;13,(I742/($D742^0.70558407859294)*'Hintergrund Berechnung'!$I$941)*0.5,IF($C742&lt;16,(I742/($D742^0.70558407859294)*'Hintergrund Berechnung'!$I$941)*0.67,I742/($D742^0.70558407859294)*'Hintergrund Berechnung'!$I$942)))</f>
        <v>#DIV/0!</v>
      </c>
      <c r="AA742" s="16" t="str">
        <f t="shared" si="102"/>
        <v/>
      </c>
      <c r="AB742" s="16" t="e">
        <f>IF($A$3=FALSE,IF($C742&lt;16,K742/($D742^0.70558407859294)*'Hintergrund Berechnung'!$I$941,K742/($D742^0.70558407859294)*'Hintergrund Berechnung'!$I$942),IF($C742&lt;13,(K742/($D742^0.70558407859294)*'Hintergrund Berechnung'!$I$941)*0.5,IF($C742&lt;16,(K742/($D742^0.70558407859294)*'Hintergrund Berechnung'!$I$941)*0.67,K742/($D742^0.70558407859294)*'Hintergrund Berechnung'!$I$942)))</f>
        <v>#DIV/0!</v>
      </c>
      <c r="AC742" s="16" t="str">
        <f t="shared" si="103"/>
        <v/>
      </c>
      <c r="AD742" s="16" t="e">
        <f>IF($A$3=FALSE,IF($C742&lt;16,M742/($D742^0.70558407859294)*'Hintergrund Berechnung'!$I$941,M742/($D742^0.70558407859294)*'Hintergrund Berechnung'!$I$942),IF($C742&lt;13,(M742/($D742^0.70558407859294)*'Hintergrund Berechnung'!$I$941)*0.5,IF($C742&lt;16,(M742/($D742^0.70558407859294)*'Hintergrund Berechnung'!$I$941)*0.67,M742/($D742^0.70558407859294)*'Hintergrund Berechnung'!$I$942)))</f>
        <v>#DIV/0!</v>
      </c>
      <c r="AE742" s="16" t="str">
        <f t="shared" si="104"/>
        <v/>
      </c>
      <c r="AF742" s="16" t="e">
        <f>IF($A$3=FALSE,IF($C742&lt;16,O742/($D742^0.70558407859294)*'Hintergrund Berechnung'!$I$941,O742/($D742^0.70558407859294)*'Hintergrund Berechnung'!$I$942),IF($C742&lt;13,(O742/($D742^0.70558407859294)*'Hintergrund Berechnung'!$I$941)*0.5,IF($C742&lt;16,(O742/($D742^0.70558407859294)*'Hintergrund Berechnung'!$I$941)*0.67,O742/($D742^0.70558407859294)*'Hintergrund Berechnung'!$I$942)))</f>
        <v>#DIV/0!</v>
      </c>
      <c r="AG742" s="16" t="str">
        <f t="shared" si="105"/>
        <v/>
      </c>
      <c r="AH742" s="16" t="e">
        <f t="shared" si="106"/>
        <v>#DIV/0!</v>
      </c>
      <c r="AI742" s="34" t="e">
        <f>ROUND(IF(C742&lt;16,$Q742/($D742^0.450818786555515)*'Hintergrund Berechnung'!$N$941,$Q742/($D742^0.450818786555515)*'Hintergrund Berechnung'!$N$942),0)</f>
        <v>#DIV/0!</v>
      </c>
      <c r="AJ742" s="34">
        <f>ROUND(IF(C742&lt;16,$R742*'Hintergrund Berechnung'!$O$941,$R742*'Hintergrund Berechnung'!$O$942),0)</f>
        <v>0</v>
      </c>
      <c r="AK742" s="34">
        <f>ROUND(IF(C742&lt;16,IF(S742&gt;0,(25-$S742)*'Hintergrund Berechnung'!$J$941,0),IF(S742&gt;0,(25-$S742)*'Hintergrund Berechnung'!$J$942,0)),0)</f>
        <v>0</v>
      </c>
      <c r="AL742" s="18" t="e">
        <f t="shared" si="107"/>
        <v>#DIV/0!</v>
      </c>
    </row>
    <row r="743" spans="21:38" x14ac:dyDescent="0.5">
      <c r="U743" s="16">
        <f t="shared" si="99"/>
        <v>0</v>
      </c>
      <c r="V743" s="16" t="e">
        <f>IF($A$3=FALSE,IF($C743&lt;16,E743/($D743^0.70558407859294)*'Hintergrund Berechnung'!$I$941,E743/($D743^0.70558407859294)*'Hintergrund Berechnung'!$I$942),IF($C743&lt;13,(E743/($D743^0.70558407859294)*'Hintergrund Berechnung'!$I$941)*0.5,IF($C743&lt;16,(E743/($D743^0.70558407859294)*'Hintergrund Berechnung'!$I$941)*0.67,E743/($D743^0.70558407859294)*'Hintergrund Berechnung'!$I$942)))</f>
        <v>#DIV/0!</v>
      </c>
      <c r="W743" s="16" t="str">
        <f t="shared" si="100"/>
        <v/>
      </c>
      <c r="X743" s="16" t="e">
        <f>IF($A$3=FALSE,IF($C743&lt;16,G743/($D743^0.70558407859294)*'Hintergrund Berechnung'!$I$941,G743/($D743^0.70558407859294)*'Hintergrund Berechnung'!$I$942),IF($C743&lt;13,(G743/($D743^0.70558407859294)*'Hintergrund Berechnung'!$I$941)*0.5,IF($C743&lt;16,(G743/($D743^0.70558407859294)*'Hintergrund Berechnung'!$I$941)*0.67,G743/($D743^0.70558407859294)*'Hintergrund Berechnung'!$I$942)))</f>
        <v>#DIV/0!</v>
      </c>
      <c r="Y743" s="16" t="str">
        <f t="shared" si="101"/>
        <v/>
      </c>
      <c r="Z743" s="16" t="e">
        <f>IF($A$3=FALSE,IF($C743&lt;16,I743/($D743^0.70558407859294)*'Hintergrund Berechnung'!$I$941,I743/($D743^0.70558407859294)*'Hintergrund Berechnung'!$I$942),IF($C743&lt;13,(I743/($D743^0.70558407859294)*'Hintergrund Berechnung'!$I$941)*0.5,IF($C743&lt;16,(I743/($D743^0.70558407859294)*'Hintergrund Berechnung'!$I$941)*0.67,I743/($D743^0.70558407859294)*'Hintergrund Berechnung'!$I$942)))</f>
        <v>#DIV/0!</v>
      </c>
      <c r="AA743" s="16" t="str">
        <f t="shared" si="102"/>
        <v/>
      </c>
      <c r="AB743" s="16" t="e">
        <f>IF($A$3=FALSE,IF($C743&lt;16,K743/($D743^0.70558407859294)*'Hintergrund Berechnung'!$I$941,K743/($D743^0.70558407859294)*'Hintergrund Berechnung'!$I$942),IF($C743&lt;13,(K743/($D743^0.70558407859294)*'Hintergrund Berechnung'!$I$941)*0.5,IF($C743&lt;16,(K743/($D743^0.70558407859294)*'Hintergrund Berechnung'!$I$941)*0.67,K743/($D743^0.70558407859294)*'Hintergrund Berechnung'!$I$942)))</f>
        <v>#DIV/0!</v>
      </c>
      <c r="AC743" s="16" t="str">
        <f t="shared" si="103"/>
        <v/>
      </c>
      <c r="AD743" s="16" t="e">
        <f>IF($A$3=FALSE,IF($C743&lt;16,M743/($D743^0.70558407859294)*'Hintergrund Berechnung'!$I$941,M743/($D743^0.70558407859294)*'Hintergrund Berechnung'!$I$942),IF($C743&lt;13,(M743/($D743^0.70558407859294)*'Hintergrund Berechnung'!$I$941)*0.5,IF($C743&lt;16,(M743/($D743^0.70558407859294)*'Hintergrund Berechnung'!$I$941)*0.67,M743/($D743^0.70558407859294)*'Hintergrund Berechnung'!$I$942)))</f>
        <v>#DIV/0!</v>
      </c>
      <c r="AE743" s="16" t="str">
        <f t="shared" si="104"/>
        <v/>
      </c>
      <c r="AF743" s="16" t="e">
        <f>IF($A$3=FALSE,IF($C743&lt;16,O743/($D743^0.70558407859294)*'Hintergrund Berechnung'!$I$941,O743/($D743^0.70558407859294)*'Hintergrund Berechnung'!$I$942),IF($C743&lt;13,(O743/($D743^0.70558407859294)*'Hintergrund Berechnung'!$I$941)*0.5,IF($C743&lt;16,(O743/($D743^0.70558407859294)*'Hintergrund Berechnung'!$I$941)*0.67,O743/($D743^0.70558407859294)*'Hintergrund Berechnung'!$I$942)))</f>
        <v>#DIV/0!</v>
      </c>
      <c r="AG743" s="16" t="str">
        <f t="shared" si="105"/>
        <v/>
      </c>
      <c r="AH743" s="16" t="e">
        <f t="shared" si="106"/>
        <v>#DIV/0!</v>
      </c>
      <c r="AI743" s="34" t="e">
        <f>ROUND(IF(C743&lt;16,$Q743/($D743^0.450818786555515)*'Hintergrund Berechnung'!$N$941,$Q743/($D743^0.450818786555515)*'Hintergrund Berechnung'!$N$942),0)</f>
        <v>#DIV/0!</v>
      </c>
      <c r="AJ743" s="34">
        <f>ROUND(IF(C743&lt;16,$R743*'Hintergrund Berechnung'!$O$941,$R743*'Hintergrund Berechnung'!$O$942),0)</f>
        <v>0</v>
      </c>
      <c r="AK743" s="34">
        <f>ROUND(IF(C743&lt;16,IF(S743&gt;0,(25-$S743)*'Hintergrund Berechnung'!$J$941,0),IF(S743&gt;0,(25-$S743)*'Hintergrund Berechnung'!$J$942,0)),0)</f>
        <v>0</v>
      </c>
      <c r="AL743" s="18" t="e">
        <f t="shared" si="107"/>
        <v>#DIV/0!</v>
      </c>
    </row>
    <row r="744" spans="21:38" x14ac:dyDescent="0.5">
      <c r="U744" s="16">
        <f t="shared" si="99"/>
        <v>0</v>
      </c>
      <c r="V744" s="16" t="e">
        <f>IF($A$3=FALSE,IF($C744&lt;16,E744/($D744^0.70558407859294)*'Hintergrund Berechnung'!$I$941,E744/($D744^0.70558407859294)*'Hintergrund Berechnung'!$I$942),IF($C744&lt;13,(E744/($D744^0.70558407859294)*'Hintergrund Berechnung'!$I$941)*0.5,IF($C744&lt;16,(E744/($D744^0.70558407859294)*'Hintergrund Berechnung'!$I$941)*0.67,E744/($D744^0.70558407859294)*'Hintergrund Berechnung'!$I$942)))</f>
        <v>#DIV/0!</v>
      </c>
      <c r="W744" s="16" t="str">
        <f t="shared" si="100"/>
        <v/>
      </c>
      <c r="X744" s="16" t="e">
        <f>IF($A$3=FALSE,IF($C744&lt;16,G744/($D744^0.70558407859294)*'Hintergrund Berechnung'!$I$941,G744/($D744^0.70558407859294)*'Hintergrund Berechnung'!$I$942),IF($C744&lt;13,(G744/($D744^0.70558407859294)*'Hintergrund Berechnung'!$I$941)*0.5,IF($C744&lt;16,(G744/($D744^0.70558407859294)*'Hintergrund Berechnung'!$I$941)*0.67,G744/($D744^0.70558407859294)*'Hintergrund Berechnung'!$I$942)))</f>
        <v>#DIV/0!</v>
      </c>
      <c r="Y744" s="16" t="str">
        <f t="shared" si="101"/>
        <v/>
      </c>
      <c r="Z744" s="16" t="e">
        <f>IF($A$3=FALSE,IF($C744&lt;16,I744/($D744^0.70558407859294)*'Hintergrund Berechnung'!$I$941,I744/($D744^0.70558407859294)*'Hintergrund Berechnung'!$I$942),IF($C744&lt;13,(I744/($D744^0.70558407859294)*'Hintergrund Berechnung'!$I$941)*0.5,IF($C744&lt;16,(I744/($D744^0.70558407859294)*'Hintergrund Berechnung'!$I$941)*0.67,I744/($D744^0.70558407859294)*'Hintergrund Berechnung'!$I$942)))</f>
        <v>#DIV/0!</v>
      </c>
      <c r="AA744" s="16" t="str">
        <f t="shared" si="102"/>
        <v/>
      </c>
      <c r="AB744" s="16" t="e">
        <f>IF($A$3=FALSE,IF($C744&lt;16,K744/($D744^0.70558407859294)*'Hintergrund Berechnung'!$I$941,K744/($D744^0.70558407859294)*'Hintergrund Berechnung'!$I$942),IF($C744&lt;13,(K744/($D744^0.70558407859294)*'Hintergrund Berechnung'!$I$941)*0.5,IF($C744&lt;16,(K744/($D744^0.70558407859294)*'Hintergrund Berechnung'!$I$941)*0.67,K744/($D744^0.70558407859294)*'Hintergrund Berechnung'!$I$942)))</f>
        <v>#DIV/0!</v>
      </c>
      <c r="AC744" s="16" t="str">
        <f t="shared" si="103"/>
        <v/>
      </c>
      <c r="AD744" s="16" t="e">
        <f>IF($A$3=FALSE,IF($C744&lt;16,M744/($D744^0.70558407859294)*'Hintergrund Berechnung'!$I$941,M744/($D744^0.70558407859294)*'Hintergrund Berechnung'!$I$942),IF($C744&lt;13,(M744/($D744^0.70558407859294)*'Hintergrund Berechnung'!$I$941)*0.5,IF($C744&lt;16,(M744/($D744^0.70558407859294)*'Hintergrund Berechnung'!$I$941)*0.67,M744/($D744^0.70558407859294)*'Hintergrund Berechnung'!$I$942)))</f>
        <v>#DIV/0!</v>
      </c>
      <c r="AE744" s="16" t="str">
        <f t="shared" si="104"/>
        <v/>
      </c>
      <c r="AF744" s="16" t="e">
        <f>IF($A$3=FALSE,IF($C744&lt;16,O744/($D744^0.70558407859294)*'Hintergrund Berechnung'!$I$941,O744/($D744^0.70558407859294)*'Hintergrund Berechnung'!$I$942),IF($C744&lt;13,(O744/($D744^0.70558407859294)*'Hintergrund Berechnung'!$I$941)*0.5,IF($C744&lt;16,(O744/($D744^0.70558407859294)*'Hintergrund Berechnung'!$I$941)*0.67,O744/($D744^0.70558407859294)*'Hintergrund Berechnung'!$I$942)))</f>
        <v>#DIV/0!</v>
      </c>
      <c r="AG744" s="16" t="str">
        <f t="shared" si="105"/>
        <v/>
      </c>
      <c r="AH744" s="16" t="e">
        <f t="shared" si="106"/>
        <v>#DIV/0!</v>
      </c>
      <c r="AI744" s="34" t="e">
        <f>ROUND(IF(C744&lt;16,$Q744/($D744^0.450818786555515)*'Hintergrund Berechnung'!$N$941,$Q744/($D744^0.450818786555515)*'Hintergrund Berechnung'!$N$942),0)</f>
        <v>#DIV/0!</v>
      </c>
      <c r="AJ744" s="34">
        <f>ROUND(IF(C744&lt;16,$R744*'Hintergrund Berechnung'!$O$941,$R744*'Hintergrund Berechnung'!$O$942),0)</f>
        <v>0</v>
      </c>
      <c r="AK744" s="34">
        <f>ROUND(IF(C744&lt;16,IF(S744&gt;0,(25-$S744)*'Hintergrund Berechnung'!$J$941,0),IF(S744&gt;0,(25-$S744)*'Hintergrund Berechnung'!$J$942,0)),0)</f>
        <v>0</v>
      </c>
      <c r="AL744" s="18" t="e">
        <f t="shared" si="107"/>
        <v>#DIV/0!</v>
      </c>
    </row>
    <row r="745" spans="21:38" x14ac:dyDescent="0.5">
      <c r="U745" s="16">
        <f t="shared" si="99"/>
        <v>0</v>
      </c>
      <c r="V745" s="16" t="e">
        <f>IF($A$3=FALSE,IF($C745&lt;16,E745/($D745^0.70558407859294)*'Hintergrund Berechnung'!$I$941,E745/($D745^0.70558407859294)*'Hintergrund Berechnung'!$I$942),IF($C745&lt;13,(E745/($D745^0.70558407859294)*'Hintergrund Berechnung'!$I$941)*0.5,IF($C745&lt;16,(E745/($D745^0.70558407859294)*'Hintergrund Berechnung'!$I$941)*0.67,E745/($D745^0.70558407859294)*'Hintergrund Berechnung'!$I$942)))</f>
        <v>#DIV/0!</v>
      </c>
      <c r="W745" s="16" t="str">
        <f t="shared" si="100"/>
        <v/>
      </c>
      <c r="X745" s="16" t="e">
        <f>IF($A$3=FALSE,IF($C745&lt;16,G745/($D745^0.70558407859294)*'Hintergrund Berechnung'!$I$941,G745/($D745^0.70558407859294)*'Hintergrund Berechnung'!$I$942),IF($C745&lt;13,(G745/($D745^0.70558407859294)*'Hintergrund Berechnung'!$I$941)*0.5,IF($C745&lt;16,(G745/($D745^0.70558407859294)*'Hintergrund Berechnung'!$I$941)*0.67,G745/($D745^0.70558407859294)*'Hintergrund Berechnung'!$I$942)))</f>
        <v>#DIV/0!</v>
      </c>
      <c r="Y745" s="16" t="str">
        <f t="shared" si="101"/>
        <v/>
      </c>
      <c r="Z745" s="16" t="e">
        <f>IF($A$3=FALSE,IF($C745&lt;16,I745/($D745^0.70558407859294)*'Hintergrund Berechnung'!$I$941,I745/($D745^0.70558407859294)*'Hintergrund Berechnung'!$I$942),IF($C745&lt;13,(I745/($D745^0.70558407859294)*'Hintergrund Berechnung'!$I$941)*0.5,IF($C745&lt;16,(I745/($D745^0.70558407859294)*'Hintergrund Berechnung'!$I$941)*0.67,I745/($D745^0.70558407859294)*'Hintergrund Berechnung'!$I$942)))</f>
        <v>#DIV/0!</v>
      </c>
      <c r="AA745" s="16" t="str">
        <f t="shared" si="102"/>
        <v/>
      </c>
      <c r="AB745" s="16" t="e">
        <f>IF($A$3=FALSE,IF($C745&lt;16,K745/($D745^0.70558407859294)*'Hintergrund Berechnung'!$I$941,K745/($D745^0.70558407859294)*'Hintergrund Berechnung'!$I$942),IF($C745&lt;13,(K745/($D745^0.70558407859294)*'Hintergrund Berechnung'!$I$941)*0.5,IF($C745&lt;16,(K745/($D745^0.70558407859294)*'Hintergrund Berechnung'!$I$941)*0.67,K745/($D745^0.70558407859294)*'Hintergrund Berechnung'!$I$942)))</f>
        <v>#DIV/0!</v>
      </c>
      <c r="AC745" s="16" t="str">
        <f t="shared" si="103"/>
        <v/>
      </c>
      <c r="AD745" s="16" t="e">
        <f>IF($A$3=FALSE,IF($C745&lt;16,M745/($D745^0.70558407859294)*'Hintergrund Berechnung'!$I$941,M745/($D745^0.70558407859294)*'Hintergrund Berechnung'!$I$942),IF($C745&lt;13,(M745/($D745^0.70558407859294)*'Hintergrund Berechnung'!$I$941)*0.5,IF($C745&lt;16,(M745/($D745^0.70558407859294)*'Hintergrund Berechnung'!$I$941)*0.67,M745/($D745^0.70558407859294)*'Hintergrund Berechnung'!$I$942)))</f>
        <v>#DIV/0!</v>
      </c>
      <c r="AE745" s="16" t="str">
        <f t="shared" si="104"/>
        <v/>
      </c>
      <c r="AF745" s="16" t="e">
        <f>IF($A$3=FALSE,IF($C745&lt;16,O745/($D745^0.70558407859294)*'Hintergrund Berechnung'!$I$941,O745/($D745^0.70558407859294)*'Hintergrund Berechnung'!$I$942),IF($C745&lt;13,(O745/($D745^0.70558407859294)*'Hintergrund Berechnung'!$I$941)*0.5,IF($C745&lt;16,(O745/($D745^0.70558407859294)*'Hintergrund Berechnung'!$I$941)*0.67,O745/($D745^0.70558407859294)*'Hintergrund Berechnung'!$I$942)))</f>
        <v>#DIV/0!</v>
      </c>
      <c r="AG745" s="16" t="str">
        <f t="shared" si="105"/>
        <v/>
      </c>
      <c r="AH745" s="16" t="e">
        <f t="shared" si="106"/>
        <v>#DIV/0!</v>
      </c>
      <c r="AI745" s="34" t="e">
        <f>ROUND(IF(C745&lt;16,$Q745/($D745^0.450818786555515)*'Hintergrund Berechnung'!$N$941,$Q745/($D745^0.450818786555515)*'Hintergrund Berechnung'!$N$942),0)</f>
        <v>#DIV/0!</v>
      </c>
      <c r="AJ745" s="34">
        <f>ROUND(IF(C745&lt;16,$R745*'Hintergrund Berechnung'!$O$941,$R745*'Hintergrund Berechnung'!$O$942),0)</f>
        <v>0</v>
      </c>
      <c r="AK745" s="34">
        <f>ROUND(IF(C745&lt;16,IF(S745&gt;0,(25-$S745)*'Hintergrund Berechnung'!$J$941,0),IF(S745&gt;0,(25-$S745)*'Hintergrund Berechnung'!$J$942,0)),0)</f>
        <v>0</v>
      </c>
      <c r="AL745" s="18" t="e">
        <f t="shared" si="107"/>
        <v>#DIV/0!</v>
      </c>
    </row>
    <row r="746" spans="21:38" x14ac:dyDescent="0.5">
      <c r="U746" s="16">
        <f t="shared" si="99"/>
        <v>0</v>
      </c>
      <c r="V746" s="16" t="e">
        <f>IF($A$3=FALSE,IF($C746&lt;16,E746/($D746^0.70558407859294)*'Hintergrund Berechnung'!$I$941,E746/($D746^0.70558407859294)*'Hintergrund Berechnung'!$I$942),IF($C746&lt;13,(E746/($D746^0.70558407859294)*'Hintergrund Berechnung'!$I$941)*0.5,IF($C746&lt;16,(E746/($D746^0.70558407859294)*'Hintergrund Berechnung'!$I$941)*0.67,E746/($D746^0.70558407859294)*'Hintergrund Berechnung'!$I$942)))</f>
        <v>#DIV/0!</v>
      </c>
      <c r="W746" s="16" t="str">
        <f t="shared" si="100"/>
        <v/>
      </c>
      <c r="X746" s="16" t="e">
        <f>IF($A$3=FALSE,IF($C746&lt;16,G746/($D746^0.70558407859294)*'Hintergrund Berechnung'!$I$941,G746/($D746^0.70558407859294)*'Hintergrund Berechnung'!$I$942),IF($C746&lt;13,(G746/($D746^0.70558407859294)*'Hintergrund Berechnung'!$I$941)*0.5,IF($C746&lt;16,(G746/($D746^0.70558407859294)*'Hintergrund Berechnung'!$I$941)*0.67,G746/($D746^0.70558407859294)*'Hintergrund Berechnung'!$I$942)))</f>
        <v>#DIV/0!</v>
      </c>
      <c r="Y746" s="16" t="str">
        <f t="shared" si="101"/>
        <v/>
      </c>
      <c r="Z746" s="16" t="e">
        <f>IF($A$3=FALSE,IF($C746&lt;16,I746/($D746^0.70558407859294)*'Hintergrund Berechnung'!$I$941,I746/($D746^0.70558407859294)*'Hintergrund Berechnung'!$I$942),IF($C746&lt;13,(I746/($D746^0.70558407859294)*'Hintergrund Berechnung'!$I$941)*0.5,IF($C746&lt;16,(I746/($D746^0.70558407859294)*'Hintergrund Berechnung'!$I$941)*0.67,I746/($D746^0.70558407859294)*'Hintergrund Berechnung'!$I$942)))</f>
        <v>#DIV/0!</v>
      </c>
      <c r="AA746" s="16" t="str">
        <f t="shared" si="102"/>
        <v/>
      </c>
      <c r="AB746" s="16" t="e">
        <f>IF($A$3=FALSE,IF($C746&lt;16,K746/($D746^0.70558407859294)*'Hintergrund Berechnung'!$I$941,K746/($D746^0.70558407859294)*'Hintergrund Berechnung'!$I$942),IF($C746&lt;13,(K746/($D746^0.70558407859294)*'Hintergrund Berechnung'!$I$941)*0.5,IF($C746&lt;16,(K746/($D746^0.70558407859294)*'Hintergrund Berechnung'!$I$941)*0.67,K746/($D746^0.70558407859294)*'Hintergrund Berechnung'!$I$942)))</f>
        <v>#DIV/0!</v>
      </c>
      <c r="AC746" s="16" t="str">
        <f t="shared" si="103"/>
        <v/>
      </c>
      <c r="AD746" s="16" t="e">
        <f>IF($A$3=FALSE,IF($C746&lt;16,M746/($D746^0.70558407859294)*'Hintergrund Berechnung'!$I$941,M746/($D746^0.70558407859294)*'Hintergrund Berechnung'!$I$942),IF($C746&lt;13,(M746/($D746^0.70558407859294)*'Hintergrund Berechnung'!$I$941)*0.5,IF($C746&lt;16,(M746/($D746^0.70558407859294)*'Hintergrund Berechnung'!$I$941)*0.67,M746/($D746^0.70558407859294)*'Hintergrund Berechnung'!$I$942)))</f>
        <v>#DIV/0!</v>
      </c>
      <c r="AE746" s="16" t="str">
        <f t="shared" si="104"/>
        <v/>
      </c>
      <c r="AF746" s="16" t="e">
        <f>IF($A$3=FALSE,IF($C746&lt;16,O746/($D746^0.70558407859294)*'Hintergrund Berechnung'!$I$941,O746/($D746^0.70558407859294)*'Hintergrund Berechnung'!$I$942),IF($C746&lt;13,(O746/($D746^0.70558407859294)*'Hintergrund Berechnung'!$I$941)*0.5,IF($C746&lt;16,(O746/($D746^0.70558407859294)*'Hintergrund Berechnung'!$I$941)*0.67,O746/($D746^0.70558407859294)*'Hintergrund Berechnung'!$I$942)))</f>
        <v>#DIV/0!</v>
      </c>
      <c r="AG746" s="16" t="str">
        <f t="shared" si="105"/>
        <v/>
      </c>
      <c r="AH746" s="16" t="e">
        <f t="shared" si="106"/>
        <v>#DIV/0!</v>
      </c>
      <c r="AI746" s="34" t="e">
        <f>ROUND(IF(C746&lt;16,$Q746/($D746^0.450818786555515)*'Hintergrund Berechnung'!$N$941,$Q746/($D746^0.450818786555515)*'Hintergrund Berechnung'!$N$942),0)</f>
        <v>#DIV/0!</v>
      </c>
      <c r="AJ746" s="34">
        <f>ROUND(IF(C746&lt;16,$R746*'Hintergrund Berechnung'!$O$941,$R746*'Hintergrund Berechnung'!$O$942),0)</f>
        <v>0</v>
      </c>
      <c r="AK746" s="34">
        <f>ROUND(IF(C746&lt;16,IF(S746&gt;0,(25-$S746)*'Hintergrund Berechnung'!$J$941,0),IF(S746&gt;0,(25-$S746)*'Hintergrund Berechnung'!$J$942,0)),0)</f>
        <v>0</v>
      </c>
      <c r="AL746" s="18" t="e">
        <f t="shared" si="107"/>
        <v>#DIV/0!</v>
      </c>
    </row>
    <row r="747" spans="21:38" x14ac:dyDescent="0.5">
      <c r="U747" s="16">
        <f t="shared" si="99"/>
        <v>0</v>
      </c>
      <c r="V747" s="16" t="e">
        <f>IF($A$3=FALSE,IF($C747&lt;16,E747/($D747^0.70558407859294)*'Hintergrund Berechnung'!$I$941,E747/($D747^0.70558407859294)*'Hintergrund Berechnung'!$I$942),IF($C747&lt;13,(E747/($D747^0.70558407859294)*'Hintergrund Berechnung'!$I$941)*0.5,IF($C747&lt;16,(E747/($D747^0.70558407859294)*'Hintergrund Berechnung'!$I$941)*0.67,E747/($D747^0.70558407859294)*'Hintergrund Berechnung'!$I$942)))</f>
        <v>#DIV/0!</v>
      </c>
      <c r="W747" s="16" t="str">
        <f t="shared" si="100"/>
        <v/>
      </c>
      <c r="X747" s="16" t="e">
        <f>IF($A$3=FALSE,IF($C747&lt;16,G747/($D747^0.70558407859294)*'Hintergrund Berechnung'!$I$941,G747/($D747^0.70558407859294)*'Hintergrund Berechnung'!$I$942),IF($C747&lt;13,(G747/($D747^0.70558407859294)*'Hintergrund Berechnung'!$I$941)*0.5,IF($C747&lt;16,(G747/($D747^0.70558407859294)*'Hintergrund Berechnung'!$I$941)*0.67,G747/($D747^0.70558407859294)*'Hintergrund Berechnung'!$I$942)))</f>
        <v>#DIV/0!</v>
      </c>
      <c r="Y747" s="16" t="str">
        <f t="shared" si="101"/>
        <v/>
      </c>
      <c r="Z747" s="16" t="e">
        <f>IF($A$3=FALSE,IF($C747&lt;16,I747/($D747^0.70558407859294)*'Hintergrund Berechnung'!$I$941,I747/($D747^0.70558407859294)*'Hintergrund Berechnung'!$I$942),IF($C747&lt;13,(I747/($D747^0.70558407859294)*'Hintergrund Berechnung'!$I$941)*0.5,IF($C747&lt;16,(I747/($D747^0.70558407859294)*'Hintergrund Berechnung'!$I$941)*0.67,I747/($D747^0.70558407859294)*'Hintergrund Berechnung'!$I$942)))</f>
        <v>#DIV/0!</v>
      </c>
      <c r="AA747" s="16" t="str">
        <f t="shared" si="102"/>
        <v/>
      </c>
      <c r="AB747" s="16" t="e">
        <f>IF($A$3=FALSE,IF($C747&lt;16,K747/($D747^0.70558407859294)*'Hintergrund Berechnung'!$I$941,K747/($D747^0.70558407859294)*'Hintergrund Berechnung'!$I$942),IF($C747&lt;13,(K747/($D747^0.70558407859294)*'Hintergrund Berechnung'!$I$941)*0.5,IF($C747&lt;16,(K747/($D747^0.70558407859294)*'Hintergrund Berechnung'!$I$941)*0.67,K747/($D747^0.70558407859294)*'Hintergrund Berechnung'!$I$942)))</f>
        <v>#DIV/0!</v>
      </c>
      <c r="AC747" s="16" t="str">
        <f t="shared" si="103"/>
        <v/>
      </c>
      <c r="AD747" s="16" t="e">
        <f>IF($A$3=FALSE,IF($C747&lt;16,M747/($D747^0.70558407859294)*'Hintergrund Berechnung'!$I$941,M747/($D747^0.70558407859294)*'Hintergrund Berechnung'!$I$942),IF($C747&lt;13,(M747/($D747^0.70558407859294)*'Hintergrund Berechnung'!$I$941)*0.5,IF($C747&lt;16,(M747/($D747^0.70558407859294)*'Hintergrund Berechnung'!$I$941)*0.67,M747/($D747^0.70558407859294)*'Hintergrund Berechnung'!$I$942)))</f>
        <v>#DIV/0!</v>
      </c>
      <c r="AE747" s="16" t="str">
        <f t="shared" si="104"/>
        <v/>
      </c>
      <c r="AF747" s="16" t="e">
        <f>IF($A$3=FALSE,IF($C747&lt;16,O747/($D747^0.70558407859294)*'Hintergrund Berechnung'!$I$941,O747/($D747^0.70558407859294)*'Hintergrund Berechnung'!$I$942),IF($C747&lt;13,(O747/($D747^0.70558407859294)*'Hintergrund Berechnung'!$I$941)*0.5,IF($C747&lt;16,(O747/($D747^0.70558407859294)*'Hintergrund Berechnung'!$I$941)*0.67,O747/($D747^0.70558407859294)*'Hintergrund Berechnung'!$I$942)))</f>
        <v>#DIV/0!</v>
      </c>
      <c r="AG747" s="16" t="str">
        <f t="shared" si="105"/>
        <v/>
      </c>
      <c r="AH747" s="16" t="e">
        <f t="shared" si="106"/>
        <v>#DIV/0!</v>
      </c>
      <c r="AI747" s="34" t="e">
        <f>ROUND(IF(C747&lt;16,$Q747/($D747^0.450818786555515)*'Hintergrund Berechnung'!$N$941,$Q747/($D747^0.450818786555515)*'Hintergrund Berechnung'!$N$942),0)</f>
        <v>#DIV/0!</v>
      </c>
      <c r="AJ747" s="34">
        <f>ROUND(IF(C747&lt;16,$R747*'Hintergrund Berechnung'!$O$941,$R747*'Hintergrund Berechnung'!$O$942),0)</f>
        <v>0</v>
      </c>
      <c r="AK747" s="34">
        <f>ROUND(IF(C747&lt;16,IF(S747&gt;0,(25-$S747)*'Hintergrund Berechnung'!$J$941,0),IF(S747&gt;0,(25-$S747)*'Hintergrund Berechnung'!$J$942,0)),0)</f>
        <v>0</v>
      </c>
      <c r="AL747" s="18" t="e">
        <f t="shared" si="107"/>
        <v>#DIV/0!</v>
      </c>
    </row>
    <row r="748" spans="21:38" x14ac:dyDescent="0.5">
      <c r="U748" s="16">
        <f t="shared" si="99"/>
        <v>0</v>
      </c>
      <c r="V748" s="16" t="e">
        <f>IF($A$3=FALSE,IF($C748&lt;16,E748/($D748^0.70558407859294)*'Hintergrund Berechnung'!$I$941,E748/($D748^0.70558407859294)*'Hintergrund Berechnung'!$I$942),IF($C748&lt;13,(E748/($D748^0.70558407859294)*'Hintergrund Berechnung'!$I$941)*0.5,IF($C748&lt;16,(E748/($D748^0.70558407859294)*'Hintergrund Berechnung'!$I$941)*0.67,E748/($D748^0.70558407859294)*'Hintergrund Berechnung'!$I$942)))</f>
        <v>#DIV/0!</v>
      </c>
      <c r="W748" s="16" t="str">
        <f t="shared" si="100"/>
        <v/>
      </c>
      <c r="X748" s="16" t="e">
        <f>IF($A$3=FALSE,IF($C748&lt;16,G748/($D748^0.70558407859294)*'Hintergrund Berechnung'!$I$941,G748/($D748^0.70558407859294)*'Hintergrund Berechnung'!$I$942),IF($C748&lt;13,(G748/($D748^0.70558407859294)*'Hintergrund Berechnung'!$I$941)*0.5,IF($C748&lt;16,(G748/($D748^0.70558407859294)*'Hintergrund Berechnung'!$I$941)*0.67,G748/($D748^0.70558407859294)*'Hintergrund Berechnung'!$I$942)))</f>
        <v>#DIV/0!</v>
      </c>
      <c r="Y748" s="16" t="str">
        <f t="shared" si="101"/>
        <v/>
      </c>
      <c r="Z748" s="16" t="e">
        <f>IF($A$3=FALSE,IF($C748&lt;16,I748/($D748^0.70558407859294)*'Hintergrund Berechnung'!$I$941,I748/($D748^0.70558407859294)*'Hintergrund Berechnung'!$I$942),IF($C748&lt;13,(I748/($D748^0.70558407859294)*'Hintergrund Berechnung'!$I$941)*0.5,IF($C748&lt;16,(I748/($D748^0.70558407859294)*'Hintergrund Berechnung'!$I$941)*0.67,I748/($D748^0.70558407859294)*'Hintergrund Berechnung'!$I$942)))</f>
        <v>#DIV/0!</v>
      </c>
      <c r="AA748" s="16" t="str">
        <f t="shared" si="102"/>
        <v/>
      </c>
      <c r="AB748" s="16" t="e">
        <f>IF($A$3=FALSE,IF($C748&lt;16,K748/($D748^0.70558407859294)*'Hintergrund Berechnung'!$I$941,K748/($D748^0.70558407859294)*'Hintergrund Berechnung'!$I$942),IF($C748&lt;13,(K748/($D748^0.70558407859294)*'Hintergrund Berechnung'!$I$941)*0.5,IF($C748&lt;16,(K748/($D748^0.70558407859294)*'Hintergrund Berechnung'!$I$941)*0.67,K748/($D748^0.70558407859294)*'Hintergrund Berechnung'!$I$942)))</f>
        <v>#DIV/0!</v>
      </c>
      <c r="AC748" s="16" t="str">
        <f t="shared" si="103"/>
        <v/>
      </c>
      <c r="AD748" s="16" t="e">
        <f>IF($A$3=FALSE,IF($C748&lt;16,M748/($D748^0.70558407859294)*'Hintergrund Berechnung'!$I$941,M748/($D748^0.70558407859294)*'Hintergrund Berechnung'!$I$942),IF($C748&lt;13,(M748/($D748^0.70558407859294)*'Hintergrund Berechnung'!$I$941)*0.5,IF($C748&lt;16,(M748/($D748^0.70558407859294)*'Hintergrund Berechnung'!$I$941)*0.67,M748/($D748^0.70558407859294)*'Hintergrund Berechnung'!$I$942)))</f>
        <v>#DIV/0!</v>
      </c>
      <c r="AE748" s="16" t="str">
        <f t="shared" si="104"/>
        <v/>
      </c>
      <c r="AF748" s="16" t="e">
        <f>IF($A$3=FALSE,IF($C748&lt;16,O748/($D748^0.70558407859294)*'Hintergrund Berechnung'!$I$941,O748/($D748^0.70558407859294)*'Hintergrund Berechnung'!$I$942),IF($C748&lt;13,(O748/($D748^0.70558407859294)*'Hintergrund Berechnung'!$I$941)*0.5,IF($C748&lt;16,(O748/($D748^0.70558407859294)*'Hintergrund Berechnung'!$I$941)*0.67,O748/($D748^0.70558407859294)*'Hintergrund Berechnung'!$I$942)))</f>
        <v>#DIV/0!</v>
      </c>
      <c r="AG748" s="16" t="str">
        <f t="shared" si="105"/>
        <v/>
      </c>
      <c r="AH748" s="16" t="e">
        <f t="shared" si="106"/>
        <v>#DIV/0!</v>
      </c>
      <c r="AI748" s="34" t="e">
        <f>ROUND(IF(C748&lt;16,$Q748/($D748^0.450818786555515)*'Hintergrund Berechnung'!$N$941,$Q748/($D748^0.450818786555515)*'Hintergrund Berechnung'!$N$942),0)</f>
        <v>#DIV/0!</v>
      </c>
      <c r="AJ748" s="34">
        <f>ROUND(IF(C748&lt;16,$R748*'Hintergrund Berechnung'!$O$941,$R748*'Hintergrund Berechnung'!$O$942),0)</f>
        <v>0</v>
      </c>
      <c r="AK748" s="34">
        <f>ROUND(IF(C748&lt;16,IF(S748&gt;0,(25-$S748)*'Hintergrund Berechnung'!$J$941,0),IF(S748&gt;0,(25-$S748)*'Hintergrund Berechnung'!$J$942,0)),0)</f>
        <v>0</v>
      </c>
      <c r="AL748" s="18" t="e">
        <f t="shared" si="107"/>
        <v>#DIV/0!</v>
      </c>
    </row>
    <row r="749" spans="21:38" x14ac:dyDescent="0.5">
      <c r="U749" s="16">
        <f t="shared" si="99"/>
        <v>0</v>
      </c>
      <c r="V749" s="16" t="e">
        <f>IF($A$3=FALSE,IF($C749&lt;16,E749/($D749^0.70558407859294)*'Hintergrund Berechnung'!$I$941,E749/($D749^0.70558407859294)*'Hintergrund Berechnung'!$I$942),IF($C749&lt;13,(E749/($D749^0.70558407859294)*'Hintergrund Berechnung'!$I$941)*0.5,IF($C749&lt;16,(E749/($D749^0.70558407859294)*'Hintergrund Berechnung'!$I$941)*0.67,E749/($D749^0.70558407859294)*'Hintergrund Berechnung'!$I$942)))</f>
        <v>#DIV/0!</v>
      </c>
      <c r="W749" s="16" t="str">
        <f t="shared" si="100"/>
        <v/>
      </c>
      <c r="X749" s="16" t="e">
        <f>IF($A$3=FALSE,IF($C749&lt;16,G749/($D749^0.70558407859294)*'Hintergrund Berechnung'!$I$941,G749/($D749^0.70558407859294)*'Hintergrund Berechnung'!$I$942),IF($C749&lt;13,(G749/($D749^0.70558407859294)*'Hintergrund Berechnung'!$I$941)*0.5,IF($C749&lt;16,(G749/($D749^0.70558407859294)*'Hintergrund Berechnung'!$I$941)*0.67,G749/($D749^0.70558407859294)*'Hintergrund Berechnung'!$I$942)))</f>
        <v>#DIV/0!</v>
      </c>
      <c r="Y749" s="16" t="str">
        <f t="shared" si="101"/>
        <v/>
      </c>
      <c r="Z749" s="16" t="e">
        <f>IF($A$3=FALSE,IF($C749&lt;16,I749/($D749^0.70558407859294)*'Hintergrund Berechnung'!$I$941,I749/($D749^0.70558407859294)*'Hintergrund Berechnung'!$I$942),IF($C749&lt;13,(I749/($D749^0.70558407859294)*'Hintergrund Berechnung'!$I$941)*0.5,IF($C749&lt;16,(I749/($D749^0.70558407859294)*'Hintergrund Berechnung'!$I$941)*0.67,I749/($D749^0.70558407859294)*'Hintergrund Berechnung'!$I$942)))</f>
        <v>#DIV/0!</v>
      </c>
      <c r="AA749" s="16" t="str">
        <f t="shared" si="102"/>
        <v/>
      </c>
      <c r="AB749" s="16" t="e">
        <f>IF($A$3=FALSE,IF($C749&lt;16,K749/($D749^0.70558407859294)*'Hintergrund Berechnung'!$I$941,K749/($D749^0.70558407859294)*'Hintergrund Berechnung'!$I$942),IF($C749&lt;13,(K749/($D749^0.70558407859294)*'Hintergrund Berechnung'!$I$941)*0.5,IF($C749&lt;16,(K749/($D749^0.70558407859294)*'Hintergrund Berechnung'!$I$941)*0.67,K749/($D749^0.70558407859294)*'Hintergrund Berechnung'!$I$942)))</f>
        <v>#DIV/0!</v>
      </c>
      <c r="AC749" s="16" t="str">
        <f t="shared" si="103"/>
        <v/>
      </c>
      <c r="AD749" s="16" t="e">
        <f>IF($A$3=FALSE,IF($C749&lt;16,M749/($D749^0.70558407859294)*'Hintergrund Berechnung'!$I$941,M749/($D749^0.70558407859294)*'Hintergrund Berechnung'!$I$942),IF($C749&lt;13,(M749/($D749^0.70558407859294)*'Hintergrund Berechnung'!$I$941)*0.5,IF($C749&lt;16,(M749/($D749^0.70558407859294)*'Hintergrund Berechnung'!$I$941)*0.67,M749/($D749^0.70558407859294)*'Hintergrund Berechnung'!$I$942)))</f>
        <v>#DIV/0!</v>
      </c>
      <c r="AE749" s="16" t="str">
        <f t="shared" si="104"/>
        <v/>
      </c>
      <c r="AF749" s="16" t="e">
        <f>IF($A$3=FALSE,IF($C749&lt;16,O749/($D749^0.70558407859294)*'Hintergrund Berechnung'!$I$941,O749/($D749^0.70558407859294)*'Hintergrund Berechnung'!$I$942),IF($C749&lt;13,(O749/($D749^0.70558407859294)*'Hintergrund Berechnung'!$I$941)*0.5,IF($C749&lt;16,(O749/($D749^0.70558407859294)*'Hintergrund Berechnung'!$I$941)*0.67,O749/($D749^0.70558407859294)*'Hintergrund Berechnung'!$I$942)))</f>
        <v>#DIV/0!</v>
      </c>
      <c r="AG749" s="16" t="str">
        <f t="shared" si="105"/>
        <v/>
      </c>
      <c r="AH749" s="16" t="e">
        <f t="shared" si="106"/>
        <v>#DIV/0!</v>
      </c>
      <c r="AI749" s="34" t="e">
        <f>ROUND(IF(C749&lt;16,$Q749/($D749^0.450818786555515)*'Hintergrund Berechnung'!$N$941,$Q749/($D749^0.450818786555515)*'Hintergrund Berechnung'!$N$942),0)</f>
        <v>#DIV/0!</v>
      </c>
      <c r="AJ749" s="34">
        <f>ROUND(IF(C749&lt;16,$R749*'Hintergrund Berechnung'!$O$941,$R749*'Hintergrund Berechnung'!$O$942),0)</f>
        <v>0</v>
      </c>
      <c r="AK749" s="34">
        <f>ROUND(IF(C749&lt;16,IF(S749&gt;0,(25-$S749)*'Hintergrund Berechnung'!$J$941,0),IF(S749&gt;0,(25-$S749)*'Hintergrund Berechnung'!$J$942,0)),0)</f>
        <v>0</v>
      </c>
      <c r="AL749" s="18" t="e">
        <f t="shared" si="107"/>
        <v>#DIV/0!</v>
      </c>
    </row>
    <row r="750" spans="21:38" x14ac:dyDescent="0.5">
      <c r="U750" s="16">
        <f t="shared" si="99"/>
        <v>0</v>
      </c>
      <c r="V750" s="16" t="e">
        <f>IF($A$3=FALSE,IF($C750&lt;16,E750/($D750^0.70558407859294)*'Hintergrund Berechnung'!$I$941,E750/($D750^0.70558407859294)*'Hintergrund Berechnung'!$I$942),IF($C750&lt;13,(E750/($D750^0.70558407859294)*'Hintergrund Berechnung'!$I$941)*0.5,IF($C750&lt;16,(E750/($D750^0.70558407859294)*'Hintergrund Berechnung'!$I$941)*0.67,E750/($D750^0.70558407859294)*'Hintergrund Berechnung'!$I$942)))</f>
        <v>#DIV/0!</v>
      </c>
      <c r="W750" s="16" t="str">
        <f t="shared" si="100"/>
        <v/>
      </c>
      <c r="X750" s="16" t="e">
        <f>IF($A$3=FALSE,IF($C750&lt;16,G750/($D750^0.70558407859294)*'Hintergrund Berechnung'!$I$941,G750/($D750^0.70558407859294)*'Hintergrund Berechnung'!$I$942),IF($C750&lt;13,(G750/($D750^0.70558407859294)*'Hintergrund Berechnung'!$I$941)*0.5,IF($C750&lt;16,(G750/($D750^0.70558407859294)*'Hintergrund Berechnung'!$I$941)*0.67,G750/($D750^0.70558407859294)*'Hintergrund Berechnung'!$I$942)))</f>
        <v>#DIV/0!</v>
      </c>
      <c r="Y750" s="16" t="str">
        <f t="shared" si="101"/>
        <v/>
      </c>
      <c r="Z750" s="16" t="e">
        <f>IF($A$3=FALSE,IF($C750&lt;16,I750/($D750^0.70558407859294)*'Hintergrund Berechnung'!$I$941,I750/($D750^0.70558407859294)*'Hintergrund Berechnung'!$I$942),IF($C750&lt;13,(I750/($D750^0.70558407859294)*'Hintergrund Berechnung'!$I$941)*0.5,IF($C750&lt;16,(I750/($D750^0.70558407859294)*'Hintergrund Berechnung'!$I$941)*0.67,I750/($D750^0.70558407859294)*'Hintergrund Berechnung'!$I$942)))</f>
        <v>#DIV/0!</v>
      </c>
      <c r="AA750" s="16" t="str">
        <f t="shared" si="102"/>
        <v/>
      </c>
      <c r="AB750" s="16" t="e">
        <f>IF($A$3=FALSE,IF($C750&lt;16,K750/($D750^0.70558407859294)*'Hintergrund Berechnung'!$I$941,K750/($D750^0.70558407859294)*'Hintergrund Berechnung'!$I$942),IF($C750&lt;13,(K750/($D750^0.70558407859294)*'Hintergrund Berechnung'!$I$941)*0.5,IF($C750&lt;16,(K750/($D750^0.70558407859294)*'Hintergrund Berechnung'!$I$941)*0.67,K750/($D750^0.70558407859294)*'Hintergrund Berechnung'!$I$942)))</f>
        <v>#DIV/0!</v>
      </c>
      <c r="AC750" s="16" t="str">
        <f t="shared" si="103"/>
        <v/>
      </c>
      <c r="AD750" s="16" t="e">
        <f>IF($A$3=FALSE,IF($C750&lt;16,M750/($D750^0.70558407859294)*'Hintergrund Berechnung'!$I$941,M750/($D750^0.70558407859294)*'Hintergrund Berechnung'!$I$942),IF($C750&lt;13,(M750/($D750^0.70558407859294)*'Hintergrund Berechnung'!$I$941)*0.5,IF($C750&lt;16,(M750/($D750^0.70558407859294)*'Hintergrund Berechnung'!$I$941)*0.67,M750/($D750^0.70558407859294)*'Hintergrund Berechnung'!$I$942)))</f>
        <v>#DIV/0!</v>
      </c>
      <c r="AE750" s="16" t="str">
        <f t="shared" si="104"/>
        <v/>
      </c>
      <c r="AF750" s="16" t="e">
        <f>IF($A$3=FALSE,IF($C750&lt;16,O750/($D750^0.70558407859294)*'Hintergrund Berechnung'!$I$941,O750/($D750^0.70558407859294)*'Hintergrund Berechnung'!$I$942),IF($C750&lt;13,(O750/($D750^0.70558407859294)*'Hintergrund Berechnung'!$I$941)*0.5,IF($C750&lt;16,(O750/($D750^0.70558407859294)*'Hintergrund Berechnung'!$I$941)*0.67,O750/($D750^0.70558407859294)*'Hintergrund Berechnung'!$I$942)))</f>
        <v>#DIV/0!</v>
      </c>
      <c r="AG750" s="16" t="str">
        <f t="shared" si="105"/>
        <v/>
      </c>
      <c r="AH750" s="16" t="e">
        <f t="shared" si="106"/>
        <v>#DIV/0!</v>
      </c>
      <c r="AI750" s="34" t="e">
        <f>ROUND(IF(C750&lt;16,$Q750/($D750^0.450818786555515)*'Hintergrund Berechnung'!$N$941,$Q750/($D750^0.450818786555515)*'Hintergrund Berechnung'!$N$942),0)</f>
        <v>#DIV/0!</v>
      </c>
      <c r="AJ750" s="34">
        <f>ROUND(IF(C750&lt;16,$R750*'Hintergrund Berechnung'!$O$941,$R750*'Hintergrund Berechnung'!$O$942),0)</f>
        <v>0</v>
      </c>
      <c r="AK750" s="34">
        <f>ROUND(IF(C750&lt;16,IF(S750&gt;0,(25-$S750)*'Hintergrund Berechnung'!$J$941,0),IF(S750&gt;0,(25-$S750)*'Hintergrund Berechnung'!$J$942,0)),0)</f>
        <v>0</v>
      </c>
      <c r="AL750" s="18" t="e">
        <f t="shared" si="107"/>
        <v>#DIV/0!</v>
      </c>
    </row>
    <row r="751" spans="21:38" x14ac:dyDescent="0.5">
      <c r="U751" s="16">
        <f t="shared" si="99"/>
        <v>0</v>
      </c>
      <c r="V751" s="16" t="e">
        <f>IF($A$3=FALSE,IF($C751&lt;16,E751/($D751^0.70558407859294)*'Hintergrund Berechnung'!$I$941,E751/($D751^0.70558407859294)*'Hintergrund Berechnung'!$I$942),IF($C751&lt;13,(E751/($D751^0.70558407859294)*'Hintergrund Berechnung'!$I$941)*0.5,IF($C751&lt;16,(E751/($D751^0.70558407859294)*'Hintergrund Berechnung'!$I$941)*0.67,E751/($D751^0.70558407859294)*'Hintergrund Berechnung'!$I$942)))</f>
        <v>#DIV/0!</v>
      </c>
      <c r="W751" s="16" t="str">
        <f t="shared" si="100"/>
        <v/>
      </c>
      <c r="X751" s="16" t="e">
        <f>IF($A$3=FALSE,IF($C751&lt;16,G751/($D751^0.70558407859294)*'Hintergrund Berechnung'!$I$941,G751/($D751^0.70558407859294)*'Hintergrund Berechnung'!$I$942),IF($C751&lt;13,(G751/($D751^0.70558407859294)*'Hintergrund Berechnung'!$I$941)*0.5,IF($C751&lt;16,(G751/($D751^0.70558407859294)*'Hintergrund Berechnung'!$I$941)*0.67,G751/($D751^0.70558407859294)*'Hintergrund Berechnung'!$I$942)))</f>
        <v>#DIV/0!</v>
      </c>
      <c r="Y751" s="16" t="str">
        <f t="shared" si="101"/>
        <v/>
      </c>
      <c r="Z751" s="16" t="e">
        <f>IF($A$3=FALSE,IF($C751&lt;16,I751/($D751^0.70558407859294)*'Hintergrund Berechnung'!$I$941,I751/($D751^0.70558407859294)*'Hintergrund Berechnung'!$I$942),IF($C751&lt;13,(I751/($D751^0.70558407859294)*'Hintergrund Berechnung'!$I$941)*0.5,IF($C751&lt;16,(I751/($D751^0.70558407859294)*'Hintergrund Berechnung'!$I$941)*0.67,I751/($D751^0.70558407859294)*'Hintergrund Berechnung'!$I$942)))</f>
        <v>#DIV/0!</v>
      </c>
      <c r="AA751" s="16" t="str">
        <f t="shared" si="102"/>
        <v/>
      </c>
      <c r="AB751" s="16" t="e">
        <f>IF($A$3=FALSE,IF($C751&lt;16,K751/($D751^0.70558407859294)*'Hintergrund Berechnung'!$I$941,K751/($D751^0.70558407859294)*'Hintergrund Berechnung'!$I$942),IF($C751&lt;13,(K751/($D751^0.70558407859294)*'Hintergrund Berechnung'!$I$941)*0.5,IF($C751&lt;16,(K751/($D751^0.70558407859294)*'Hintergrund Berechnung'!$I$941)*0.67,K751/($D751^0.70558407859294)*'Hintergrund Berechnung'!$I$942)))</f>
        <v>#DIV/0!</v>
      </c>
      <c r="AC751" s="16" t="str">
        <f t="shared" si="103"/>
        <v/>
      </c>
      <c r="AD751" s="16" t="e">
        <f>IF($A$3=FALSE,IF($C751&lt;16,M751/($D751^0.70558407859294)*'Hintergrund Berechnung'!$I$941,M751/($D751^0.70558407859294)*'Hintergrund Berechnung'!$I$942),IF($C751&lt;13,(M751/($D751^0.70558407859294)*'Hintergrund Berechnung'!$I$941)*0.5,IF($C751&lt;16,(M751/($D751^0.70558407859294)*'Hintergrund Berechnung'!$I$941)*0.67,M751/($D751^0.70558407859294)*'Hintergrund Berechnung'!$I$942)))</f>
        <v>#DIV/0!</v>
      </c>
      <c r="AE751" s="16" t="str">
        <f t="shared" si="104"/>
        <v/>
      </c>
      <c r="AF751" s="16" t="e">
        <f>IF($A$3=FALSE,IF($C751&lt;16,O751/($D751^0.70558407859294)*'Hintergrund Berechnung'!$I$941,O751/($D751^0.70558407859294)*'Hintergrund Berechnung'!$I$942),IF($C751&lt;13,(O751/($D751^0.70558407859294)*'Hintergrund Berechnung'!$I$941)*0.5,IF($C751&lt;16,(O751/($D751^0.70558407859294)*'Hintergrund Berechnung'!$I$941)*0.67,O751/($D751^0.70558407859294)*'Hintergrund Berechnung'!$I$942)))</f>
        <v>#DIV/0!</v>
      </c>
      <c r="AG751" s="16" t="str">
        <f t="shared" si="105"/>
        <v/>
      </c>
      <c r="AH751" s="16" t="e">
        <f t="shared" si="106"/>
        <v>#DIV/0!</v>
      </c>
      <c r="AI751" s="34" t="e">
        <f>ROUND(IF(C751&lt;16,$Q751/($D751^0.450818786555515)*'Hintergrund Berechnung'!$N$941,$Q751/($D751^0.450818786555515)*'Hintergrund Berechnung'!$N$942),0)</f>
        <v>#DIV/0!</v>
      </c>
      <c r="AJ751" s="34">
        <f>ROUND(IF(C751&lt;16,$R751*'Hintergrund Berechnung'!$O$941,$R751*'Hintergrund Berechnung'!$O$942),0)</f>
        <v>0</v>
      </c>
      <c r="AK751" s="34">
        <f>ROUND(IF(C751&lt;16,IF(S751&gt;0,(25-$S751)*'Hintergrund Berechnung'!$J$941,0),IF(S751&gt;0,(25-$S751)*'Hintergrund Berechnung'!$J$942,0)),0)</f>
        <v>0</v>
      </c>
      <c r="AL751" s="18" t="e">
        <f t="shared" si="107"/>
        <v>#DIV/0!</v>
      </c>
    </row>
    <row r="752" spans="21:38" x14ac:dyDescent="0.5">
      <c r="U752" s="16">
        <f t="shared" si="99"/>
        <v>0</v>
      </c>
      <c r="V752" s="16" t="e">
        <f>IF($A$3=FALSE,IF($C752&lt;16,E752/($D752^0.70558407859294)*'Hintergrund Berechnung'!$I$941,E752/($D752^0.70558407859294)*'Hintergrund Berechnung'!$I$942),IF($C752&lt;13,(E752/($D752^0.70558407859294)*'Hintergrund Berechnung'!$I$941)*0.5,IF($C752&lt;16,(E752/($D752^0.70558407859294)*'Hintergrund Berechnung'!$I$941)*0.67,E752/($D752^0.70558407859294)*'Hintergrund Berechnung'!$I$942)))</f>
        <v>#DIV/0!</v>
      </c>
      <c r="W752" s="16" t="str">
        <f t="shared" si="100"/>
        <v/>
      </c>
      <c r="X752" s="16" t="e">
        <f>IF($A$3=FALSE,IF($C752&lt;16,G752/($D752^0.70558407859294)*'Hintergrund Berechnung'!$I$941,G752/($D752^0.70558407859294)*'Hintergrund Berechnung'!$I$942),IF($C752&lt;13,(G752/($D752^0.70558407859294)*'Hintergrund Berechnung'!$I$941)*0.5,IF($C752&lt;16,(G752/($D752^0.70558407859294)*'Hintergrund Berechnung'!$I$941)*0.67,G752/($D752^0.70558407859294)*'Hintergrund Berechnung'!$I$942)))</f>
        <v>#DIV/0!</v>
      </c>
      <c r="Y752" s="16" t="str">
        <f t="shared" si="101"/>
        <v/>
      </c>
      <c r="Z752" s="16" t="e">
        <f>IF($A$3=FALSE,IF($C752&lt;16,I752/($D752^0.70558407859294)*'Hintergrund Berechnung'!$I$941,I752/($D752^0.70558407859294)*'Hintergrund Berechnung'!$I$942),IF($C752&lt;13,(I752/($D752^0.70558407859294)*'Hintergrund Berechnung'!$I$941)*0.5,IF($C752&lt;16,(I752/($D752^0.70558407859294)*'Hintergrund Berechnung'!$I$941)*0.67,I752/($D752^0.70558407859294)*'Hintergrund Berechnung'!$I$942)))</f>
        <v>#DIV/0!</v>
      </c>
      <c r="AA752" s="16" t="str">
        <f t="shared" si="102"/>
        <v/>
      </c>
      <c r="AB752" s="16" t="e">
        <f>IF($A$3=FALSE,IF($C752&lt;16,K752/($D752^0.70558407859294)*'Hintergrund Berechnung'!$I$941,K752/($D752^0.70558407859294)*'Hintergrund Berechnung'!$I$942),IF($C752&lt;13,(K752/($D752^0.70558407859294)*'Hintergrund Berechnung'!$I$941)*0.5,IF($C752&lt;16,(K752/($D752^0.70558407859294)*'Hintergrund Berechnung'!$I$941)*0.67,K752/($D752^0.70558407859294)*'Hintergrund Berechnung'!$I$942)))</f>
        <v>#DIV/0!</v>
      </c>
      <c r="AC752" s="16" t="str">
        <f t="shared" si="103"/>
        <v/>
      </c>
      <c r="AD752" s="16" t="e">
        <f>IF($A$3=FALSE,IF($C752&lt;16,M752/($D752^0.70558407859294)*'Hintergrund Berechnung'!$I$941,M752/($D752^0.70558407859294)*'Hintergrund Berechnung'!$I$942),IF($C752&lt;13,(M752/($D752^0.70558407859294)*'Hintergrund Berechnung'!$I$941)*0.5,IF($C752&lt;16,(M752/($D752^0.70558407859294)*'Hintergrund Berechnung'!$I$941)*0.67,M752/($D752^0.70558407859294)*'Hintergrund Berechnung'!$I$942)))</f>
        <v>#DIV/0!</v>
      </c>
      <c r="AE752" s="16" t="str">
        <f t="shared" si="104"/>
        <v/>
      </c>
      <c r="AF752" s="16" t="e">
        <f>IF($A$3=FALSE,IF($C752&lt;16,O752/($D752^0.70558407859294)*'Hintergrund Berechnung'!$I$941,O752/($D752^0.70558407859294)*'Hintergrund Berechnung'!$I$942),IF($C752&lt;13,(O752/($D752^0.70558407859294)*'Hintergrund Berechnung'!$I$941)*0.5,IF($C752&lt;16,(O752/($D752^0.70558407859294)*'Hintergrund Berechnung'!$I$941)*0.67,O752/($D752^0.70558407859294)*'Hintergrund Berechnung'!$I$942)))</f>
        <v>#DIV/0!</v>
      </c>
      <c r="AG752" s="16" t="str">
        <f t="shared" si="105"/>
        <v/>
      </c>
      <c r="AH752" s="16" t="e">
        <f t="shared" si="106"/>
        <v>#DIV/0!</v>
      </c>
      <c r="AI752" s="34" t="e">
        <f>ROUND(IF(C752&lt;16,$Q752/($D752^0.450818786555515)*'Hintergrund Berechnung'!$N$941,$Q752/($D752^0.450818786555515)*'Hintergrund Berechnung'!$N$942),0)</f>
        <v>#DIV/0!</v>
      </c>
      <c r="AJ752" s="34">
        <f>ROUND(IF(C752&lt;16,$R752*'Hintergrund Berechnung'!$O$941,$R752*'Hintergrund Berechnung'!$O$942),0)</f>
        <v>0</v>
      </c>
      <c r="AK752" s="34">
        <f>ROUND(IF(C752&lt;16,IF(S752&gt;0,(25-$S752)*'Hintergrund Berechnung'!$J$941,0),IF(S752&gt;0,(25-$S752)*'Hintergrund Berechnung'!$J$942,0)),0)</f>
        <v>0</v>
      </c>
      <c r="AL752" s="18" t="e">
        <f t="shared" si="107"/>
        <v>#DIV/0!</v>
      </c>
    </row>
    <row r="753" spans="21:38" x14ac:dyDescent="0.5">
      <c r="U753" s="16">
        <f t="shared" si="99"/>
        <v>0</v>
      </c>
      <c r="V753" s="16" t="e">
        <f>IF($A$3=FALSE,IF($C753&lt;16,E753/($D753^0.70558407859294)*'Hintergrund Berechnung'!$I$941,E753/($D753^0.70558407859294)*'Hintergrund Berechnung'!$I$942),IF($C753&lt;13,(E753/($D753^0.70558407859294)*'Hintergrund Berechnung'!$I$941)*0.5,IF($C753&lt;16,(E753/($D753^0.70558407859294)*'Hintergrund Berechnung'!$I$941)*0.67,E753/($D753^0.70558407859294)*'Hintergrund Berechnung'!$I$942)))</f>
        <v>#DIV/0!</v>
      </c>
      <c r="W753" s="16" t="str">
        <f t="shared" si="100"/>
        <v/>
      </c>
      <c r="X753" s="16" t="e">
        <f>IF($A$3=FALSE,IF($C753&lt;16,G753/($D753^0.70558407859294)*'Hintergrund Berechnung'!$I$941,G753/($D753^0.70558407859294)*'Hintergrund Berechnung'!$I$942),IF($C753&lt;13,(G753/($D753^0.70558407859294)*'Hintergrund Berechnung'!$I$941)*0.5,IF($C753&lt;16,(G753/($D753^0.70558407859294)*'Hintergrund Berechnung'!$I$941)*0.67,G753/($D753^0.70558407859294)*'Hintergrund Berechnung'!$I$942)))</f>
        <v>#DIV/0!</v>
      </c>
      <c r="Y753" s="16" t="str">
        <f t="shared" si="101"/>
        <v/>
      </c>
      <c r="Z753" s="16" t="e">
        <f>IF($A$3=FALSE,IF($C753&lt;16,I753/($D753^0.70558407859294)*'Hintergrund Berechnung'!$I$941,I753/($D753^0.70558407859294)*'Hintergrund Berechnung'!$I$942),IF($C753&lt;13,(I753/($D753^0.70558407859294)*'Hintergrund Berechnung'!$I$941)*0.5,IF($C753&lt;16,(I753/($D753^0.70558407859294)*'Hintergrund Berechnung'!$I$941)*0.67,I753/($D753^0.70558407859294)*'Hintergrund Berechnung'!$I$942)))</f>
        <v>#DIV/0!</v>
      </c>
      <c r="AA753" s="16" t="str">
        <f t="shared" si="102"/>
        <v/>
      </c>
      <c r="AB753" s="16" t="e">
        <f>IF($A$3=FALSE,IF($C753&lt;16,K753/($D753^0.70558407859294)*'Hintergrund Berechnung'!$I$941,K753/($D753^0.70558407859294)*'Hintergrund Berechnung'!$I$942),IF($C753&lt;13,(K753/($D753^0.70558407859294)*'Hintergrund Berechnung'!$I$941)*0.5,IF($C753&lt;16,(K753/($D753^0.70558407859294)*'Hintergrund Berechnung'!$I$941)*0.67,K753/($D753^0.70558407859294)*'Hintergrund Berechnung'!$I$942)))</f>
        <v>#DIV/0!</v>
      </c>
      <c r="AC753" s="16" t="str">
        <f t="shared" si="103"/>
        <v/>
      </c>
      <c r="AD753" s="16" t="e">
        <f>IF($A$3=FALSE,IF($C753&lt;16,M753/($D753^0.70558407859294)*'Hintergrund Berechnung'!$I$941,M753/($D753^0.70558407859294)*'Hintergrund Berechnung'!$I$942),IF($C753&lt;13,(M753/($D753^0.70558407859294)*'Hintergrund Berechnung'!$I$941)*0.5,IF($C753&lt;16,(M753/($D753^0.70558407859294)*'Hintergrund Berechnung'!$I$941)*0.67,M753/($D753^0.70558407859294)*'Hintergrund Berechnung'!$I$942)))</f>
        <v>#DIV/0!</v>
      </c>
      <c r="AE753" s="16" t="str">
        <f t="shared" si="104"/>
        <v/>
      </c>
      <c r="AF753" s="16" t="e">
        <f>IF($A$3=FALSE,IF($C753&lt;16,O753/($D753^0.70558407859294)*'Hintergrund Berechnung'!$I$941,O753/($D753^0.70558407859294)*'Hintergrund Berechnung'!$I$942),IF($C753&lt;13,(O753/($D753^0.70558407859294)*'Hintergrund Berechnung'!$I$941)*0.5,IF($C753&lt;16,(O753/($D753^0.70558407859294)*'Hintergrund Berechnung'!$I$941)*0.67,O753/($D753^0.70558407859294)*'Hintergrund Berechnung'!$I$942)))</f>
        <v>#DIV/0!</v>
      </c>
      <c r="AG753" s="16" t="str">
        <f t="shared" si="105"/>
        <v/>
      </c>
      <c r="AH753" s="16" t="e">
        <f t="shared" si="106"/>
        <v>#DIV/0!</v>
      </c>
      <c r="AI753" s="34" t="e">
        <f>ROUND(IF(C753&lt;16,$Q753/($D753^0.450818786555515)*'Hintergrund Berechnung'!$N$941,$Q753/($D753^0.450818786555515)*'Hintergrund Berechnung'!$N$942),0)</f>
        <v>#DIV/0!</v>
      </c>
      <c r="AJ753" s="34">
        <f>ROUND(IF(C753&lt;16,$R753*'Hintergrund Berechnung'!$O$941,$R753*'Hintergrund Berechnung'!$O$942),0)</f>
        <v>0</v>
      </c>
      <c r="AK753" s="34">
        <f>ROUND(IF(C753&lt;16,IF(S753&gt;0,(25-$S753)*'Hintergrund Berechnung'!$J$941,0),IF(S753&gt;0,(25-$S753)*'Hintergrund Berechnung'!$J$942,0)),0)</f>
        <v>0</v>
      </c>
      <c r="AL753" s="18" t="e">
        <f t="shared" si="107"/>
        <v>#DIV/0!</v>
      </c>
    </row>
    <row r="754" spans="21:38" x14ac:dyDescent="0.5">
      <c r="U754" s="16">
        <f t="shared" si="99"/>
        <v>0</v>
      </c>
      <c r="V754" s="16" t="e">
        <f>IF($A$3=FALSE,IF($C754&lt;16,E754/($D754^0.70558407859294)*'Hintergrund Berechnung'!$I$941,E754/($D754^0.70558407859294)*'Hintergrund Berechnung'!$I$942),IF($C754&lt;13,(E754/($D754^0.70558407859294)*'Hintergrund Berechnung'!$I$941)*0.5,IF($C754&lt;16,(E754/($D754^0.70558407859294)*'Hintergrund Berechnung'!$I$941)*0.67,E754/($D754^0.70558407859294)*'Hintergrund Berechnung'!$I$942)))</f>
        <v>#DIV/0!</v>
      </c>
      <c r="W754" s="16" t="str">
        <f t="shared" si="100"/>
        <v/>
      </c>
      <c r="X754" s="16" t="e">
        <f>IF($A$3=FALSE,IF($C754&lt;16,G754/($D754^0.70558407859294)*'Hintergrund Berechnung'!$I$941,G754/($D754^0.70558407859294)*'Hintergrund Berechnung'!$I$942),IF($C754&lt;13,(G754/($D754^0.70558407859294)*'Hintergrund Berechnung'!$I$941)*0.5,IF($C754&lt;16,(G754/($D754^0.70558407859294)*'Hintergrund Berechnung'!$I$941)*0.67,G754/($D754^0.70558407859294)*'Hintergrund Berechnung'!$I$942)))</f>
        <v>#DIV/0!</v>
      </c>
      <c r="Y754" s="16" t="str">
        <f t="shared" si="101"/>
        <v/>
      </c>
      <c r="Z754" s="16" t="e">
        <f>IF($A$3=FALSE,IF($C754&lt;16,I754/($D754^0.70558407859294)*'Hintergrund Berechnung'!$I$941,I754/($D754^0.70558407859294)*'Hintergrund Berechnung'!$I$942),IF($C754&lt;13,(I754/($D754^0.70558407859294)*'Hintergrund Berechnung'!$I$941)*0.5,IF($C754&lt;16,(I754/($D754^0.70558407859294)*'Hintergrund Berechnung'!$I$941)*0.67,I754/($D754^0.70558407859294)*'Hintergrund Berechnung'!$I$942)))</f>
        <v>#DIV/0!</v>
      </c>
      <c r="AA754" s="16" t="str">
        <f t="shared" si="102"/>
        <v/>
      </c>
      <c r="AB754" s="16" t="e">
        <f>IF($A$3=FALSE,IF($C754&lt;16,K754/($D754^0.70558407859294)*'Hintergrund Berechnung'!$I$941,K754/($D754^0.70558407859294)*'Hintergrund Berechnung'!$I$942),IF($C754&lt;13,(K754/($D754^0.70558407859294)*'Hintergrund Berechnung'!$I$941)*0.5,IF($C754&lt;16,(K754/($D754^0.70558407859294)*'Hintergrund Berechnung'!$I$941)*0.67,K754/($D754^0.70558407859294)*'Hintergrund Berechnung'!$I$942)))</f>
        <v>#DIV/0!</v>
      </c>
      <c r="AC754" s="16" t="str">
        <f t="shared" si="103"/>
        <v/>
      </c>
      <c r="AD754" s="16" t="e">
        <f>IF($A$3=FALSE,IF($C754&lt;16,M754/($D754^0.70558407859294)*'Hintergrund Berechnung'!$I$941,M754/($D754^0.70558407859294)*'Hintergrund Berechnung'!$I$942),IF($C754&lt;13,(M754/($D754^0.70558407859294)*'Hintergrund Berechnung'!$I$941)*0.5,IF($C754&lt;16,(M754/($D754^0.70558407859294)*'Hintergrund Berechnung'!$I$941)*0.67,M754/($D754^0.70558407859294)*'Hintergrund Berechnung'!$I$942)))</f>
        <v>#DIV/0!</v>
      </c>
      <c r="AE754" s="16" t="str">
        <f t="shared" si="104"/>
        <v/>
      </c>
      <c r="AF754" s="16" t="e">
        <f>IF($A$3=FALSE,IF($C754&lt;16,O754/($D754^0.70558407859294)*'Hintergrund Berechnung'!$I$941,O754/($D754^0.70558407859294)*'Hintergrund Berechnung'!$I$942),IF($C754&lt;13,(O754/($D754^0.70558407859294)*'Hintergrund Berechnung'!$I$941)*0.5,IF($C754&lt;16,(O754/($D754^0.70558407859294)*'Hintergrund Berechnung'!$I$941)*0.67,O754/($D754^0.70558407859294)*'Hintergrund Berechnung'!$I$942)))</f>
        <v>#DIV/0!</v>
      </c>
      <c r="AG754" s="16" t="str">
        <f t="shared" si="105"/>
        <v/>
      </c>
      <c r="AH754" s="16" t="e">
        <f t="shared" si="106"/>
        <v>#DIV/0!</v>
      </c>
      <c r="AI754" s="34" t="e">
        <f>ROUND(IF(C754&lt;16,$Q754/($D754^0.450818786555515)*'Hintergrund Berechnung'!$N$941,$Q754/($D754^0.450818786555515)*'Hintergrund Berechnung'!$N$942),0)</f>
        <v>#DIV/0!</v>
      </c>
      <c r="AJ754" s="34">
        <f>ROUND(IF(C754&lt;16,$R754*'Hintergrund Berechnung'!$O$941,$R754*'Hintergrund Berechnung'!$O$942),0)</f>
        <v>0</v>
      </c>
      <c r="AK754" s="34">
        <f>ROUND(IF(C754&lt;16,IF(S754&gt;0,(25-$S754)*'Hintergrund Berechnung'!$J$941,0),IF(S754&gt;0,(25-$S754)*'Hintergrund Berechnung'!$J$942,0)),0)</f>
        <v>0</v>
      </c>
      <c r="AL754" s="18" t="e">
        <f t="shared" si="107"/>
        <v>#DIV/0!</v>
      </c>
    </row>
    <row r="755" spans="21:38" x14ac:dyDescent="0.5">
      <c r="U755" s="16">
        <f t="shared" si="99"/>
        <v>0</v>
      </c>
      <c r="V755" s="16" t="e">
        <f>IF($A$3=FALSE,IF($C755&lt;16,E755/($D755^0.70558407859294)*'Hintergrund Berechnung'!$I$941,E755/($D755^0.70558407859294)*'Hintergrund Berechnung'!$I$942),IF($C755&lt;13,(E755/($D755^0.70558407859294)*'Hintergrund Berechnung'!$I$941)*0.5,IF($C755&lt;16,(E755/($D755^0.70558407859294)*'Hintergrund Berechnung'!$I$941)*0.67,E755/($D755^0.70558407859294)*'Hintergrund Berechnung'!$I$942)))</f>
        <v>#DIV/0!</v>
      </c>
      <c r="W755" s="16" t="str">
        <f t="shared" si="100"/>
        <v/>
      </c>
      <c r="X755" s="16" t="e">
        <f>IF($A$3=FALSE,IF($C755&lt;16,G755/($D755^0.70558407859294)*'Hintergrund Berechnung'!$I$941,G755/($D755^0.70558407859294)*'Hintergrund Berechnung'!$I$942),IF($C755&lt;13,(G755/($D755^0.70558407859294)*'Hintergrund Berechnung'!$I$941)*0.5,IF($C755&lt;16,(G755/($D755^0.70558407859294)*'Hintergrund Berechnung'!$I$941)*0.67,G755/($D755^0.70558407859294)*'Hintergrund Berechnung'!$I$942)))</f>
        <v>#DIV/0!</v>
      </c>
      <c r="Y755" s="16" t="str">
        <f t="shared" si="101"/>
        <v/>
      </c>
      <c r="Z755" s="16" t="e">
        <f>IF($A$3=FALSE,IF($C755&lt;16,I755/($D755^0.70558407859294)*'Hintergrund Berechnung'!$I$941,I755/($D755^0.70558407859294)*'Hintergrund Berechnung'!$I$942),IF($C755&lt;13,(I755/($D755^0.70558407859294)*'Hintergrund Berechnung'!$I$941)*0.5,IF($C755&lt;16,(I755/($D755^0.70558407859294)*'Hintergrund Berechnung'!$I$941)*0.67,I755/($D755^0.70558407859294)*'Hintergrund Berechnung'!$I$942)))</f>
        <v>#DIV/0!</v>
      </c>
      <c r="AA755" s="16" t="str">
        <f t="shared" si="102"/>
        <v/>
      </c>
      <c r="AB755" s="16" t="e">
        <f>IF($A$3=FALSE,IF($C755&lt;16,K755/($D755^0.70558407859294)*'Hintergrund Berechnung'!$I$941,K755/($D755^0.70558407859294)*'Hintergrund Berechnung'!$I$942),IF($C755&lt;13,(K755/($D755^0.70558407859294)*'Hintergrund Berechnung'!$I$941)*0.5,IF($C755&lt;16,(K755/($D755^0.70558407859294)*'Hintergrund Berechnung'!$I$941)*0.67,K755/($D755^0.70558407859294)*'Hintergrund Berechnung'!$I$942)))</f>
        <v>#DIV/0!</v>
      </c>
      <c r="AC755" s="16" t="str">
        <f t="shared" si="103"/>
        <v/>
      </c>
      <c r="AD755" s="16" t="e">
        <f>IF($A$3=FALSE,IF($C755&lt;16,M755/($D755^0.70558407859294)*'Hintergrund Berechnung'!$I$941,M755/($D755^0.70558407859294)*'Hintergrund Berechnung'!$I$942),IF($C755&lt;13,(M755/($D755^0.70558407859294)*'Hintergrund Berechnung'!$I$941)*0.5,IF($C755&lt;16,(M755/($D755^0.70558407859294)*'Hintergrund Berechnung'!$I$941)*0.67,M755/($D755^0.70558407859294)*'Hintergrund Berechnung'!$I$942)))</f>
        <v>#DIV/0!</v>
      </c>
      <c r="AE755" s="16" t="str">
        <f t="shared" si="104"/>
        <v/>
      </c>
      <c r="AF755" s="16" t="e">
        <f>IF($A$3=FALSE,IF($C755&lt;16,O755/($D755^0.70558407859294)*'Hintergrund Berechnung'!$I$941,O755/($D755^0.70558407859294)*'Hintergrund Berechnung'!$I$942),IF($C755&lt;13,(O755/($D755^0.70558407859294)*'Hintergrund Berechnung'!$I$941)*0.5,IF($C755&lt;16,(O755/($D755^0.70558407859294)*'Hintergrund Berechnung'!$I$941)*0.67,O755/($D755^0.70558407859294)*'Hintergrund Berechnung'!$I$942)))</f>
        <v>#DIV/0!</v>
      </c>
      <c r="AG755" s="16" t="str">
        <f t="shared" si="105"/>
        <v/>
      </c>
      <c r="AH755" s="16" t="e">
        <f t="shared" si="106"/>
        <v>#DIV/0!</v>
      </c>
      <c r="AI755" s="34" t="e">
        <f>ROUND(IF(C755&lt;16,$Q755/($D755^0.450818786555515)*'Hintergrund Berechnung'!$N$941,$Q755/($D755^0.450818786555515)*'Hintergrund Berechnung'!$N$942),0)</f>
        <v>#DIV/0!</v>
      </c>
      <c r="AJ755" s="34">
        <f>ROUND(IF(C755&lt;16,$R755*'Hintergrund Berechnung'!$O$941,$R755*'Hintergrund Berechnung'!$O$942),0)</f>
        <v>0</v>
      </c>
      <c r="AK755" s="34">
        <f>ROUND(IF(C755&lt;16,IF(S755&gt;0,(25-$S755)*'Hintergrund Berechnung'!$J$941,0),IF(S755&gt;0,(25-$S755)*'Hintergrund Berechnung'!$J$942,0)),0)</f>
        <v>0</v>
      </c>
      <c r="AL755" s="18" t="e">
        <f t="shared" si="107"/>
        <v>#DIV/0!</v>
      </c>
    </row>
    <row r="756" spans="21:38" x14ac:dyDescent="0.5">
      <c r="U756" s="16">
        <f t="shared" si="99"/>
        <v>0</v>
      </c>
      <c r="V756" s="16" t="e">
        <f>IF($A$3=FALSE,IF($C756&lt;16,E756/($D756^0.70558407859294)*'Hintergrund Berechnung'!$I$941,E756/($D756^0.70558407859294)*'Hintergrund Berechnung'!$I$942),IF($C756&lt;13,(E756/($D756^0.70558407859294)*'Hintergrund Berechnung'!$I$941)*0.5,IF($C756&lt;16,(E756/($D756^0.70558407859294)*'Hintergrund Berechnung'!$I$941)*0.67,E756/($D756^0.70558407859294)*'Hintergrund Berechnung'!$I$942)))</f>
        <v>#DIV/0!</v>
      </c>
      <c r="W756" s="16" t="str">
        <f t="shared" si="100"/>
        <v/>
      </c>
      <c r="X756" s="16" t="e">
        <f>IF($A$3=FALSE,IF($C756&lt;16,G756/($D756^0.70558407859294)*'Hintergrund Berechnung'!$I$941,G756/($D756^0.70558407859294)*'Hintergrund Berechnung'!$I$942),IF($C756&lt;13,(G756/($D756^0.70558407859294)*'Hintergrund Berechnung'!$I$941)*0.5,IF($C756&lt;16,(G756/($D756^0.70558407859294)*'Hintergrund Berechnung'!$I$941)*0.67,G756/($D756^0.70558407859294)*'Hintergrund Berechnung'!$I$942)))</f>
        <v>#DIV/0!</v>
      </c>
      <c r="Y756" s="16" t="str">
        <f t="shared" si="101"/>
        <v/>
      </c>
      <c r="Z756" s="16" t="e">
        <f>IF($A$3=FALSE,IF($C756&lt;16,I756/($D756^0.70558407859294)*'Hintergrund Berechnung'!$I$941,I756/($D756^0.70558407859294)*'Hintergrund Berechnung'!$I$942),IF($C756&lt;13,(I756/($D756^0.70558407859294)*'Hintergrund Berechnung'!$I$941)*0.5,IF($C756&lt;16,(I756/($D756^0.70558407859294)*'Hintergrund Berechnung'!$I$941)*0.67,I756/($D756^0.70558407859294)*'Hintergrund Berechnung'!$I$942)))</f>
        <v>#DIV/0!</v>
      </c>
      <c r="AA756" s="16" t="str">
        <f t="shared" si="102"/>
        <v/>
      </c>
      <c r="AB756" s="16" t="e">
        <f>IF($A$3=FALSE,IF($C756&lt;16,K756/($D756^0.70558407859294)*'Hintergrund Berechnung'!$I$941,K756/($D756^0.70558407859294)*'Hintergrund Berechnung'!$I$942),IF($C756&lt;13,(K756/($D756^0.70558407859294)*'Hintergrund Berechnung'!$I$941)*0.5,IF($C756&lt;16,(K756/($D756^0.70558407859294)*'Hintergrund Berechnung'!$I$941)*0.67,K756/($D756^0.70558407859294)*'Hintergrund Berechnung'!$I$942)))</f>
        <v>#DIV/0!</v>
      </c>
      <c r="AC756" s="16" t="str">
        <f t="shared" si="103"/>
        <v/>
      </c>
      <c r="AD756" s="16" t="e">
        <f>IF($A$3=FALSE,IF($C756&lt;16,M756/($D756^0.70558407859294)*'Hintergrund Berechnung'!$I$941,M756/($D756^0.70558407859294)*'Hintergrund Berechnung'!$I$942),IF($C756&lt;13,(M756/($D756^0.70558407859294)*'Hintergrund Berechnung'!$I$941)*0.5,IF($C756&lt;16,(M756/($D756^0.70558407859294)*'Hintergrund Berechnung'!$I$941)*0.67,M756/($D756^0.70558407859294)*'Hintergrund Berechnung'!$I$942)))</f>
        <v>#DIV/0!</v>
      </c>
      <c r="AE756" s="16" t="str">
        <f t="shared" si="104"/>
        <v/>
      </c>
      <c r="AF756" s="16" t="e">
        <f>IF($A$3=FALSE,IF($C756&lt;16,O756/($D756^0.70558407859294)*'Hintergrund Berechnung'!$I$941,O756/($D756^0.70558407859294)*'Hintergrund Berechnung'!$I$942),IF($C756&lt;13,(O756/($D756^0.70558407859294)*'Hintergrund Berechnung'!$I$941)*0.5,IF($C756&lt;16,(O756/($D756^0.70558407859294)*'Hintergrund Berechnung'!$I$941)*0.67,O756/($D756^0.70558407859294)*'Hintergrund Berechnung'!$I$942)))</f>
        <v>#DIV/0!</v>
      </c>
      <c r="AG756" s="16" t="str">
        <f t="shared" si="105"/>
        <v/>
      </c>
      <c r="AH756" s="16" t="e">
        <f t="shared" si="106"/>
        <v>#DIV/0!</v>
      </c>
      <c r="AI756" s="34" t="e">
        <f>ROUND(IF(C756&lt;16,$Q756/($D756^0.450818786555515)*'Hintergrund Berechnung'!$N$941,$Q756/($D756^0.450818786555515)*'Hintergrund Berechnung'!$N$942),0)</f>
        <v>#DIV/0!</v>
      </c>
      <c r="AJ756" s="34">
        <f>ROUND(IF(C756&lt;16,$R756*'Hintergrund Berechnung'!$O$941,$R756*'Hintergrund Berechnung'!$O$942),0)</f>
        <v>0</v>
      </c>
      <c r="AK756" s="34">
        <f>ROUND(IF(C756&lt;16,IF(S756&gt;0,(25-$S756)*'Hintergrund Berechnung'!$J$941,0),IF(S756&gt;0,(25-$S756)*'Hintergrund Berechnung'!$J$942,0)),0)</f>
        <v>0</v>
      </c>
      <c r="AL756" s="18" t="e">
        <f t="shared" si="107"/>
        <v>#DIV/0!</v>
      </c>
    </row>
    <row r="757" spans="21:38" x14ac:dyDescent="0.5">
      <c r="U757" s="16">
        <f t="shared" si="99"/>
        <v>0</v>
      </c>
      <c r="V757" s="16" t="e">
        <f>IF($A$3=FALSE,IF($C757&lt;16,E757/($D757^0.70558407859294)*'Hintergrund Berechnung'!$I$941,E757/($D757^0.70558407859294)*'Hintergrund Berechnung'!$I$942),IF($C757&lt;13,(E757/($D757^0.70558407859294)*'Hintergrund Berechnung'!$I$941)*0.5,IF($C757&lt;16,(E757/($D757^0.70558407859294)*'Hintergrund Berechnung'!$I$941)*0.67,E757/($D757^0.70558407859294)*'Hintergrund Berechnung'!$I$942)))</f>
        <v>#DIV/0!</v>
      </c>
      <c r="W757" s="16" t="str">
        <f t="shared" si="100"/>
        <v/>
      </c>
      <c r="X757" s="16" t="e">
        <f>IF($A$3=FALSE,IF($C757&lt;16,G757/($D757^0.70558407859294)*'Hintergrund Berechnung'!$I$941,G757/($D757^0.70558407859294)*'Hintergrund Berechnung'!$I$942),IF($C757&lt;13,(G757/($D757^0.70558407859294)*'Hintergrund Berechnung'!$I$941)*0.5,IF($C757&lt;16,(G757/($D757^0.70558407859294)*'Hintergrund Berechnung'!$I$941)*0.67,G757/($D757^0.70558407859294)*'Hintergrund Berechnung'!$I$942)))</f>
        <v>#DIV/0!</v>
      </c>
      <c r="Y757" s="16" t="str">
        <f t="shared" si="101"/>
        <v/>
      </c>
      <c r="Z757" s="16" t="e">
        <f>IF($A$3=FALSE,IF($C757&lt;16,I757/($D757^0.70558407859294)*'Hintergrund Berechnung'!$I$941,I757/($D757^0.70558407859294)*'Hintergrund Berechnung'!$I$942),IF($C757&lt;13,(I757/($D757^0.70558407859294)*'Hintergrund Berechnung'!$I$941)*0.5,IF($C757&lt;16,(I757/($D757^0.70558407859294)*'Hintergrund Berechnung'!$I$941)*0.67,I757/($D757^0.70558407859294)*'Hintergrund Berechnung'!$I$942)))</f>
        <v>#DIV/0!</v>
      </c>
      <c r="AA757" s="16" t="str">
        <f t="shared" si="102"/>
        <v/>
      </c>
      <c r="AB757" s="16" t="e">
        <f>IF($A$3=FALSE,IF($C757&lt;16,K757/($D757^0.70558407859294)*'Hintergrund Berechnung'!$I$941,K757/($D757^0.70558407859294)*'Hintergrund Berechnung'!$I$942),IF($C757&lt;13,(K757/($D757^0.70558407859294)*'Hintergrund Berechnung'!$I$941)*0.5,IF($C757&lt;16,(K757/($D757^0.70558407859294)*'Hintergrund Berechnung'!$I$941)*0.67,K757/($D757^0.70558407859294)*'Hintergrund Berechnung'!$I$942)))</f>
        <v>#DIV/0!</v>
      </c>
      <c r="AC757" s="16" t="str">
        <f t="shared" si="103"/>
        <v/>
      </c>
      <c r="AD757" s="16" t="e">
        <f>IF($A$3=FALSE,IF($C757&lt;16,M757/($D757^0.70558407859294)*'Hintergrund Berechnung'!$I$941,M757/($D757^0.70558407859294)*'Hintergrund Berechnung'!$I$942),IF($C757&lt;13,(M757/($D757^0.70558407859294)*'Hintergrund Berechnung'!$I$941)*0.5,IF($C757&lt;16,(M757/($D757^0.70558407859294)*'Hintergrund Berechnung'!$I$941)*0.67,M757/($D757^0.70558407859294)*'Hintergrund Berechnung'!$I$942)))</f>
        <v>#DIV/0!</v>
      </c>
      <c r="AE757" s="16" t="str">
        <f t="shared" si="104"/>
        <v/>
      </c>
      <c r="AF757" s="16" t="e">
        <f>IF($A$3=FALSE,IF($C757&lt;16,O757/($D757^0.70558407859294)*'Hintergrund Berechnung'!$I$941,O757/($D757^0.70558407859294)*'Hintergrund Berechnung'!$I$942),IF($C757&lt;13,(O757/($D757^0.70558407859294)*'Hintergrund Berechnung'!$I$941)*0.5,IF($C757&lt;16,(O757/($D757^0.70558407859294)*'Hintergrund Berechnung'!$I$941)*0.67,O757/($D757^0.70558407859294)*'Hintergrund Berechnung'!$I$942)))</f>
        <v>#DIV/0!</v>
      </c>
      <c r="AG757" s="16" t="str">
        <f t="shared" si="105"/>
        <v/>
      </c>
      <c r="AH757" s="16" t="e">
        <f t="shared" si="106"/>
        <v>#DIV/0!</v>
      </c>
      <c r="AI757" s="34" t="e">
        <f>ROUND(IF(C757&lt;16,$Q757/($D757^0.450818786555515)*'Hintergrund Berechnung'!$N$941,$Q757/($D757^0.450818786555515)*'Hintergrund Berechnung'!$N$942),0)</f>
        <v>#DIV/0!</v>
      </c>
      <c r="AJ757" s="34">
        <f>ROUND(IF(C757&lt;16,$R757*'Hintergrund Berechnung'!$O$941,$R757*'Hintergrund Berechnung'!$O$942),0)</f>
        <v>0</v>
      </c>
      <c r="AK757" s="34">
        <f>ROUND(IF(C757&lt;16,IF(S757&gt;0,(25-$S757)*'Hintergrund Berechnung'!$J$941,0),IF(S757&gt;0,(25-$S757)*'Hintergrund Berechnung'!$J$942,0)),0)</f>
        <v>0</v>
      </c>
      <c r="AL757" s="18" t="e">
        <f t="shared" si="107"/>
        <v>#DIV/0!</v>
      </c>
    </row>
    <row r="758" spans="21:38" x14ac:dyDescent="0.5">
      <c r="U758" s="16">
        <f t="shared" si="99"/>
        <v>0</v>
      </c>
      <c r="V758" s="16" t="e">
        <f>IF($A$3=FALSE,IF($C758&lt;16,E758/($D758^0.70558407859294)*'Hintergrund Berechnung'!$I$941,E758/($D758^0.70558407859294)*'Hintergrund Berechnung'!$I$942),IF($C758&lt;13,(E758/($D758^0.70558407859294)*'Hintergrund Berechnung'!$I$941)*0.5,IF($C758&lt;16,(E758/($D758^0.70558407859294)*'Hintergrund Berechnung'!$I$941)*0.67,E758/($D758^0.70558407859294)*'Hintergrund Berechnung'!$I$942)))</f>
        <v>#DIV/0!</v>
      </c>
      <c r="W758" s="16" t="str">
        <f t="shared" si="100"/>
        <v/>
      </c>
      <c r="X758" s="16" t="e">
        <f>IF($A$3=FALSE,IF($C758&lt;16,G758/($D758^0.70558407859294)*'Hintergrund Berechnung'!$I$941,G758/($D758^0.70558407859294)*'Hintergrund Berechnung'!$I$942),IF($C758&lt;13,(G758/($D758^0.70558407859294)*'Hintergrund Berechnung'!$I$941)*0.5,IF($C758&lt;16,(G758/($D758^0.70558407859294)*'Hintergrund Berechnung'!$I$941)*0.67,G758/($D758^0.70558407859294)*'Hintergrund Berechnung'!$I$942)))</f>
        <v>#DIV/0!</v>
      </c>
      <c r="Y758" s="16" t="str">
        <f t="shared" si="101"/>
        <v/>
      </c>
      <c r="Z758" s="16" t="e">
        <f>IF($A$3=FALSE,IF($C758&lt;16,I758/($D758^0.70558407859294)*'Hintergrund Berechnung'!$I$941,I758/($D758^0.70558407859294)*'Hintergrund Berechnung'!$I$942),IF($C758&lt;13,(I758/($D758^0.70558407859294)*'Hintergrund Berechnung'!$I$941)*0.5,IF($C758&lt;16,(I758/($D758^0.70558407859294)*'Hintergrund Berechnung'!$I$941)*0.67,I758/($D758^0.70558407859294)*'Hintergrund Berechnung'!$I$942)))</f>
        <v>#DIV/0!</v>
      </c>
      <c r="AA758" s="16" t="str">
        <f t="shared" si="102"/>
        <v/>
      </c>
      <c r="AB758" s="16" t="e">
        <f>IF($A$3=FALSE,IF($C758&lt;16,K758/($D758^0.70558407859294)*'Hintergrund Berechnung'!$I$941,K758/($D758^0.70558407859294)*'Hintergrund Berechnung'!$I$942),IF($C758&lt;13,(K758/($D758^0.70558407859294)*'Hintergrund Berechnung'!$I$941)*0.5,IF($C758&lt;16,(K758/($D758^0.70558407859294)*'Hintergrund Berechnung'!$I$941)*0.67,K758/($D758^0.70558407859294)*'Hintergrund Berechnung'!$I$942)))</f>
        <v>#DIV/0!</v>
      </c>
      <c r="AC758" s="16" t="str">
        <f t="shared" si="103"/>
        <v/>
      </c>
      <c r="AD758" s="16" t="e">
        <f>IF($A$3=FALSE,IF($C758&lt;16,M758/($D758^0.70558407859294)*'Hintergrund Berechnung'!$I$941,M758/($D758^0.70558407859294)*'Hintergrund Berechnung'!$I$942),IF($C758&lt;13,(M758/($D758^0.70558407859294)*'Hintergrund Berechnung'!$I$941)*0.5,IF($C758&lt;16,(M758/($D758^0.70558407859294)*'Hintergrund Berechnung'!$I$941)*0.67,M758/($D758^0.70558407859294)*'Hintergrund Berechnung'!$I$942)))</f>
        <v>#DIV/0!</v>
      </c>
      <c r="AE758" s="16" t="str">
        <f t="shared" si="104"/>
        <v/>
      </c>
      <c r="AF758" s="16" t="e">
        <f>IF($A$3=FALSE,IF($C758&lt;16,O758/($D758^0.70558407859294)*'Hintergrund Berechnung'!$I$941,O758/($D758^0.70558407859294)*'Hintergrund Berechnung'!$I$942),IF($C758&lt;13,(O758/($D758^0.70558407859294)*'Hintergrund Berechnung'!$I$941)*0.5,IF($C758&lt;16,(O758/($D758^0.70558407859294)*'Hintergrund Berechnung'!$I$941)*0.67,O758/($D758^0.70558407859294)*'Hintergrund Berechnung'!$I$942)))</f>
        <v>#DIV/0!</v>
      </c>
      <c r="AG758" s="16" t="str">
        <f t="shared" si="105"/>
        <v/>
      </c>
      <c r="AH758" s="16" t="e">
        <f t="shared" si="106"/>
        <v>#DIV/0!</v>
      </c>
      <c r="AI758" s="34" t="e">
        <f>ROUND(IF(C758&lt;16,$Q758/($D758^0.450818786555515)*'Hintergrund Berechnung'!$N$941,$Q758/($D758^0.450818786555515)*'Hintergrund Berechnung'!$N$942),0)</f>
        <v>#DIV/0!</v>
      </c>
      <c r="AJ758" s="34">
        <f>ROUND(IF(C758&lt;16,$R758*'Hintergrund Berechnung'!$O$941,$R758*'Hintergrund Berechnung'!$O$942),0)</f>
        <v>0</v>
      </c>
      <c r="AK758" s="34">
        <f>ROUND(IF(C758&lt;16,IF(S758&gt;0,(25-$S758)*'Hintergrund Berechnung'!$J$941,0),IF(S758&gt;0,(25-$S758)*'Hintergrund Berechnung'!$J$942,0)),0)</f>
        <v>0</v>
      </c>
      <c r="AL758" s="18" t="e">
        <f t="shared" si="107"/>
        <v>#DIV/0!</v>
      </c>
    </row>
    <row r="759" spans="21:38" x14ac:dyDescent="0.5">
      <c r="U759" s="16">
        <f t="shared" si="99"/>
        <v>0</v>
      </c>
      <c r="V759" s="16" t="e">
        <f>IF($A$3=FALSE,IF($C759&lt;16,E759/($D759^0.70558407859294)*'Hintergrund Berechnung'!$I$941,E759/($D759^0.70558407859294)*'Hintergrund Berechnung'!$I$942),IF($C759&lt;13,(E759/($D759^0.70558407859294)*'Hintergrund Berechnung'!$I$941)*0.5,IF($C759&lt;16,(E759/($D759^0.70558407859294)*'Hintergrund Berechnung'!$I$941)*0.67,E759/($D759^0.70558407859294)*'Hintergrund Berechnung'!$I$942)))</f>
        <v>#DIV/0!</v>
      </c>
      <c r="W759" s="16" t="str">
        <f t="shared" si="100"/>
        <v/>
      </c>
      <c r="X759" s="16" t="e">
        <f>IF($A$3=FALSE,IF($C759&lt;16,G759/($D759^0.70558407859294)*'Hintergrund Berechnung'!$I$941,G759/($D759^0.70558407859294)*'Hintergrund Berechnung'!$I$942),IF($C759&lt;13,(G759/($D759^0.70558407859294)*'Hintergrund Berechnung'!$I$941)*0.5,IF($C759&lt;16,(G759/($D759^0.70558407859294)*'Hintergrund Berechnung'!$I$941)*0.67,G759/($D759^0.70558407859294)*'Hintergrund Berechnung'!$I$942)))</f>
        <v>#DIV/0!</v>
      </c>
      <c r="Y759" s="16" t="str">
        <f t="shared" si="101"/>
        <v/>
      </c>
      <c r="Z759" s="16" t="e">
        <f>IF($A$3=FALSE,IF($C759&lt;16,I759/($D759^0.70558407859294)*'Hintergrund Berechnung'!$I$941,I759/($D759^0.70558407859294)*'Hintergrund Berechnung'!$I$942),IF($C759&lt;13,(I759/($D759^0.70558407859294)*'Hintergrund Berechnung'!$I$941)*0.5,IF($C759&lt;16,(I759/($D759^0.70558407859294)*'Hintergrund Berechnung'!$I$941)*0.67,I759/($D759^0.70558407859294)*'Hintergrund Berechnung'!$I$942)))</f>
        <v>#DIV/0!</v>
      </c>
      <c r="AA759" s="16" t="str">
        <f t="shared" si="102"/>
        <v/>
      </c>
      <c r="AB759" s="16" t="e">
        <f>IF($A$3=FALSE,IF($C759&lt;16,K759/($D759^0.70558407859294)*'Hintergrund Berechnung'!$I$941,K759/($D759^0.70558407859294)*'Hintergrund Berechnung'!$I$942),IF($C759&lt;13,(K759/($D759^0.70558407859294)*'Hintergrund Berechnung'!$I$941)*0.5,IF($C759&lt;16,(K759/($D759^0.70558407859294)*'Hintergrund Berechnung'!$I$941)*0.67,K759/($D759^0.70558407859294)*'Hintergrund Berechnung'!$I$942)))</f>
        <v>#DIV/0!</v>
      </c>
      <c r="AC759" s="16" t="str">
        <f t="shared" si="103"/>
        <v/>
      </c>
      <c r="AD759" s="16" t="e">
        <f>IF($A$3=FALSE,IF($C759&lt;16,M759/($D759^0.70558407859294)*'Hintergrund Berechnung'!$I$941,M759/($D759^0.70558407859294)*'Hintergrund Berechnung'!$I$942),IF($C759&lt;13,(M759/($D759^0.70558407859294)*'Hintergrund Berechnung'!$I$941)*0.5,IF($C759&lt;16,(M759/($D759^0.70558407859294)*'Hintergrund Berechnung'!$I$941)*0.67,M759/($D759^0.70558407859294)*'Hintergrund Berechnung'!$I$942)))</f>
        <v>#DIV/0!</v>
      </c>
      <c r="AE759" s="16" t="str">
        <f t="shared" si="104"/>
        <v/>
      </c>
      <c r="AF759" s="16" t="e">
        <f>IF($A$3=FALSE,IF($C759&lt;16,O759/($D759^0.70558407859294)*'Hintergrund Berechnung'!$I$941,O759/($D759^0.70558407859294)*'Hintergrund Berechnung'!$I$942),IF($C759&lt;13,(O759/($D759^0.70558407859294)*'Hintergrund Berechnung'!$I$941)*0.5,IF($C759&lt;16,(O759/($D759^0.70558407859294)*'Hintergrund Berechnung'!$I$941)*0.67,O759/($D759^0.70558407859294)*'Hintergrund Berechnung'!$I$942)))</f>
        <v>#DIV/0!</v>
      </c>
      <c r="AG759" s="16" t="str">
        <f t="shared" si="105"/>
        <v/>
      </c>
      <c r="AH759" s="16" t="e">
        <f t="shared" si="106"/>
        <v>#DIV/0!</v>
      </c>
      <c r="AI759" s="34" t="e">
        <f>ROUND(IF(C759&lt;16,$Q759/($D759^0.450818786555515)*'Hintergrund Berechnung'!$N$941,$Q759/($D759^0.450818786555515)*'Hintergrund Berechnung'!$N$942),0)</f>
        <v>#DIV/0!</v>
      </c>
      <c r="AJ759" s="34">
        <f>ROUND(IF(C759&lt;16,$R759*'Hintergrund Berechnung'!$O$941,$R759*'Hintergrund Berechnung'!$O$942),0)</f>
        <v>0</v>
      </c>
      <c r="AK759" s="34">
        <f>ROUND(IF(C759&lt;16,IF(S759&gt;0,(25-$S759)*'Hintergrund Berechnung'!$J$941,0),IF(S759&gt;0,(25-$S759)*'Hintergrund Berechnung'!$J$942,0)),0)</f>
        <v>0</v>
      </c>
      <c r="AL759" s="18" t="e">
        <f t="shared" si="107"/>
        <v>#DIV/0!</v>
      </c>
    </row>
    <row r="760" spans="21:38" x14ac:dyDescent="0.5">
      <c r="U760" s="16">
        <f t="shared" si="99"/>
        <v>0</v>
      </c>
      <c r="V760" s="16" t="e">
        <f>IF($A$3=FALSE,IF($C760&lt;16,E760/($D760^0.70558407859294)*'Hintergrund Berechnung'!$I$941,E760/($D760^0.70558407859294)*'Hintergrund Berechnung'!$I$942),IF($C760&lt;13,(E760/($D760^0.70558407859294)*'Hintergrund Berechnung'!$I$941)*0.5,IF($C760&lt;16,(E760/($D760^0.70558407859294)*'Hintergrund Berechnung'!$I$941)*0.67,E760/($D760^0.70558407859294)*'Hintergrund Berechnung'!$I$942)))</f>
        <v>#DIV/0!</v>
      </c>
      <c r="W760" s="16" t="str">
        <f t="shared" si="100"/>
        <v/>
      </c>
      <c r="X760" s="16" t="e">
        <f>IF($A$3=FALSE,IF($C760&lt;16,G760/($D760^0.70558407859294)*'Hintergrund Berechnung'!$I$941,G760/($D760^0.70558407859294)*'Hintergrund Berechnung'!$I$942),IF($C760&lt;13,(G760/($D760^0.70558407859294)*'Hintergrund Berechnung'!$I$941)*0.5,IF($C760&lt;16,(G760/($D760^0.70558407859294)*'Hintergrund Berechnung'!$I$941)*0.67,G760/($D760^0.70558407859294)*'Hintergrund Berechnung'!$I$942)))</f>
        <v>#DIV/0!</v>
      </c>
      <c r="Y760" s="16" t="str">
        <f t="shared" si="101"/>
        <v/>
      </c>
      <c r="Z760" s="16" t="e">
        <f>IF($A$3=FALSE,IF($C760&lt;16,I760/($D760^0.70558407859294)*'Hintergrund Berechnung'!$I$941,I760/($D760^0.70558407859294)*'Hintergrund Berechnung'!$I$942),IF($C760&lt;13,(I760/($D760^0.70558407859294)*'Hintergrund Berechnung'!$I$941)*0.5,IF($C760&lt;16,(I760/($D760^0.70558407859294)*'Hintergrund Berechnung'!$I$941)*0.67,I760/($D760^0.70558407859294)*'Hintergrund Berechnung'!$I$942)))</f>
        <v>#DIV/0!</v>
      </c>
      <c r="AA760" s="16" t="str">
        <f t="shared" si="102"/>
        <v/>
      </c>
      <c r="AB760" s="16" t="e">
        <f>IF($A$3=FALSE,IF($C760&lt;16,K760/($D760^0.70558407859294)*'Hintergrund Berechnung'!$I$941,K760/($D760^0.70558407859294)*'Hintergrund Berechnung'!$I$942),IF($C760&lt;13,(K760/($D760^0.70558407859294)*'Hintergrund Berechnung'!$I$941)*0.5,IF($C760&lt;16,(K760/($D760^0.70558407859294)*'Hintergrund Berechnung'!$I$941)*0.67,K760/($D760^0.70558407859294)*'Hintergrund Berechnung'!$I$942)))</f>
        <v>#DIV/0!</v>
      </c>
      <c r="AC760" s="16" t="str">
        <f t="shared" si="103"/>
        <v/>
      </c>
      <c r="AD760" s="16" t="e">
        <f>IF($A$3=FALSE,IF($C760&lt;16,M760/($D760^0.70558407859294)*'Hintergrund Berechnung'!$I$941,M760/($D760^0.70558407859294)*'Hintergrund Berechnung'!$I$942),IF($C760&lt;13,(M760/($D760^0.70558407859294)*'Hintergrund Berechnung'!$I$941)*0.5,IF($C760&lt;16,(M760/($D760^0.70558407859294)*'Hintergrund Berechnung'!$I$941)*0.67,M760/($D760^0.70558407859294)*'Hintergrund Berechnung'!$I$942)))</f>
        <v>#DIV/0!</v>
      </c>
      <c r="AE760" s="16" t="str">
        <f t="shared" si="104"/>
        <v/>
      </c>
      <c r="AF760" s="16" t="e">
        <f>IF($A$3=FALSE,IF($C760&lt;16,O760/($D760^0.70558407859294)*'Hintergrund Berechnung'!$I$941,O760/($D760^0.70558407859294)*'Hintergrund Berechnung'!$I$942),IF($C760&lt;13,(O760/($D760^0.70558407859294)*'Hintergrund Berechnung'!$I$941)*0.5,IF($C760&lt;16,(O760/($D760^0.70558407859294)*'Hintergrund Berechnung'!$I$941)*0.67,O760/($D760^0.70558407859294)*'Hintergrund Berechnung'!$I$942)))</f>
        <v>#DIV/0!</v>
      </c>
      <c r="AG760" s="16" t="str">
        <f t="shared" si="105"/>
        <v/>
      </c>
      <c r="AH760" s="16" t="e">
        <f t="shared" si="106"/>
        <v>#DIV/0!</v>
      </c>
      <c r="AI760" s="34" t="e">
        <f>ROUND(IF(C760&lt;16,$Q760/($D760^0.450818786555515)*'Hintergrund Berechnung'!$N$941,$Q760/($D760^0.450818786555515)*'Hintergrund Berechnung'!$N$942),0)</f>
        <v>#DIV/0!</v>
      </c>
      <c r="AJ760" s="34">
        <f>ROUND(IF(C760&lt;16,$R760*'Hintergrund Berechnung'!$O$941,$R760*'Hintergrund Berechnung'!$O$942),0)</f>
        <v>0</v>
      </c>
      <c r="AK760" s="34">
        <f>ROUND(IF(C760&lt;16,IF(S760&gt;0,(25-$S760)*'Hintergrund Berechnung'!$J$941,0),IF(S760&gt;0,(25-$S760)*'Hintergrund Berechnung'!$J$942,0)),0)</f>
        <v>0</v>
      </c>
      <c r="AL760" s="18" t="e">
        <f t="shared" si="107"/>
        <v>#DIV/0!</v>
      </c>
    </row>
    <row r="761" spans="21:38" x14ac:dyDescent="0.5">
      <c r="U761" s="16">
        <f t="shared" si="99"/>
        <v>0</v>
      </c>
      <c r="V761" s="16" t="e">
        <f>IF($A$3=FALSE,IF($C761&lt;16,E761/($D761^0.70558407859294)*'Hintergrund Berechnung'!$I$941,E761/($D761^0.70558407859294)*'Hintergrund Berechnung'!$I$942),IF($C761&lt;13,(E761/($D761^0.70558407859294)*'Hintergrund Berechnung'!$I$941)*0.5,IF($C761&lt;16,(E761/($D761^0.70558407859294)*'Hintergrund Berechnung'!$I$941)*0.67,E761/($D761^0.70558407859294)*'Hintergrund Berechnung'!$I$942)))</f>
        <v>#DIV/0!</v>
      </c>
      <c r="W761" s="16" t="str">
        <f t="shared" si="100"/>
        <v/>
      </c>
      <c r="X761" s="16" t="e">
        <f>IF($A$3=FALSE,IF($C761&lt;16,G761/($D761^0.70558407859294)*'Hintergrund Berechnung'!$I$941,G761/($D761^0.70558407859294)*'Hintergrund Berechnung'!$I$942),IF($C761&lt;13,(G761/($D761^0.70558407859294)*'Hintergrund Berechnung'!$I$941)*0.5,IF($C761&lt;16,(G761/($D761^0.70558407859294)*'Hintergrund Berechnung'!$I$941)*0.67,G761/($D761^0.70558407859294)*'Hintergrund Berechnung'!$I$942)))</f>
        <v>#DIV/0!</v>
      </c>
      <c r="Y761" s="16" t="str">
        <f t="shared" si="101"/>
        <v/>
      </c>
      <c r="Z761" s="16" t="e">
        <f>IF($A$3=FALSE,IF($C761&lt;16,I761/($D761^0.70558407859294)*'Hintergrund Berechnung'!$I$941,I761/($D761^0.70558407859294)*'Hintergrund Berechnung'!$I$942),IF($C761&lt;13,(I761/($D761^0.70558407859294)*'Hintergrund Berechnung'!$I$941)*0.5,IF($C761&lt;16,(I761/($D761^0.70558407859294)*'Hintergrund Berechnung'!$I$941)*0.67,I761/($D761^0.70558407859294)*'Hintergrund Berechnung'!$I$942)))</f>
        <v>#DIV/0!</v>
      </c>
      <c r="AA761" s="16" t="str">
        <f t="shared" si="102"/>
        <v/>
      </c>
      <c r="AB761" s="16" t="e">
        <f>IF($A$3=FALSE,IF($C761&lt;16,K761/($D761^0.70558407859294)*'Hintergrund Berechnung'!$I$941,K761/($D761^0.70558407859294)*'Hintergrund Berechnung'!$I$942),IF($C761&lt;13,(K761/($D761^0.70558407859294)*'Hintergrund Berechnung'!$I$941)*0.5,IF($C761&lt;16,(K761/($D761^0.70558407859294)*'Hintergrund Berechnung'!$I$941)*0.67,K761/($D761^0.70558407859294)*'Hintergrund Berechnung'!$I$942)))</f>
        <v>#DIV/0!</v>
      </c>
      <c r="AC761" s="16" t="str">
        <f t="shared" si="103"/>
        <v/>
      </c>
      <c r="AD761" s="16" t="e">
        <f>IF($A$3=FALSE,IF($C761&lt;16,M761/($D761^0.70558407859294)*'Hintergrund Berechnung'!$I$941,M761/($D761^0.70558407859294)*'Hintergrund Berechnung'!$I$942),IF($C761&lt;13,(M761/($D761^0.70558407859294)*'Hintergrund Berechnung'!$I$941)*0.5,IF($C761&lt;16,(M761/($D761^0.70558407859294)*'Hintergrund Berechnung'!$I$941)*0.67,M761/($D761^0.70558407859294)*'Hintergrund Berechnung'!$I$942)))</f>
        <v>#DIV/0!</v>
      </c>
      <c r="AE761" s="16" t="str">
        <f t="shared" si="104"/>
        <v/>
      </c>
      <c r="AF761" s="16" t="e">
        <f>IF($A$3=FALSE,IF($C761&lt;16,O761/($D761^0.70558407859294)*'Hintergrund Berechnung'!$I$941,O761/($D761^0.70558407859294)*'Hintergrund Berechnung'!$I$942),IF($C761&lt;13,(O761/($D761^0.70558407859294)*'Hintergrund Berechnung'!$I$941)*0.5,IF($C761&lt;16,(O761/($D761^0.70558407859294)*'Hintergrund Berechnung'!$I$941)*0.67,O761/($D761^0.70558407859294)*'Hintergrund Berechnung'!$I$942)))</f>
        <v>#DIV/0!</v>
      </c>
      <c r="AG761" s="16" t="str">
        <f t="shared" si="105"/>
        <v/>
      </c>
      <c r="AH761" s="16" t="e">
        <f t="shared" si="106"/>
        <v>#DIV/0!</v>
      </c>
      <c r="AI761" s="34" t="e">
        <f>ROUND(IF(C761&lt;16,$Q761/($D761^0.450818786555515)*'Hintergrund Berechnung'!$N$941,$Q761/($D761^0.450818786555515)*'Hintergrund Berechnung'!$N$942),0)</f>
        <v>#DIV/0!</v>
      </c>
      <c r="AJ761" s="34">
        <f>ROUND(IF(C761&lt;16,$R761*'Hintergrund Berechnung'!$O$941,$R761*'Hintergrund Berechnung'!$O$942),0)</f>
        <v>0</v>
      </c>
      <c r="AK761" s="34">
        <f>ROUND(IF(C761&lt;16,IF(S761&gt;0,(25-$S761)*'Hintergrund Berechnung'!$J$941,0),IF(S761&gt;0,(25-$S761)*'Hintergrund Berechnung'!$J$942,0)),0)</f>
        <v>0</v>
      </c>
      <c r="AL761" s="18" t="e">
        <f t="shared" si="107"/>
        <v>#DIV/0!</v>
      </c>
    </row>
    <row r="762" spans="21:38" x14ac:dyDescent="0.5">
      <c r="U762" s="16">
        <f t="shared" si="99"/>
        <v>0</v>
      </c>
      <c r="V762" s="16" t="e">
        <f>IF($A$3=FALSE,IF($C762&lt;16,E762/($D762^0.70558407859294)*'Hintergrund Berechnung'!$I$941,E762/($D762^0.70558407859294)*'Hintergrund Berechnung'!$I$942),IF($C762&lt;13,(E762/($D762^0.70558407859294)*'Hintergrund Berechnung'!$I$941)*0.5,IF($C762&lt;16,(E762/($D762^0.70558407859294)*'Hintergrund Berechnung'!$I$941)*0.67,E762/($D762^0.70558407859294)*'Hintergrund Berechnung'!$I$942)))</f>
        <v>#DIV/0!</v>
      </c>
      <c r="W762" s="16" t="str">
        <f t="shared" si="100"/>
        <v/>
      </c>
      <c r="X762" s="16" t="e">
        <f>IF($A$3=FALSE,IF($C762&lt;16,G762/($D762^0.70558407859294)*'Hintergrund Berechnung'!$I$941,G762/($D762^0.70558407859294)*'Hintergrund Berechnung'!$I$942),IF($C762&lt;13,(G762/($D762^0.70558407859294)*'Hintergrund Berechnung'!$I$941)*0.5,IF($C762&lt;16,(G762/($D762^0.70558407859294)*'Hintergrund Berechnung'!$I$941)*0.67,G762/($D762^0.70558407859294)*'Hintergrund Berechnung'!$I$942)))</f>
        <v>#DIV/0!</v>
      </c>
      <c r="Y762" s="16" t="str">
        <f t="shared" si="101"/>
        <v/>
      </c>
      <c r="Z762" s="16" t="e">
        <f>IF($A$3=FALSE,IF($C762&lt;16,I762/($D762^0.70558407859294)*'Hintergrund Berechnung'!$I$941,I762/($D762^0.70558407859294)*'Hintergrund Berechnung'!$I$942),IF($C762&lt;13,(I762/($D762^0.70558407859294)*'Hintergrund Berechnung'!$I$941)*0.5,IF($C762&lt;16,(I762/($D762^0.70558407859294)*'Hintergrund Berechnung'!$I$941)*0.67,I762/($D762^0.70558407859294)*'Hintergrund Berechnung'!$I$942)))</f>
        <v>#DIV/0!</v>
      </c>
      <c r="AA762" s="16" t="str">
        <f t="shared" si="102"/>
        <v/>
      </c>
      <c r="AB762" s="16" t="e">
        <f>IF($A$3=FALSE,IF($C762&lt;16,K762/($D762^0.70558407859294)*'Hintergrund Berechnung'!$I$941,K762/($D762^0.70558407859294)*'Hintergrund Berechnung'!$I$942),IF($C762&lt;13,(K762/($D762^0.70558407859294)*'Hintergrund Berechnung'!$I$941)*0.5,IF($C762&lt;16,(K762/($D762^0.70558407859294)*'Hintergrund Berechnung'!$I$941)*0.67,K762/($D762^0.70558407859294)*'Hintergrund Berechnung'!$I$942)))</f>
        <v>#DIV/0!</v>
      </c>
      <c r="AC762" s="16" t="str">
        <f t="shared" si="103"/>
        <v/>
      </c>
      <c r="AD762" s="16" t="e">
        <f>IF($A$3=FALSE,IF($C762&lt;16,M762/($D762^0.70558407859294)*'Hintergrund Berechnung'!$I$941,M762/($D762^0.70558407859294)*'Hintergrund Berechnung'!$I$942),IF($C762&lt;13,(M762/($D762^0.70558407859294)*'Hintergrund Berechnung'!$I$941)*0.5,IF($C762&lt;16,(M762/($D762^0.70558407859294)*'Hintergrund Berechnung'!$I$941)*0.67,M762/($D762^0.70558407859294)*'Hintergrund Berechnung'!$I$942)))</f>
        <v>#DIV/0!</v>
      </c>
      <c r="AE762" s="16" t="str">
        <f t="shared" si="104"/>
        <v/>
      </c>
      <c r="AF762" s="16" t="e">
        <f>IF($A$3=FALSE,IF($C762&lt;16,O762/($D762^0.70558407859294)*'Hintergrund Berechnung'!$I$941,O762/($D762^0.70558407859294)*'Hintergrund Berechnung'!$I$942),IF($C762&lt;13,(O762/($D762^0.70558407859294)*'Hintergrund Berechnung'!$I$941)*0.5,IF($C762&lt;16,(O762/($D762^0.70558407859294)*'Hintergrund Berechnung'!$I$941)*0.67,O762/($D762^0.70558407859294)*'Hintergrund Berechnung'!$I$942)))</f>
        <v>#DIV/0!</v>
      </c>
      <c r="AG762" s="16" t="str">
        <f t="shared" si="105"/>
        <v/>
      </c>
      <c r="AH762" s="16" t="e">
        <f t="shared" si="106"/>
        <v>#DIV/0!</v>
      </c>
      <c r="AI762" s="34" t="e">
        <f>ROUND(IF(C762&lt;16,$Q762/($D762^0.450818786555515)*'Hintergrund Berechnung'!$N$941,$Q762/($D762^0.450818786555515)*'Hintergrund Berechnung'!$N$942),0)</f>
        <v>#DIV/0!</v>
      </c>
      <c r="AJ762" s="34">
        <f>ROUND(IF(C762&lt;16,$R762*'Hintergrund Berechnung'!$O$941,$R762*'Hintergrund Berechnung'!$O$942),0)</f>
        <v>0</v>
      </c>
      <c r="AK762" s="34">
        <f>ROUND(IF(C762&lt;16,IF(S762&gt;0,(25-$S762)*'Hintergrund Berechnung'!$J$941,0),IF(S762&gt;0,(25-$S762)*'Hintergrund Berechnung'!$J$942,0)),0)</f>
        <v>0</v>
      </c>
      <c r="AL762" s="18" t="e">
        <f t="shared" si="107"/>
        <v>#DIV/0!</v>
      </c>
    </row>
    <row r="763" spans="21:38" x14ac:dyDescent="0.5">
      <c r="U763" s="16">
        <f t="shared" si="99"/>
        <v>0</v>
      </c>
      <c r="V763" s="16" t="e">
        <f>IF($A$3=FALSE,IF($C763&lt;16,E763/($D763^0.70558407859294)*'Hintergrund Berechnung'!$I$941,E763/($D763^0.70558407859294)*'Hintergrund Berechnung'!$I$942),IF($C763&lt;13,(E763/($D763^0.70558407859294)*'Hintergrund Berechnung'!$I$941)*0.5,IF($C763&lt;16,(E763/($D763^0.70558407859294)*'Hintergrund Berechnung'!$I$941)*0.67,E763/($D763^0.70558407859294)*'Hintergrund Berechnung'!$I$942)))</f>
        <v>#DIV/0!</v>
      </c>
      <c r="W763" s="16" t="str">
        <f t="shared" si="100"/>
        <v/>
      </c>
      <c r="X763" s="16" t="e">
        <f>IF($A$3=FALSE,IF($C763&lt;16,G763/($D763^0.70558407859294)*'Hintergrund Berechnung'!$I$941,G763/($D763^0.70558407859294)*'Hintergrund Berechnung'!$I$942),IF($C763&lt;13,(G763/($D763^0.70558407859294)*'Hintergrund Berechnung'!$I$941)*0.5,IF($C763&lt;16,(G763/($D763^0.70558407859294)*'Hintergrund Berechnung'!$I$941)*0.67,G763/($D763^0.70558407859294)*'Hintergrund Berechnung'!$I$942)))</f>
        <v>#DIV/0!</v>
      </c>
      <c r="Y763" s="16" t="str">
        <f t="shared" si="101"/>
        <v/>
      </c>
      <c r="Z763" s="16" t="e">
        <f>IF($A$3=FALSE,IF($C763&lt;16,I763/($D763^0.70558407859294)*'Hintergrund Berechnung'!$I$941,I763/($D763^0.70558407859294)*'Hintergrund Berechnung'!$I$942),IF($C763&lt;13,(I763/($D763^0.70558407859294)*'Hintergrund Berechnung'!$I$941)*0.5,IF($C763&lt;16,(I763/($D763^0.70558407859294)*'Hintergrund Berechnung'!$I$941)*0.67,I763/($D763^0.70558407859294)*'Hintergrund Berechnung'!$I$942)))</f>
        <v>#DIV/0!</v>
      </c>
      <c r="AA763" s="16" t="str">
        <f t="shared" si="102"/>
        <v/>
      </c>
      <c r="AB763" s="16" t="e">
        <f>IF($A$3=FALSE,IF($C763&lt;16,K763/($D763^0.70558407859294)*'Hintergrund Berechnung'!$I$941,K763/($D763^0.70558407859294)*'Hintergrund Berechnung'!$I$942),IF($C763&lt;13,(K763/($D763^0.70558407859294)*'Hintergrund Berechnung'!$I$941)*0.5,IF($C763&lt;16,(K763/($D763^0.70558407859294)*'Hintergrund Berechnung'!$I$941)*0.67,K763/($D763^0.70558407859294)*'Hintergrund Berechnung'!$I$942)))</f>
        <v>#DIV/0!</v>
      </c>
      <c r="AC763" s="16" t="str">
        <f t="shared" si="103"/>
        <v/>
      </c>
      <c r="AD763" s="16" t="e">
        <f>IF($A$3=FALSE,IF($C763&lt;16,M763/($D763^0.70558407859294)*'Hintergrund Berechnung'!$I$941,M763/($D763^0.70558407859294)*'Hintergrund Berechnung'!$I$942),IF($C763&lt;13,(M763/($D763^0.70558407859294)*'Hintergrund Berechnung'!$I$941)*0.5,IF($C763&lt;16,(M763/($D763^0.70558407859294)*'Hintergrund Berechnung'!$I$941)*0.67,M763/($D763^0.70558407859294)*'Hintergrund Berechnung'!$I$942)))</f>
        <v>#DIV/0!</v>
      </c>
      <c r="AE763" s="16" t="str">
        <f t="shared" si="104"/>
        <v/>
      </c>
      <c r="AF763" s="16" t="e">
        <f>IF($A$3=FALSE,IF($C763&lt;16,O763/($D763^0.70558407859294)*'Hintergrund Berechnung'!$I$941,O763/($D763^0.70558407859294)*'Hintergrund Berechnung'!$I$942),IF($C763&lt;13,(O763/($D763^0.70558407859294)*'Hintergrund Berechnung'!$I$941)*0.5,IF($C763&lt;16,(O763/($D763^0.70558407859294)*'Hintergrund Berechnung'!$I$941)*0.67,O763/($D763^0.70558407859294)*'Hintergrund Berechnung'!$I$942)))</f>
        <v>#DIV/0!</v>
      </c>
      <c r="AG763" s="16" t="str">
        <f t="shared" si="105"/>
        <v/>
      </c>
      <c r="AH763" s="16" t="e">
        <f t="shared" si="106"/>
        <v>#DIV/0!</v>
      </c>
      <c r="AI763" s="34" t="e">
        <f>ROUND(IF(C763&lt;16,$Q763/($D763^0.450818786555515)*'Hintergrund Berechnung'!$N$941,$Q763/($D763^0.450818786555515)*'Hintergrund Berechnung'!$N$942),0)</f>
        <v>#DIV/0!</v>
      </c>
      <c r="AJ763" s="34">
        <f>ROUND(IF(C763&lt;16,$R763*'Hintergrund Berechnung'!$O$941,$R763*'Hintergrund Berechnung'!$O$942),0)</f>
        <v>0</v>
      </c>
      <c r="AK763" s="34">
        <f>ROUND(IF(C763&lt;16,IF(S763&gt;0,(25-$S763)*'Hintergrund Berechnung'!$J$941,0),IF(S763&gt;0,(25-$S763)*'Hintergrund Berechnung'!$J$942,0)),0)</f>
        <v>0</v>
      </c>
      <c r="AL763" s="18" t="e">
        <f t="shared" si="107"/>
        <v>#DIV/0!</v>
      </c>
    </row>
    <row r="764" spans="21:38" x14ac:dyDescent="0.5">
      <c r="U764" s="16">
        <f t="shared" si="99"/>
        <v>0</v>
      </c>
      <c r="V764" s="16" t="e">
        <f>IF($A$3=FALSE,IF($C764&lt;16,E764/($D764^0.70558407859294)*'Hintergrund Berechnung'!$I$941,E764/($D764^0.70558407859294)*'Hintergrund Berechnung'!$I$942),IF($C764&lt;13,(E764/($D764^0.70558407859294)*'Hintergrund Berechnung'!$I$941)*0.5,IF($C764&lt;16,(E764/($D764^0.70558407859294)*'Hintergrund Berechnung'!$I$941)*0.67,E764/($D764^0.70558407859294)*'Hintergrund Berechnung'!$I$942)))</f>
        <v>#DIV/0!</v>
      </c>
      <c r="W764" s="16" t="str">
        <f t="shared" si="100"/>
        <v/>
      </c>
      <c r="X764" s="16" t="e">
        <f>IF($A$3=FALSE,IF($C764&lt;16,G764/($D764^0.70558407859294)*'Hintergrund Berechnung'!$I$941,G764/($D764^0.70558407859294)*'Hintergrund Berechnung'!$I$942),IF($C764&lt;13,(G764/($D764^0.70558407859294)*'Hintergrund Berechnung'!$I$941)*0.5,IF($C764&lt;16,(G764/($D764^0.70558407859294)*'Hintergrund Berechnung'!$I$941)*0.67,G764/($D764^0.70558407859294)*'Hintergrund Berechnung'!$I$942)))</f>
        <v>#DIV/0!</v>
      </c>
      <c r="Y764" s="16" t="str">
        <f t="shared" si="101"/>
        <v/>
      </c>
      <c r="Z764" s="16" t="e">
        <f>IF($A$3=FALSE,IF($C764&lt;16,I764/($D764^0.70558407859294)*'Hintergrund Berechnung'!$I$941,I764/($D764^0.70558407859294)*'Hintergrund Berechnung'!$I$942),IF($C764&lt;13,(I764/($D764^0.70558407859294)*'Hintergrund Berechnung'!$I$941)*0.5,IF($C764&lt;16,(I764/($D764^0.70558407859294)*'Hintergrund Berechnung'!$I$941)*0.67,I764/($D764^0.70558407859294)*'Hintergrund Berechnung'!$I$942)))</f>
        <v>#DIV/0!</v>
      </c>
      <c r="AA764" s="16" t="str">
        <f t="shared" si="102"/>
        <v/>
      </c>
      <c r="AB764" s="16" t="e">
        <f>IF($A$3=FALSE,IF($C764&lt;16,K764/($D764^0.70558407859294)*'Hintergrund Berechnung'!$I$941,K764/($D764^0.70558407859294)*'Hintergrund Berechnung'!$I$942),IF($C764&lt;13,(K764/($D764^0.70558407859294)*'Hintergrund Berechnung'!$I$941)*0.5,IF($C764&lt;16,(K764/($D764^0.70558407859294)*'Hintergrund Berechnung'!$I$941)*0.67,K764/($D764^0.70558407859294)*'Hintergrund Berechnung'!$I$942)))</f>
        <v>#DIV/0!</v>
      </c>
      <c r="AC764" s="16" t="str">
        <f t="shared" si="103"/>
        <v/>
      </c>
      <c r="AD764" s="16" t="e">
        <f>IF($A$3=FALSE,IF($C764&lt;16,M764/($D764^0.70558407859294)*'Hintergrund Berechnung'!$I$941,M764/($D764^0.70558407859294)*'Hintergrund Berechnung'!$I$942),IF($C764&lt;13,(M764/($D764^0.70558407859294)*'Hintergrund Berechnung'!$I$941)*0.5,IF($C764&lt;16,(M764/($D764^0.70558407859294)*'Hintergrund Berechnung'!$I$941)*0.67,M764/($D764^0.70558407859294)*'Hintergrund Berechnung'!$I$942)))</f>
        <v>#DIV/0!</v>
      </c>
      <c r="AE764" s="16" t="str">
        <f t="shared" si="104"/>
        <v/>
      </c>
      <c r="AF764" s="16" t="e">
        <f>IF($A$3=FALSE,IF($C764&lt;16,O764/($D764^0.70558407859294)*'Hintergrund Berechnung'!$I$941,O764/($D764^0.70558407859294)*'Hintergrund Berechnung'!$I$942),IF($C764&lt;13,(O764/($D764^0.70558407859294)*'Hintergrund Berechnung'!$I$941)*0.5,IF($C764&lt;16,(O764/($D764^0.70558407859294)*'Hintergrund Berechnung'!$I$941)*0.67,O764/($D764^0.70558407859294)*'Hintergrund Berechnung'!$I$942)))</f>
        <v>#DIV/0!</v>
      </c>
      <c r="AG764" s="16" t="str">
        <f t="shared" si="105"/>
        <v/>
      </c>
      <c r="AH764" s="16" t="e">
        <f t="shared" si="106"/>
        <v>#DIV/0!</v>
      </c>
      <c r="AI764" s="34" t="e">
        <f>ROUND(IF(C764&lt;16,$Q764/($D764^0.450818786555515)*'Hintergrund Berechnung'!$N$941,$Q764/($D764^0.450818786555515)*'Hintergrund Berechnung'!$N$942),0)</f>
        <v>#DIV/0!</v>
      </c>
      <c r="AJ764" s="34">
        <f>ROUND(IF(C764&lt;16,$R764*'Hintergrund Berechnung'!$O$941,$R764*'Hintergrund Berechnung'!$O$942),0)</f>
        <v>0</v>
      </c>
      <c r="AK764" s="34">
        <f>ROUND(IF(C764&lt;16,IF(S764&gt;0,(25-$S764)*'Hintergrund Berechnung'!$J$941,0),IF(S764&gt;0,(25-$S764)*'Hintergrund Berechnung'!$J$942,0)),0)</f>
        <v>0</v>
      </c>
      <c r="AL764" s="18" t="e">
        <f t="shared" si="107"/>
        <v>#DIV/0!</v>
      </c>
    </row>
    <row r="765" spans="21:38" x14ac:dyDescent="0.5">
      <c r="U765" s="16">
        <f t="shared" si="99"/>
        <v>0</v>
      </c>
      <c r="V765" s="16" t="e">
        <f>IF($A$3=FALSE,IF($C765&lt;16,E765/($D765^0.70558407859294)*'Hintergrund Berechnung'!$I$941,E765/($D765^0.70558407859294)*'Hintergrund Berechnung'!$I$942),IF($C765&lt;13,(E765/($D765^0.70558407859294)*'Hintergrund Berechnung'!$I$941)*0.5,IF($C765&lt;16,(E765/($D765^0.70558407859294)*'Hintergrund Berechnung'!$I$941)*0.67,E765/($D765^0.70558407859294)*'Hintergrund Berechnung'!$I$942)))</f>
        <v>#DIV/0!</v>
      </c>
      <c r="W765" s="16" t="str">
        <f t="shared" si="100"/>
        <v/>
      </c>
      <c r="X765" s="16" t="e">
        <f>IF($A$3=FALSE,IF($C765&lt;16,G765/($D765^0.70558407859294)*'Hintergrund Berechnung'!$I$941,G765/($D765^0.70558407859294)*'Hintergrund Berechnung'!$I$942),IF($C765&lt;13,(G765/($D765^0.70558407859294)*'Hintergrund Berechnung'!$I$941)*0.5,IF($C765&lt;16,(G765/($D765^0.70558407859294)*'Hintergrund Berechnung'!$I$941)*0.67,G765/($D765^0.70558407859294)*'Hintergrund Berechnung'!$I$942)))</f>
        <v>#DIV/0!</v>
      </c>
      <c r="Y765" s="16" t="str">
        <f t="shared" si="101"/>
        <v/>
      </c>
      <c r="Z765" s="16" t="e">
        <f>IF($A$3=FALSE,IF($C765&lt;16,I765/($D765^0.70558407859294)*'Hintergrund Berechnung'!$I$941,I765/($D765^0.70558407859294)*'Hintergrund Berechnung'!$I$942),IF($C765&lt;13,(I765/($D765^0.70558407859294)*'Hintergrund Berechnung'!$I$941)*0.5,IF($C765&lt;16,(I765/($D765^0.70558407859294)*'Hintergrund Berechnung'!$I$941)*0.67,I765/($D765^0.70558407859294)*'Hintergrund Berechnung'!$I$942)))</f>
        <v>#DIV/0!</v>
      </c>
      <c r="AA765" s="16" t="str">
        <f t="shared" si="102"/>
        <v/>
      </c>
      <c r="AB765" s="16" t="e">
        <f>IF($A$3=FALSE,IF($C765&lt;16,K765/($D765^0.70558407859294)*'Hintergrund Berechnung'!$I$941,K765/($D765^0.70558407859294)*'Hintergrund Berechnung'!$I$942),IF($C765&lt;13,(K765/($D765^0.70558407859294)*'Hintergrund Berechnung'!$I$941)*0.5,IF($C765&lt;16,(K765/($D765^0.70558407859294)*'Hintergrund Berechnung'!$I$941)*0.67,K765/($D765^0.70558407859294)*'Hintergrund Berechnung'!$I$942)))</f>
        <v>#DIV/0!</v>
      </c>
      <c r="AC765" s="16" t="str">
        <f t="shared" si="103"/>
        <v/>
      </c>
      <c r="AD765" s="16" t="e">
        <f>IF($A$3=FALSE,IF($C765&lt;16,M765/($D765^0.70558407859294)*'Hintergrund Berechnung'!$I$941,M765/($D765^0.70558407859294)*'Hintergrund Berechnung'!$I$942),IF($C765&lt;13,(M765/($D765^0.70558407859294)*'Hintergrund Berechnung'!$I$941)*0.5,IF($C765&lt;16,(M765/($D765^0.70558407859294)*'Hintergrund Berechnung'!$I$941)*0.67,M765/($D765^0.70558407859294)*'Hintergrund Berechnung'!$I$942)))</f>
        <v>#DIV/0!</v>
      </c>
      <c r="AE765" s="16" t="str">
        <f t="shared" si="104"/>
        <v/>
      </c>
      <c r="AF765" s="16" t="e">
        <f>IF($A$3=FALSE,IF($C765&lt;16,O765/($D765^0.70558407859294)*'Hintergrund Berechnung'!$I$941,O765/($D765^0.70558407859294)*'Hintergrund Berechnung'!$I$942),IF($C765&lt;13,(O765/($D765^0.70558407859294)*'Hintergrund Berechnung'!$I$941)*0.5,IF($C765&lt;16,(O765/($D765^0.70558407859294)*'Hintergrund Berechnung'!$I$941)*0.67,O765/($D765^0.70558407859294)*'Hintergrund Berechnung'!$I$942)))</f>
        <v>#DIV/0!</v>
      </c>
      <c r="AG765" s="16" t="str">
        <f t="shared" si="105"/>
        <v/>
      </c>
      <c r="AH765" s="16" t="e">
        <f t="shared" si="106"/>
        <v>#DIV/0!</v>
      </c>
      <c r="AI765" s="34" t="e">
        <f>ROUND(IF(C765&lt;16,$Q765/($D765^0.450818786555515)*'Hintergrund Berechnung'!$N$941,$Q765/($D765^0.450818786555515)*'Hintergrund Berechnung'!$N$942),0)</f>
        <v>#DIV/0!</v>
      </c>
      <c r="AJ765" s="34">
        <f>ROUND(IF(C765&lt;16,$R765*'Hintergrund Berechnung'!$O$941,$R765*'Hintergrund Berechnung'!$O$942),0)</f>
        <v>0</v>
      </c>
      <c r="AK765" s="34">
        <f>ROUND(IF(C765&lt;16,IF(S765&gt;0,(25-$S765)*'Hintergrund Berechnung'!$J$941,0),IF(S765&gt;0,(25-$S765)*'Hintergrund Berechnung'!$J$942,0)),0)</f>
        <v>0</v>
      </c>
      <c r="AL765" s="18" t="e">
        <f t="shared" si="107"/>
        <v>#DIV/0!</v>
      </c>
    </row>
    <row r="766" spans="21:38" x14ac:dyDescent="0.5">
      <c r="U766" s="16">
        <f t="shared" si="99"/>
        <v>0</v>
      </c>
      <c r="V766" s="16" t="e">
        <f>IF($A$3=FALSE,IF($C766&lt;16,E766/($D766^0.70558407859294)*'Hintergrund Berechnung'!$I$941,E766/($D766^0.70558407859294)*'Hintergrund Berechnung'!$I$942),IF($C766&lt;13,(E766/($D766^0.70558407859294)*'Hintergrund Berechnung'!$I$941)*0.5,IF($C766&lt;16,(E766/($D766^0.70558407859294)*'Hintergrund Berechnung'!$I$941)*0.67,E766/($D766^0.70558407859294)*'Hintergrund Berechnung'!$I$942)))</f>
        <v>#DIV/0!</v>
      </c>
      <c r="W766" s="16" t="str">
        <f t="shared" si="100"/>
        <v/>
      </c>
      <c r="X766" s="16" t="e">
        <f>IF($A$3=FALSE,IF($C766&lt;16,G766/($D766^0.70558407859294)*'Hintergrund Berechnung'!$I$941,G766/($D766^0.70558407859294)*'Hintergrund Berechnung'!$I$942),IF($C766&lt;13,(G766/($D766^0.70558407859294)*'Hintergrund Berechnung'!$I$941)*0.5,IF($C766&lt;16,(G766/($D766^0.70558407859294)*'Hintergrund Berechnung'!$I$941)*0.67,G766/($D766^0.70558407859294)*'Hintergrund Berechnung'!$I$942)))</f>
        <v>#DIV/0!</v>
      </c>
      <c r="Y766" s="16" t="str">
        <f t="shared" si="101"/>
        <v/>
      </c>
      <c r="Z766" s="16" t="e">
        <f>IF($A$3=FALSE,IF($C766&lt;16,I766/($D766^0.70558407859294)*'Hintergrund Berechnung'!$I$941,I766/($D766^0.70558407859294)*'Hintergrund Berechnung'!$I$942),IF($C766&lt;13,(I766/($D766^0.70558407859294)*'Hintergrund Berechnung'!$I$941)*0.5,IF($C766&lt;16,(I766/($D766^0.70558407859294)*'Hintergrund Berechnung'!$I$941)*0.67,I766/($D766^0.70558407859294)*'Hintergrund Berechnung'!$I$942)))</f>
        <v>#DIV/0!</v>
      </c>
      <c r="AA766" s="16" t="str">
        <f t="shared" si="102"/>
        <v/>
      </c>
      <c r="AB766" s="16" t="e">
        <f>IF($A$3=FALSE,IF($C766&lt;16,K766/($D766^0.70558407859294)*'Hintergrund Berechnung'!$I$941,K766/($D766^0.70558407859294)*'Hintergrund Berechnung'!$I$942),IF($C766&lt;13,(K766/($D766^0.70558407859294)*'Hintergrund Berechnung'!$I$941)*0.5,IF($C766&lt;16,(K766/($D766^0.70558407859294)*'Hintergrund Berechnung'!$I$941)*0.67,K766/($D766^0.70558407859294)*'Hintergrund Berechnung'!$I$942)))</f>
        <v>#DIV/0!</v>
      </c>
      <c r="AC766" s="16" t="str">
        <f t="shared" si="103"/>
        <v/>
      </c>
      <c r="AD766" s="16" t="e">
        <f>IF($A$3=FALSE,IF($C766&lt;16,M766/($D766^0.70558407859294)*'Hintergrund Berechnung'!$I$941,M766/($D766^0.70558407859294)*'Hintergrund Berechnung'!$I$942),IF($C766&lt;13,(M766/($D766^0.70558407859294)*'Hintergrund Berechnung'!$I$941)*0.5,IF($C766&lt;16,(M766/($D766^0.70558407859294)*'Hintergrund Berechnung'!$I$941)*0.67,M766/($D766^0.70558407859294)*'Hintergrund Berechnung'!$I$942)))</f>
        <v>#DIV/0!</v>
      </c>
      <c r="AE766" s="16" t="str">
        <f t="shared" si="104"/>
        <v/>
      </c>
      <c r="AF766" s="16" t="e">
        <f>IF($A$3=FALSE,IF($C766&lt;16,O766/($D766^0.70558407859294)*'Hintergrund Berechnung'!$I$941,O766/($D766^0.70558407859294)*'Hintergrund Berechnung'!$I$942),IF($C766&lt;13,(O766/($D766^0.70558407859294)*'Hintergrund Berechnung'!$I$941)*0.5,IF($C766&lt;16,(O766/($D766^0.70558407859294)*'Hintergrund Berechnung'!$I$941)*0.67,O766/($D766^0.70558407859294)*'Hintergrund Berechnung'!$I$942)))</f>
        <v>#DIV/0!</v>
      </c>
      <c r="AG766" s="16" t="str">
        <f t="shared" si="105"/>
        <v/>
      </c>
      <c r="AH766" s="16" t="e">
        <f t="shared" si="106"/>
        <v>#DIV/0!</v>
      </c>
      <c r="AI766" s="34" t="e">
        <f>ROUND(IF(C766&lt;16,$Q766/($D766^0.450818786555515)*'Hintergrund Berechnung'!$N$941,$Q766/($D766^0.450818786555515)*'Hintergrund Berechnung'!$N$942),0)</f>
        <v>#DIV/0!</v>
      </c>
      <c r="AJ766" s="34">
        <f>ROUND(IF(C766&lt;16,$R766*'Hintergrund Berechnung'!$O$941,$R766*'Hintergrund Berechnung'!$O$942),0)</f>
        <v>0</v>
      </c>
      <c r="AK766" s="34">
        <f>ROUND(IF(C766&lt;16,IF(S766&gt;0,(25-$S766)*'Hintergrund Berechnung'!$J$941,0),IF(S766&gt;0,(25-$S766)*'Hintergrund Berechnung'!$J$942,0)),0)</f>
        <v>0</v>
      </c>
      <c r="AL766" s="18" t="e">
        <f t="shared" si="107"/>
        <v>#DIV/0!</v>
      </c>
    </row>
    <row r="767" spans="21:38" x14ac:dyDescent="0.5">
      <c r="U767" s="16">
        <f t="shared" si="99"/>
        <v>0</v>
      </c>
      <c r="V767" s="16" t="e">
        <f>IF($A$3=FALSE,IF($C767&lt;16,E767/($D767^0.70558407859294)*'Hintergrund Berechnung'!$I$941,E767/($D767^0.70558407859294)*'Hintergrund Berechnung'!$I$942),IF($C767&lt;13,(E767/($D767^0.70558407859294)*'Hintergrund Berechnung'!$I$941)*0.5,IF($C767&lt;16,(E767/($D767^0.70558407859294)*'Hintergrund Berechnung'!$I$941)*0.67,E767/($D767^0.70558407859294)*'Hintergrund Berechnung'!$I$942)))</f>
        <v>#DIV/0!</v>
      </c>
      <c r="W767" s="16" t="str">
        <f t="shared" si="100"/>
        <v/>
      </c>
      <c r="X767" s="16" t="e">
        <f>IF($A$3=FALSE,IF($C767&lt;16,G767/($D767^0.70558407859294)*'Hintergrund Berechnung'!$I$941,G767/($D767^0.70558407859294)*'Hintergrund Berechnung'!$I$942),IF($C767&lt;13,(G767/($D767^0.70558407859294)*'Hintergrund Berechnung'!$I$941)*0.5,IF($C767&lt;16,(G767/($D767^0.70558407859294)*'Hintergrund Berechnung'!$I$941)*0.67,G767/($D767^0.70558407859294)*'Hintergrund Berechnung'!$I$942)))</f>
        <v>#DIV/0!</v>
      </c>
      <c r="Y767" s="16" t="str">
        <f t="shared" si="101"/>
        <v/>
      </c>
      <c r="Z767" s="16" t="e">
        <f>IF($A$3=FALSE,IF($C767&lt;16,I767/($D767^0.70558407859294)*'Hintergrund Berechnung'!$I$941,I767/($D767^0.70558407859294)*'Hintergrund Berechnung'!$I$942),IF($C767&lt;13,(I767/($D767^0.70558407859294)*'Hintergrund Berechnung'!$I$941)*0.5,IF($C767&lt;16,(I767/($D767^0.70558407859294)*'Hintergrund Berechnung'!$I$941)*0.67,I767/($D767^0.70558407859294)*'Hintergrund Berechnung'!$I$942)))</f>
        <v>#DIV/0!</v>
      </c>
      <c r="AA767" s="16" t="str">
        <f t="shared" si="102"/>
        <v/>
      </c>
      <c r="AB767" s="16" t="e">
        <f>IF($A$3=FALSE,IF($C767&lt;16,K767/($D767^0.70558407859294)*'Hintergrund Berechnung'!$I$941,K767/($D767^0.70558407859294)*'Hintergrund Berechnung'!$I$942),IF($C767&lt;13,(K767/($D767^0.70558407859294)*'Hintergrund Berechnung'!$I$941)*0.5,IF($C767&lt;16,(K767/($D767^0.70558407859294)*'Hintergrund Berechnung'!$I$941)*0.67,K767/($D767^0.70558407859294)*'Hintergrund Berechnung'!$I$942)))</f>
        <v>#DIV/0!</v>
      </c>
      <c r="AC767" s="16" t="str">
        <f t="shared" si="103"/>
        <v/>
      </c>
      <c r="AD767" s="16" t="e">
        <f>IF($A$3=FALSE,IF($C767&lt;16,M767/($D767^0.70558407859294)*'Hintergrund Berechnung'!$I$941,M767/($D767^0.70558407859294)*'Hintergrund Berechnung'!$I$942),IF($C767&lt;13,(M767/($D767^0.70558407859294)*'Hintergrund Berechnung'!$I$941)*0.5,IF($C767&lt;16,(M767/($D767^0.70558407859294)*'Hintergrund Berechnung'!$I$941)*0.67,M767/($D767^0.70558407859294)*'Hintergrund Berechnung'!$I$942)))</f>
        <v>#DIV/0!</v>
      </c>
      <c r="AE767" s="16" t="str">
        <f t="shared" si="104"/>
        <v/>
      </c>
      <c r="AF767" s="16" t="e">
        <f>IF($A$3=FALSE,IF($C767&lt;16,O767/($D767^0.70558407859294)*'Hintergrund Berechnung'!$I$941,O767/($D767^0.70558407859294)*'Hintergrund Berechnung'!$I$942),IF($C767&lt;13,(O767/($D767^0.70558407859294)*'Hintergrund Berechnung'!$I$941)*0.5,IF($C767&lt;16,(O767/($D767^0.70558407859294)*'Hintergrund Berechnung'!$I$941)*0.67,O767/($D767^0.70558407859294)*'Hintergrund Berechnung'!$I$942)))</f>
        <v>#DIV/0!</v>
      </c>
      <c r="AG767" s="16" t="str">
        <f t="shared" si="105"/>
        <v/>
      </c>
      <c r="AH767" s="16" t="e">
        <f t="shared" si="106"/>
        <v>#DIV/0!</v>
      </c>
      <c r="AI767" s="34" t="e">
        <f>ROUND(IF(C767&lt;16,$Q767/($D767^0.450818786555515)*'Hintergrund Berechnung'!$N$941,$Q767/($D767^0.450818786555515)*'Hintergrund Berechnung'!$N$942),0)</f>
        <v>#DIV/0!</v>
      </c>
      <c r="AJ767" s="34">
        <f>ROUND(IF(C767&lt;16,$R767*'Hintergrund Berechnung'!$O$941,$R767*'Hintergrund Berechnung'!$O$942),0)</f>
        <v>0</v>
      </c>
      <c r="AK767" s="34">
        <f>ROUND(IF(C767&lt;16,IF(S767&gt;0,(25-$S767)*'Hintergrund Berechnung'!$J$941,0),IF(S767&gt;0,(25-$S767)*'Hintergrund Berechnung'!$J$942,0)),0)</f>
        <v>0</v>
      </c>
      <c r="AL767" s="18" t="e">
        <f t="shared" si="107"/>
        <v>#DIV/0!</v>
      </c>
    </row>
    <row r="768" spans="21:38" x14ac:dyDescent="0.5">
      <c r="U768" s="16">
        <f t="shared" si="99"/>
        <v>0</v>
      </c>
      <c r="V768" s="16" t="e">
        <f>IF($A$3=FALSE,IF($C768&lt;16,E768/($D768^0.70558407859294)*'Hintergrund Berechnung'!$I$941,E768/($D768^0.70558407859294)*'Hintergrund Berechnung'!$I$942),IF($C768&lt;13,(E768/($D768^0.70558407859294)*'Hintergrund Berechnung'!$I$941)*0.5,IF($C768&lt;16,(E768/($D768^0.70558407859294)*'Hintergrund Berechnung'!$I$941)*0.67,E768/($D768^0.70558407859294)*'Hintergrund Berechnung'!$I$942)))</f>
        <v>#DIV/0!</v>
      </c>
      <c r="W768" s="16" t="str">
        <f t="shared" si="100"/>
        <v/>
      </c>
      <c r="X768" s="16" t="e">
        <f>IF($A$3=FALSE,IF($C768&lt;16,G768/($D768^0.70558407859294)*'Hintergrund Berechnung'!$I$941,G768/($D768^0.70558407859294)*'Hintergrund Berechnung'!$I$942),IF($C768&lt;13,(G768/($D768^0.70558407859294)*'Hintergrund Berechnung'!$I$941)*0.5,IF($C768&lt;16,(G768/($D768^0.70558407859294)*'Hintergrund Berechnung'!$I$941)*0.67,G768/($D768^0.70558407859294)*'Hintergrund Berechnung'!$I$942)))</f>
        <v>#DIV/0!</v>
      </c>
      <c r="Y768" s="16" t="str">
        <f t="shared" si="101"/>
        <v/>
      </c>
      <c r="Z768" s="16" t="e">
        <f>IF($A$3=FALSE,IF($C768&lt;16,I768/($D768^0.70558407859294)*'Hintergrund Berechnung'!$I$941,I768/($D768^0.70558407859294)*'Hintergrund Berechnung'!$I$942),IF($C768&lt;13,(I768/($D768^0.70558407859294)*'Hintergrund Berechnung'!$I$941)*0.5,IF($C768&lt;16,(I768/($D768^0.70558407859294)*'Hintergrund Berechnung'!$I$941)*0.67,I768/($D768^0.70558407859294)*'Hintergrund Berechnung'!$I$942)))</f>
        <v>#DIV/0!</v>
      </c>
      <c r="AA768" s="16" t="str">
        <f t="shared" si="102"/>
        <v/>
      </c>
      <c r="AB768" s="16" t="e">
        <f>IF($A$3=FALSE,IF($C768&lt;16,K768/($D768^0.70558407859294)*'Hintergrund Berechnung'!$I$941,K768/($D768^0.70558407859294)*'Hintergrund Berechnung'!$I$942),IF($C768&lt;13,(K768/($D768^0.70558407859294)*'Hintergrund Berechnung'!$I$941)*0.5,IF($C768&lt;16,(K768/($D768^0.70558407859294)*'Hintergrund Berechnung'!$I$941)*0.67,K768/($D768^0.70558407859294)*'Hintergrund Berechnung'!$I$942)))</f>
        <v>#DIV/0!</v>
      </c>
      <c r="AC768" s="16" t="str">
        <f t="shared" si="103"/>
        <v/>
      </c>
      <c r="AD768" s="16" t="e">
        <f>IF($A$3=FALSE,IF($C768&lt;16,M768/($D768^0.70558407859294)*'Hintergrund Berechnung'!$I$941,M768/($D768^0.70558407859294)*'Hintergrund Berechnung'!$I$942),IF($C768&lt;13,(M768/($D768^0.70558407859294)*'Hintergrund Berechnung'!$I$941)*0.5,IF($C768&lt;16,(M768/($D768^0.70558407859294)*'Hintergrund Berechnung'!$I$941)*0.67,M768/($D768^0.70558407859294)*'Hintergrund Berechnung'!$I$942)))</f>
        <v>#DIV/0!</v>
      </c>
      <c r="AE768" s="16" t="str">
        <f t="shared" si="104"/>
        <v/>
      </c>
      <c r="AF768" s="16" t="e">
        <f>IF($A$3=FALSE,IF($C768&lt;16,O768/($D768^0.70558407859294)*'Hintergrund Berechnung'!$I$941,O768/($D768^0.70558407859294)*'Hintergrund Berechnung'!$I$942),IF($C768&lt;13,(O768/($D768^0.70558407859294)*'Hintergrund Berechnung'!$I$941)*0.5,IF($C768&lt;16,(O768/($D768^0.70558407859294)*'Hintergrund Berechnung'!$I$941)*0.67,O768/($D768^0.70558407859294)*'Hintergrund Berechnung'!$I$942)))</f>
        <v>#DIV/0!</v>
      </c>
      <c r="AG768" s="16" t="str">
        <f t="shared" si="105"/>
        <v/>
      </c>
      <c r="AH768" s="16" t="e">
        <f t="shared" si="106"/>
        <v>#DIV/0!</v>
      </c>
      <c r="AI768" s="34" t="e">
        <f>ROUND(IF(C768&lt;16,$Q768/($D768^0.450818786555515)*'Hintergrund Berechnung'!$N$941,$Q768/($D768^0.450818786555515)*'Hintergrund Berechnung'!$N$942),0)</f>
        <v>#DIV/0!</v>
      </c>
      <c r="AJ768" s="34">
        <f>ROUND(IF(C768&lt;16,$R768*'Hintergrund Berechnung'!$O$941,$R768*'Hintergrund Berechnung'!$O$942),0)</f>
        <v>0</v>
      </c>
      <c r="AK768" s="34">
        <f>ROUND(IF(C768&lt;16,IF(S768&gt;0,(25-$S768)*'Hintergrund Berechnung'!$J$941,0),IF(S768&gt;0,(25-$S768)*'Hintergrund Berechnung'!$J$942,0)),0)</f>
        <v>0</v>
      </c>
      <c r="AL768" s="18" t="e">
        <f t="shared" si="107"/>
        <v>#DIV/0!</v>
      </c>
    </row>
    <row r="769" spans="21:38" x14ac:dyDescent="0.5">
      <c r="U769" s="16">
        <f t="shared" si="99"/>
        <v>0</v>
      </c>
      <c r="V769" s="16" t="e">
        <f>IF($A$3=FALSE,IF($C769&lt;16,E769/($D769^0.70558407859294)*'Hintergrund Berechnung'!$I$941,E769/($D769^0.70558407859294)*'Hintergrund Berechnung'!$I$942),IF($C769&lt;13,(E769/($D769^0.70558407859294)*'Hintergrund Berechnung'!$I$941)*0.5,IF($C769&lt;16,(E769/($D769^0.70558407859294)*'Hintergrund Berechnung'!$I$941)*0.67,E769/($D769^0.70558407859294)*'Hintergrund Berechnung'!$I$942)))</f>
        <v>#DIV/0!</v>
      </c>
      <c r="W769" s="16" t="str">
        <f t="shared" si="100"/>
        <v/>
      </c>
      <c r="X769" s="16" t="e">
        <f>IF($A$3=FALSE,IF($C769&lt;16,G769/($D769^0.70558407859294)*'Hintergrund Berechnung'!$I$941,G769/($D769^0.70558407859294)*'Hintergrund Berechnung'!$I$942),IF($C769&lt;13,(G769/($D769^0.70558407859294)*'Hintergrund Berechnung'!$I$941)*0.5,IF($C769&lt;16,(G769/($D769^0.70558407859294)*'Hintergrund Berechnung'!$I$941)*0.67,G769/($D769^0.70558407859294)*'Hintergrund Berechnung'!$I$942)))</f>
        <v>#DIV/0!</v>
      </c>
      <c r="Y769" s="16" t="str">
        <f t="shared" si="101"/>
        <v/>
      </c>
      <c r="Z769" s="16" t="e">
        <f>IF($A$3=FALSE,IF($C769&lt;16,I769/($D769^0.70558407859294)*'Hintergrund Berechnung'!$I$941,I769/($D769^0.70558407859294)*'Hintergrund Berechnung'!$I$942),IF($C769&lt;13,(I769/($D769^0.70558407859294)*'Hintergrund Berechnung'!$I$941)*0.5,IF($C769&lt;16,(I769/($D769^0.70558407859294)*'Hintergrund Berechnung'!$I$941)*0.67,I769/($D769^0.70558407859294)*'Hintergrund Berechnung'!$I$942)))</f>
        <v>#DIV/0!</v>
      </c>
      <c r="AA769" s="16" t="str">
        <f t="shared" si="102"/>
        <v/>
      </c>
      <c r="AB769" s="16" t="e">
        <f>IF($A$3=FALSE,IF($C769&lt;16,K769/($D769^0.70558407859294)*'Hintergrund Berechnung'!$I$941,K769/($D769^0.70558407859294)*'Hintergrund Berechnung'!$I$942),IF($C769&lt;13,(K769/($D769^0.70558407859294)*'Hintergrund Berechnung'!$I$941)*0.5,IF($C769&lt;16,(K769/($D769^0.70558407859294)*'Hintergrund Berechnung'!$I$941)*0.67,K769/($D769^0.70558407859294)*'Hintergrund Berechnung'!$I$942)))</f>
        <v>#DIV/0!</v>
      </c>
      <c r="AC769" s="16" t="str">
        <f t="shared" si="103"/>
        <v/>
      </c>
      <c r="AD769" s="16" t="e">
        <f>IF($A$3=FALSE,IF($C769&lt;16,M769/($D769^0.70558407859294)*'Hintergrund Berechnung'!$I$941,M769/($D769^0.70558407859294)*'Hintergrund Berechnung'!$I$942),IF($C769&lt;13,(M769/($D769^0.70558407859294)*'Hintergrund Berechnung'!$I$941)*0.5,IF($C769&lt;16,(M769/($D769^0.70558407859294)*'Hintergrund Berechnung'!$I$941)*0.67,M769/($D769^0.70558407859294)*'Hintergrund Berechnung'!$I$942)))</f>
        <v>#DIV/0!</v>
      </c>
      <c r="AE769" s="16" t="str">
        <f t="shared" si="104"/>
        <v/>
      </c>
      <c r="AF769" s="16" t="e">
        <f>IF($A$3=FALSE,IF($C769&lt;16,O769/($D769^0.70558407859294)*'Hintergrund Berechnung'!$I$941,O769/($D769^0.70558407859294)*'Hintergrund Berechnung'!$I$942),IF($C769&lt;13,(O769/($D769^0.70558407859294)*'Hintergrund Berechnung'!$I$941)*0.5,IF($C769&lt;16,(O769/($D769^0.70558407859294)*'Hintergrund Berechnung'!$I$941)*0.67,O769/($D769^0.70558407859294)*'Hintergrund Berechnung'!$I$942)))</f>
        <v>#DIV/0!</v>
      </c>
      <c r="AG769" s="16" t="str">
        <f t="shared" si="105"/>
        <v/>
      </c>
      <c r="AH769" s="16" t="e">
        <f t="shared" si="106"/>
        <v>#DIV/0!</v>
      </c>
      <c r="AI769" s="34" t="e">
        <f>ROUND(IF(C769&lt;16,$Q769/($D769^0.450818786555515)*'Hintergrund Berechnung'!$N$941,$Q769/($D769^0.450818786555515)*'Hintergrund Berechnung'!$N$942),0)</f>
        <v>#DIV/0!</v>
      </c>
      <c r="AJ769" s="34">
        <f>ROUND(IF(C769&lt;16,$R769*'Hintergrund Berechnung'!$O$941,$R769*'Hintergrund Berechnung'!$O$942),0)</f>
        <v>0</v>
      </c>
      <c r="AK769" s="34">
        <f>ROUND(IF(C769&lt;16,IF(S769&gt;0,(25-$S769)*'Hintergrund Berechnung'!$J$941,0),IF(S769&gt;0,(25-$S769)*'Hintergrund Berechnung'!$J$942,0)),0)</f>
        <v>0</v>
      </c>
      <c r="AL769" s="18" t="e">
        <f t="shared" si="107"/>
        <v>#DIV/0!</v>
      </c>
    </row>
    <row r="770" spans="21:38" x14ac:dyDescent="0.5">
      <c r="U770" s="16">
        <f t="shared" si="99"/>
        <v>0</v>
      </c>
      <c r="V770" s="16" t="e">
        <f>IF($A$3=FALSE,IF($C770&lt;16,E770/($D770^0.70558407859294)*'Hintergrund Berechnung'!$I$941,E770/($D770^0.70558407859294)*'Hintergrund Berechnung'!$I$942),IF($C770&lt;13,(E770/($D770^0.70558407859294)*'Hintergrund Berechnung'!$I$941)*0.5,IF($C770&lt;16,(E770/($D770^0.70558407859294)*'Hintergrund Berechnung'!$I$941)*0.67,E770/($D770^0.70558407859294)*'Hintergrund Berechnung'!$I$942)))</f>
        <v>#DIV/0!</v>
      </c>
      <c r="W770" s="16" t="str">
        <f t="shared" si="100"/>
        <v/>
      </c>
      <c r="X770" s="16" t="e">
        <f>IF($A$3=FALSE,IF($C770&lt;16,G770/($D770^0.70558407859294)*'Hintergrund Berechnung'!$I$941,G770/($D770^0.70558407859294)*'Hintergrund Berechnung'!$I$942),IF($C770&lt;13,(G770/($D770^0.70558407859294)*'Hintergrund Berechnung'!$I$941)*0.5,IF($C770&lt;16,(G770/($D770^0.70558407859294)*'Hintergrund Berechnung'!$I$941)*0.67,G770/($D770^0.70558407859294)*'Hintergrund Berechnung'!$I$942)))</f>
        <v>#DIV/0!</v>
      </c>
      <c r="Y770" s="16" t="str">
        <f t="shared" si="101"/>
        <v/>
      </c>
      <c r="Z770" s="16" t="e">
        <f>IF($A$3=FALSE,IF($C770&lt;16,I770/($D770^0.70558407859294)*'Hintergrund Berechnung'!$I$941,I770/($D770^0.70558407859294)*'Hintergrund Berechnung'!$I$942),IF($C770&lt;13,(I770/($D770^0.70558407859294)*'Hintergrund Berechnung'!$I$941)*0.5,IF($C770&lt;16,(I770/($D770^0.70558407859294)*'Hintergrund Berechnung'!$I$941)*0.67,I770/($D770^0.70558407859294)*'Hintergrund Berechnung'!$I$942)))</f>
        <v>#DIV/0!</v>
      </c>
      <c r="AA770" s="16" t="str">
        <f t="shared" si="102"/>
        <v/>
      </c>
      <c r="AB770" s="16" t="e">
        <f>IF($A$3=FALSE,IF($C770&lt;16,K770/($D770^0.70558407859294)*'Hintergrund Berechnung'!$I$941,K770/($D770^0.70558407859294)*'Hintergrund Berechnung'!$I$942),IF($C770&lt;13,(K770/($D770^0.70558407859294)*'Hintergrund Berechnung'!$I$941)*0.5,IF($C770&lt;16,(K770/($D770^0.70558407859294)*'Hintergrund Berechnung'!$I$941)*0.67,K770/($D770^0.70558407859294)*'Hintergrund Berechnung'!$I$942)))</f>
        <v>#DIV/0!</v>
      </c>
      <c r="AC770" s="16" t="str">
        <f t="shared" si="103"/>
        <v/>
      </c>
      <c r="AD770" s="16" t="e">
        <f>IF($A$3=FALSE,IF($C770&lt;16,M770/($D770^0.70558407859294)*'Hintergrund Berechnung'!$I$941,M770/($D770^0.70558407859294)*'Hintergrund Berechnung'!$I$942),IF($C770&lt;13,(M770/($D770^0.70558407859294)*'Hintergrund Berechnung'!$I$941)*0.5,IF($C770&lt;16,(M770/($D770^0.70558407859294)*'Hintergrund Berechnung'!$I$941)*0.67,M770/($D770^0.70558407859294)*'Hintergrund Berechnung'!$I$942)))</f>
        <v>#DIV/0!</v>
      </c>
      <c r="AE770" s="16" t="str">
        <f t="shared" si="104"/>
        <v/>
      </c>
      <c r="AF770" s="16" t="e">
        <f>IF($A$3=FALSE,IF($C770&lt;16,O770/($D770^0.70558407859294)*'Hintergrund Berechnung'!$I$941,O770/($D770^0.70558407859294)*'Hintergrund Berechnung'!$I$942),IF($C770&lt;13,(O770/($D770^0.70558407859294)*'Hintergrund Berechnung'!$I$941)*0.5,IF($C770&lt;16,(O770/($D770^0.70558407859294)*'Hintergrund Berechnung'!$I$941)*0.67,O770/($D770^0.70558407859294)*'Hintergrund Berechnung'!$I$942)))</f>
        <v>#DIV/0!</v>
      </c>
      <c r="AG770" s="16" t="str">
        <f t="shared" si="105"/>
        <v/>
      </c>
      <c r="AH770" s="16" t="e">
        <f t="shared" si="106"/>
        <v>#DIV/0!</v>
      </c>
      <c r="AI770" s="34" t="e">
        <f>ROUND(IF(C770&lt;16,$Q770/($D770^0.450818786555515)*'Hintergrund Berechnung'!$N$941,$Q770/($D770^0.450818786555515)*'Hintergrund Berechnung'!$N$942),0)</f>
        <v>#DIV/0!</v>
      </c>
      <c r="AJ770" s="34">
        <f>ROUND(IF(C770&lt;16,$R770*'Hintergrund Berechnung'!$O$941,$R770*'Hintergrund Berechnung'!$O$942),0)</f>
        <v>0</v>
      </c>
      <c r="AK770" s="34">
        <f>ROUND(IF(C770&lt;16,IF(S770&gt;0,(25-$S770)*'Hintergrund Berechnung'!$J$941,0),IF(S770&gt;0,(25-$S770)*'Hintergrund Berechnung'!$J$942,0)),0)</f>
        <v>0</v>
      </c>
      <c r="AL770" s="18" t="e">
        <f t="shared" si="107"/>
        <v>#DIV/0!</v>
      </c>
    </row>
    <row r="771" spans="21:38" x14ac:dyDescent="0.5">
      <c r="U771" s="16">
        <f t="shared" si="99"/>
        <v>0</v>
      </c>
      <c r="V771" s="16" t="e">
        <f>IF($A$3=FALSE,IF($C771&lt;16,E771/($D771^0.70558407859294)*'Hintergrund Berechnung'!$I$941,E771/($D771^0.70558407859294)*'Hintergrund Berechnung'!$I$942),IF($C771&lt;13,(E771/($D771^0.70558407859294)*'Hintergrund Berechnung'!$I$941)*0.5,IF($C771&lt;16,(E771/($D771^0.70558407859294)*'Hintergrund Berechnung'!$I$941)*0.67,E771/($D771^0.70558407859294)*'Hintergrund Berechnung'!$I$942)))</f>
        <v>#DIV/0!</v>
      </c>
      <c r="W771" s="16" t="str">
        <f t="shared" si="100"/>
        <v/>
      </c>
      <c r="X771" s="16" t="e">
        <f>IF($A$3=FALSE,IF($C771&lt;16,G771/($D771^0.70558407859294)*'Hintergrund Berechnung'!$I$941,G771/($D771^0.70558407859294)*'Hintergrund Berechnung'!$I$942),IF($C771&lt;13,(G771/($D771^0.70558407859294)*'Hintergrund Berechnung'!$I$941)*0.5,IF($C771&lt;16,(G771/($D771^0.70558407859294)*'Hintergrund Berechnung'!$I$941)*0.67,G771/($D771^0.70558407859294)*'Hintergrund Berechnung'!$I$942)))</f>
        <v>#DIV/0!</v>
      </c>
      <c r="Y771" s="16" t="str">
        <f t="shared" si="101"/>
        <v/>
      </c>
      <c r="Z771" s="16" t="e">
        <f>IF($A$3=FALSE,IF($C771&lt;16,I771/($D771^0.70558407859294)*'Hintergrund Berechnung'!$I$941,I771/($D771^0.70558407859294)*'Hintergrund Berechnung'!$I$942),IF($C771&lt;13,(I771/($D771^0.70558407859294)*'Hintergrund Berechnung'!$I$941)*0.5,IF($C771&lt;16,(I771/($D771^0.70558407859294)*'Hintergrund Berechnung'!$I$941)*0.67,I771/($D771^0.70558407859294)*'Hintergrund Berechnung'!$I$942)))</f>
        <v>#DIV/0!</v>
      </c>
      <c r="AA771" s="16" t="str">
        <f t="shared" si="102"/>
        <v/>
      </c>
      <c r="AB771" s="16" t="e">
        <f>IF($A$3=FALSE,IF($C771&lt;16,K771/($D771^0.70558407859294)*'Hintergrund Berechnung'!$I$941,K771/($D771^0.70558407859294)*'Hintergrund Berechnung'!$I$942),IF($C771&lt;13,(K771/($D771^0.70558407859294)*'Hintergrund Berechnung'!$I$941)*0.5,IF($C771&lt;16,(K771/($D771^0.70558407859294)*'Hintergrund Berechnung'!$I$941)*0.67,K771/($D771^0.70558407859294)*'Hintergrund Berechnung'!$I$942)))</f>
        <v>#DIV/0!</v>
      </c>
      <c r="AC771" s="16" t="str">
        <f t="shared" si="103"/>
        <v/>
      </c>
      <c r="AD771" s="16" t="e">
        <f>IF($A$3=FALSE,IF($C771&lt;16,M771/($D771^0.70558407859294)*'Hintergrund Berechnung'!$I$941,M771/($D771^0.70558407859294)*'Hintergrund Berechnung'!$I$942),IF($C771&lt;13,(M771/($D771^0.70558407859294)*'Hintergrund Berechnung'!$I$941)*0.5,IF($C771&lt;16,(M771/($D771^0.70558407859294)*'Hintergrund Berechnung'!$I$941)*0.67,M771/($D771^0.70558407859294)*'Hintergrund Berechnung'!$I$942)))</f>
        <v>#DIV/0!</v>
      </c>
      <c r="AE771" s="16" t="str">
        <f t="shared" si="104"/>
        <v/>
      </c>
      <c r="AF771" s="16" t="e">
        <f>IF($A$3=FALSE,IF($C771&lt;16,O771/($D771^0.70558407859294)*'Hintergrund Berechnung'!$I$941,O771/($D771^0.70558407859294)*'Hintergrund Berechnung'!$I$942),IF($C771&lt;13,(O771/($D771^0.70558407859294)*'Hintergrund Berechnung'!$I$941)*0.5,IF($C771&lt;16,(O771/($D771^0.70558407859294)*'Hintergrund Berechnung'!$I$941)*0.67,O771/($D771^0.70558407859294)*'Hintergrund Berechnung'!$I$942)))</f>
        <v>#DIV/0!</v>
      </c>
      <c r="AG771" s="16" t="str">
        <f t="shared" si="105"/>
        <v/>
      </c>
      <c r="AH771" s="16" t="e">
        <f t="shared" si="106"/>
        <v>#DIV/0!</v>
      </c>
      <c r="AI771" s="34" t="e">
        <f>ROUND(IF(C771&lt;16,$Q771/($D771^0.450818786555515)*'Hintergrund Berechnung'!$N$941,$Q771/($D771^0.450818786555515)*'Hintergrund Berechnung'!$N$942),0)</f>
        <v>#DIV/0!</v>
      </c>
      <c r="AJ771" s="34">
        <f>ROUND(IF(C771&lt;16,$R771*'Hintergrund Berechnung'!$O$941,$R771*'Hintergrund Berechnung'!$O$942),0)</f>
        <v>0</v>
      </c>
      <c r="AK771" s="34">
        <f>ROUND(IF(C771&lt;16,IF(S771&gt;0,(25-$S771)*'Hintergrund Berechnung'!$J$941,0),IF(S771&gt;0,(25-$S771)*'Hintergrund Berechnung'!$J$942,0)),0)</f>
        <v>0</v>
      </c>
      <c r="AL771" s="18" t="e">
        <f t="shared" si="107"/>
        <v>#DIV/0!</v>
      </c>
    </row>
    <row r="772" spans="21:38" x14ac:dyDescent="0.5">
      <c r="U772" s="16">
        <f t="shared" si="99"/>
        <v>0</v>
      </c>
      <c r="V772" s="16" t="e">
        <f>IF($A$3=FALSE,IF($C772&lt;16,E772/($D772^0.70558407859294)*'Hintergrund Berechnung'!$I$941,E772/($D772^0.70558407859294)*'Hintergrund Berechnung'!$I$942),IF($C772&lt;13,(E772/($D772^0.70558407859294)*'Hintergrund Berechnung'!$I$941)*0.5,IF($C772&lt;16,(E772/($D772^0.70558407859294)*'Hintergrund Berechnung'!$I$941)*0.67,E772/($D772^0.70558407859294)*'Hintergrund Berechnung'!$I$942)))</f>
        <v>#DIV/0!</v>
      </c>
      <c r="W772" s="16" t="str">
        <f t="shared" si="100"/>
        <v/>
      </c>
      <c r="X772" s="16" t="e">
        <f>IF($A$3=FALSE,IF($C772&lt;16,G772/($D772^0.70558407859294)*'Hintergrund Berechnung'!$I$941,G772/($D772^0.70558407859294)*'Hintergrund Berechnung'!$I$942),IF($C772&lt;13,(G772/($D772^0.70558407859294)*'Hintergrund Berechnung'!$I$941)*0.5,IF($C772&lt;16,(G772/($D772^0.70558407859294)*'Hintergrund Berechnung'!$I$941)*0.67,G772/($D772^0.70558407859294)*'Hintergrund Berechnung'!$I$942)))</f>
        <v>#DIV/0!</v>
      </c>
      <c r="Y772" s="16" t="str">
        <f t="shared" si="101"/>
        <v/>
      </c>
      <c r="Z772" s="16" t="e">
        <f>IF($A$3=FALSE,IF($C772&lt;16,I772/($D772^0.70558407859294)*'Hintergrund Berechnung'!$I$941,I772/($D772^0.70558407859294)*'Hintergrund Berechnung'!$I$942),IF($C772&lt;13,(I772/($D772^0.70558407859294)*'Hintergrund Berechnung'!$I$941)*0.5,IF($C772&lt;16,(I772/($D772^0.70558407859294)*'Hintergrund Berechnung'!$I$941)*0.67,I772/($D772^0.70558407859294)*'Hintergrund Berechnung'!$I$942)))</f>
        <v>#DIV/0!</v>
      </c>
      <c r="AA772" s="16" t="str">
        <f t="shared" si="102"/>
        <v/>
      </c>
      <c r="AB772" s="16" t="e">
        <f>IF($A$3=FALSE,IF($C772&lt;16,K772/($D772^0.70558407859294)*'Hintergrund Berechnung'!$I$941,K772/($D772^0.70558407859294)*'Hintergrund Berechnung'!$I$942),IF($C772&lt;13,(K772/($D772^0.70558407859294)*'Hintergrund Berechnung'!$I$941)*0.5,IF($C772&lt;16,(K772/($D772^0.70558407859294)*'Hintergrund Berechnung'!$I$941)*0.67,K772/($D772^0.70558407859294)*'Hintergrund Berechnung'!$I$942)))</f>
        <v>#DIV/0!</v>
      </c>
      <c r="AC772" s="16" t="str">
        <f t="shared" si="103"/>
        <v/>
      </c>
      <c r="AD772" s="16" t="e">
        <f>IF($A$3=FALSE,IF($C772&lt;16,M772/($D772^0.70558407859294)*'Hintergrund Berechnung'!$I$941,M772/($D772^0.70558407859294)*'Hintergrund Berechnung'!$I$942),IF($C772&lt;13,(M772/($D772^0.70558407859294)*'Hintergrund Berechnung'!$I$941)*0.5,IF($C772&lt;16,(M772/($D772^0.70558407859294)*'Hintergrund Berechnung'!$I$941)*0.67,M772/($D772^0.70558407859294)*'Hintergrund Berechnung'!$I$942)))</f>
        <v>#DIV/0!</v>
      </c>
      <c r="AE772" s="16" t="str">
        <f t="shared" si="104"/>
        <v/>
      </c>
      <c r="AF772" s="16" t="e">
        <f>IF($A$3=FALSE,IF($C772&lt;16,O772/($D772^0.70558407859294)*'Hintergrund Berechnung'!$I$941,O772/($D772^0.70558407859294)*'Hintergrund Berechnung'!$I$942),IF($C772&lt;13,(O772/($D772^0.70558407859294)*'Hintergrund Berechnung'!$I$941)*0.5,IF($C772&lt;16,(O772/($D772^0.70558407859294)*'Hintergrund Berechnung'!$I$941)*0.67,O772/($D772^0.70558407859294)*'Hintergrund Berechnung'!$I$942)))</f>
        <v>#DIV/0!</v>
      </c>
      <c r="AG772" s="16" t="str">
        <f t="shared" si="105"/>
        <v/>
      </c>
      <c r="AH772" s="16" t="e">
        <f t="shared" si="106"/>
        <v>#DIV/0!</v>
      </c>
      <c r="AI772" s="34" t="e">
        <f>ROUND(IF(C772&lt;16,$Q772/($D772^0.450818786555515)*'Hintergrund Berechnung'!$N$941,$Q772/($D772^0.450818786555515)*'Hintergrund Berechnung'!$N$942),0)</f>
        <v>#DIV/0!</v>
      </c>
      <c r="AJ772" s="34">
        <f>ROUND(IF(C772&lt;16,$R772*'Hintergrund Berechnung'!$O$941,$R772*'Hintergrund Berechnung'!$O$942),0)</f>
        <v>0</v>
      </c>
      <c r="AK772" s="34">
        <f>ROUND(IF(C772&lt;16,IF(S772&gt;0,(25-$S772)*'Hintergrund Berechnung'!$J$941,0),IF(S772&gt;0,(25-$S772)*'Hintergrund Berechnung'!$J$942,0)),0)</f>
        <v>0</v>
      </c>
      <c r="AL772" s="18" t="e">
        <f t="shared" si="107"/>
        <v>#DIV/0!</v>
      </c>
    </row>
    <row r="773" spans="21:38" x14ac:dyDescent="0.5">
      <c r="U773" s="16">
        <f t="shared" si="99"/>
        <v>0</v>
      </c>
      <c r="V773" s="16" t="e">
        <f>IF($A$3=FALSE,IF($C773&lt;16,E773/($D773^0.70558407859294)*'Hintergrund Berechnung'!$I$941,E773/($D773^0.70558407859294)*'Hintergrund Berechnung'!$I$942),IF($C773&lt;13,(E773/($D773^0.70558407859294)*'Hintergrund Berechnung'!$I$941)*0.5,IF($C773&lt;16,(E773/($D773^0.70558407859294)*'Hintergrund Berechnung'!$I$941)*0.67,E773/($D773^0.70558407859294)*'Hintergrund Berechnung'!$I$942)))</f>
        <v>#DIV/0!</v>
      </c>
      <c r="W773" s="16" t="str">
        <f t="shared" si="100"/>
        <v/>
      </c>
      <c r="X773" s="16" t="e">
        <f>IF($A$3=FALSE,IF($C773&lt;16,G773/($D773^0.70558407859294)*'Hintergrund Berechnung'!$I$941,G773/($D773^0.70558407859294)*'Hintergrund Berechnung'!$I$942),IF($C773&lt;13,(G773/($D773^0.70558407859294)*'Hintergrund Berechnung'!$I$941)*0.5,IF($C773&lt;16,(G773/($D773^0.70558407859294)*'Hintergrund Berechnung'!$I$941)*0.67,G773/($D773^0.70558407859294)*'Hintergrund Berechnung'!$I$942)))</f>
        <v>#DIV/0!</v>
      </c>
      <c r="Y773" s="16" t="str">
        <f t="shared" si="101"/>
        <v/>
      </c>
      <c r="Z773" s="16" t="e">
        <f>IF($A$3=FALSE,IF($C773&lt;16,I773/($D773^0.70558407859294)*'Hintergrund Berechnung'!$I$941,I773/($D773^0.70558407859294)*'Hintergrund Berechnung'!$I$942),IF($C773&lt;13,(I773/($D773^0.70558407859294)*'Hintergrund Berechnung'!$I$941)*0.5,IF($C773&lt;16,(I773/($D773^0.70558407859294)*'Hintergrund Berechnung'!$I$941)*0.67,I773/($D773^0.70558407859294)*'Hintergrund Berechnung'!$I$942)))</f>
        <v>#DIV/0!</v>
      </c>
      <c r="AA773" s="16" t="str">
        <f t="shared" si="102"/>
        <v/>
      </c>
      <c r="AB773" s="16" t="e">
        <f>IF($A$3=FALSE,IF($C773&lt;16,K773/($D773^0.70558407859294)*'Hintergrund Berechnung'!$I$941,K773/($D773^0.70558407859294)*'Hintergrund Berechnung'!$I$942),IF($C773&lt;13,(K773/($D773^0.70558407859294)*'Hintergrund Berechnung'!$I$941)*0.5,IF($C773&lt;16,(K773/($D773^0.70558407859294)*'Hintergrund Berechnung'!$I$941)*0.67,K773/($D773^0.70558407859294)*'Hintergrund Berechnung'!$I$942)))</f>
        <v>#DIV/0!</v>
      </c>
      <c r="AC773" s="16" t="str">
        <f t="shared" si="103"/>
        <v/>
      </c>
      <c r="AD773" s="16" t="e">
        <f>IF($A$3=FALSE,IF($C773&lt;16,M773/($D773^0.70558407859294)*'Hintergrund Berechnung'!$I$941,M773/($D773^0.70558407859294)*'Hintergrund Berechnung'!$I$942),IF($C773&lt;13,(M773/($D773^0.70558407859294)*'Hintergrund Berechnung'!$I$941)*0.5,IF($C773&lt;16,(M773/($D773^0.70558407859294)*'Hintergrund Berechnung'!$I$941)*0.67,M773/($D773^0.70558407859294)*'Hintergrund Berechnung'!$I$942)))</f>
        <v>#DIV/0!</v>
      </c>
      <c r="AE773" s="16" t="str">
        <f t="shared" si="104"/>
        <v/>
      </c>
      <c r="AF773" s="16" t="e">
        <f>IF($A$3=FALSE,IF($C773&lt;16,O773/($D773^0.70558407859294)*'Hintergrund Berechnung'!$I$941,O773/($D773^0.70558407859294)*'Hintergrund Berechnung'!$I$942),IF($C773&lt;13,(O773/($D773^0.70558407859294)*'Hintergrund Berechnung'!$I$941)*0.5,IF($C773&lt;16,(O773/($D773^0.70558407859294)*'Hintergrund Berechnung'!$I$941)*0.67,O773/($D773^0.70558407859294)*'Hintergrund Berechnung'!$I$942)))</f>
        <v>#DIV/0!</v>
      </c>
      <c r="AG773" s="16" t="str">
        <f t="shared" si="105"/>
        <v/>
      </c>
      <c r="AH773" s="16" t="e">
        <f t="shared" si="106"/>
        <v>#DIV/0!</v>
      </c>
      <c r="AI773" s="34" t="e">
        <f>ROUND(IF(C773&lt;16,$Q773/($D773^0.450818786555515)*'Hintergrund Berechnung'!$N$941,$Q773/($D773^0.450818786555515)*'Hintergrund Berechnung'!$N$942),0)</f>
        <v>#DIV/0!</v>
      </c>
      <c r="AJ773" s="34">
        <f>ROUND(IF(C773&lt;16,$R773*'Hintergrund Berechnung'!$O$941,$R773*'Hintergrund Berechnung'!$O$942),0)</f>
        <v>0</v>
      </c>
      <c r="AK773" s="34">
        <f>ROUND(IF(C773&lt;16,IF(S773&gt;0,(25-$S773)*'Hintergrund Berechnung'!$J$941,0),IF(S773&gt;0,(25-$S773)*'Hintergrund Berechnung'!$J$942,0)),0)</f>
        <v>0</v>
      </c>
      <c r="AL773" s="18" t="e">
        <f t="shared" si="107"/>
        <v>#DIV/0!</v>
      </c>
    </row>
    <row r="774" spans="21:38" x14ac:dyDescent="0.5">
      <c r="U774" s="16">
        <f t="shared" si="99"/>
        <v>0</v>
      </c>
      <c r="V774" s="16" t="e">
        <f>IF($A$3=FALSE,IF($C774&lt;16,E774/($D774^0.70558407859294)*'Hintergrund Berechnung'!$I$941,E774/($D774^0.70558407859294)*'Hintergrund Berechnung'!$I$942),IF($C774&lt;13,(E774/($D774^0.70558407859294)*'Hintergrund Berechnung'!$I$941)*0.5,IF($C774&lt;16,(E774/($D774^0.70558407859294)*'Hintergrund Berechnung'!$I$941)*0.67,E774/($D774^0.70558407859294)*'Hintergrund Berechnung'!$I$942)))</f>
        <v>#DIV/0!</v>
      </c>
      <c r="W774" s="16" t="str">
        <f t="shared" si="100"/>
        <v/>
      </c>
      <c r="X774" s="16" t="e">
        <f>IF($A$3=FALSE,IF($C774&lt;16,G774/($D774^0.70558407859294)*'Hintergrund Berechnung'!$I$941,G774/($D774^0.70558407859294)*'Hintergrund Berechnung'!$I$942),IF($C774&lt;13,(G774/($D774^0.70558407859294)*'Hintergrund Berechnung'!$I$941)*0.5,IF($C774&lt;16,(G774/($D774^0.70558407859294)*'Hintergrund Berechnung'!$I$941)*0.67,G774/($D774^0.70558407859294)*'Hintergrund Berechnung'!$I$942)))</f>
        <v>#DIV/0!</v>
      </c>
      <c r="Y774" s="16" t="str">
        <f t="shared" si="101"/>
        <v/>
      </c>
      <c r="Z774" s="16" t="e">
        <f>IF($A$3=FALSE,IF($C774&lt;16,I774/($D774^0.70558407859294)*'Hintergrund Berechnung'!$I$941,I774/($D774^0.70558407859294)*'Hintergrund Berechnung'!$I$942),IF($C774&lt;13,(I774/($D774^0.70558407859294)*'Hintergrund Berechnung'!$I$941)*0.5,IF($C774&lt;16,(I774/($D774^0.70558407859294)*'Hintergrund Berechnung'!$I$941)*0.67,I774/($D774^0.70558407859294)*'Hintergrund Berechnung'!$I$942)))</f>
        <v>#DIV/0!</v>
      </c>
      <c r="AA774" s="16" t="str">
        <f t="shared" si="102"/>
        <v/>
      </c>
      <c r="AB774" s="16" t="e">
        <f>IF($A$3=FALSE,IF($C774&lt;16,K774/($D774^0.70558407859294)*'Hintergrund Berechnung'!$I$941,K774/($D774^0.70558407859294)*'Hintergrund Berechnung'!$I$942),IF($C774&lt;13,(K774/($D774^0.70558407859294)*'Hintergrund Berechnung'!$I$941)*0.5,IF($C774&lt;16,(K774/($D774^0.70558407859294)*'Hintergrund Berechnung'!$I$941)*0.67,K774/($D774^0.70558407859294)*'Hintergrund Berechnung'!$I$942)))</f>
        <v>#DIV/0!</v>
      </c>
      <c r="AC774" s="16" t="str">
        <f t="shared" si="103"/>
        <v/>
      </c>
      <c r="AD774" s="16" t="e">
        <f>IF($A$3=FALSE,IF($C774&lt;16,M774/($D774^0.70558407859294)*'Hintergrund Berechnung'!$I$941,M774/($D774^0.70558407859294)*'Hintergrund Berechnung'!$I$942),IF($C774&lt;13,(M774/($D774^0.70558407859294)*'Hintergrund Berechnung'!$I$941)*0.5,IF($C774&lt;16,(M774/($D774^0.70558407859294)*'Hintergrund Berechnung'!$I$941)*0.67,M774/($D774^0.70558407859294)*'Hintergrund Berechnung'!$I$942)))</f>
        <v>#DIV/0!</v>
      </c>
      <c r="AE774" s="16" t="str">
        <f t="shared" si="104"/>
        <v/>
      </c>
      <c r="AF774" s="16" t="e">
        <f>IF($A$3=FALSE,IF($C774&lt;16,O774/($D774^0.70558407859294)*'Hintergrund Berechnung'!$I$941,O774/($D774^0.70558407859294)*'Hintergrund Berechnung'!$I$942),IF($C774&lt;13,(O774/($D774^0.70558407859294)*'Hintergrund Berechnung'!$I$941)*0.5,IF($C774&lt;16,(O774/($D774^0.70558407859294)*'Hintergrund Berechnung'!$I$941)*0.67,O774/($D774^0.70558407859294)*'Hintergrund Berechnung'!$I$942)))</f>
        <v>#DIV/0!</v>
      </c>
      <c r="AG774" s="16" t="str">
        <f t="shared" si="105"/>
        <v/>
      </c>
      <c r="AH774" s="16" t="e">
        <f t="shared" si="106"/>
        <v>#DIV/0!</v>
      </c>
      <c r="AI774" s="34" t="e">
        <f>ROUND(IF(C774&lt;16,$Q774/($D774^0.450818786555515)*'Hintergrund Berechnung'!$N$941,$Q774/($D774^0.450818786555515)*'Hintergrund Berechnung'!$N$942),0)</f>
        <v>#DIV/0!</v>
      </c>
      <c r="AJ774" s="34">
        <f>ROUND(IF(C774&lt;16,$R774*'Hintergrund Berechnung'!$O$941,$R774*'Hintergrund Berechnung'!$O$942),0)</f>
        <v>0</v>
      </c>
      <c r="AK774" s="34">
        <f>ROUND(IF(C774&lt;16,IF(S774&gt;0,(25-$S774)*'Hintergrund Berechnung'!$J$941,0),IF(S774&gt;0,(25-$S774)*'Hintergrund Berechnung'!$J$942,0)),0)</f>
        <v>0</v>
      </c>
      <c r="AL774" s="18" t="e">
        <f t="shared" si="107"/>
        <v>#DIV/0!</v>
      </c>
    </row>
    <row r="775" spans="21:38" x14ac:dyDescent="0.5">
      <c r="U775" s="16">
        <f t="shared" ref="U775:U838" si="108">MAX(E775,G775,I775)+MAX(K775,M775,O775)</f>
        <v>0</v>
      </c>
      <c r="V775" s="16" t="e">
        <f>IF($A$3=FALSE,IF($C775&lt;16,E775/($D775^0.70558407859294)*'Hintergrund Berechnung'!$I$941,E775/($D775^0.70558407859294)*'Hintergrund Berechnung'!$I$942),IF($C775&lt;13,(E775/($D775^0.70558407859294)*'Hintergrund Berechnung'!$I$941)*0.5,IF($C775&lt;16,(E775/($D775^0.70558407859294)*'Hintergrund Berechnung'!$I$941)*0.67,E775/($D775^0.70558407859294)*'Hintergrund Berechnung'!$I$942)))</f>
        <v>#DIV/0!</v>
      </c>
      <c r="W775" s="16" t="str">
        <f t="shared" ref="W775:W838" si="109">IF(AND($A$3=TRUE,$C775&lt;13),F775,IF(AND($A$3=TRUE,$C775&lt;16),F775*0.67,""))</f>
        <v/>
      </c>
      <c r="X775" s="16" t="e">
        <f>IF($A$3=FALSE,IF($C775&lt;16,G775/($D775^0.70558407859294)*'Hintergrund Berechnung'!$I$941,G775/($D775^0.70558407859294)*'Hintergrund Berechnung'!$I$942),IF($C775&lt;13,(G775/($D775^0.70558407859294)*'Hintergrund Berechnung'!$I$941)*0.5,IF($C775&lt;16,(G775/($D775^0.70558407859294)*'Hintergrund Berechnung'!$I$941)*0.67,G775/($D775^0.70558407859294)*'Hintergrund Berechnung'!$I$942)))</f>
        <v>#DIV/0!</v>
      </c>
      <c r="Y775" s="16" t="str">
        <f t="shared" ref="Y775:Y838" si="110">IF(AND($A$3=TRUE,$C775&lt;13),H775,IF(AND($A$3=TRUE,$C775&lt;16),H775*0.67,""))</f>
        <v/>
      </c>
      <c r="Z775" s="16" t="e">
        <f>IF($A$3=FALSE,IF($C775&lt;16,I775/($D775^0.70558407859294)*'Hintergrund Berechnung'!$I$941,I775/($D775^0.70558407859294)*'Hintergrund Berechnung'!$I$942),IF($C775&lt;13,(I775/($D775^0.70558407859294)*'Hintergrund Berechnung'!$I$941)*0.5,IF($C775&lt;16,(I775/($D775^0.70558407859294)*'Hintergrund Berechnung'!$I$941)*0.67,I775/($D775^0.70558407859294)*'Hintergrund Berechnung'!$I$942)))</f>
        <v>#DIV/0!</v>
      </c>
      <c r="AA775" s="16" t="str">
        <f t="shared" ref="AA775:AA838" si="111">IF(AND($A$3=TRUE,$C775&lt;13),J775,IF(AND($A$3=TRUE,$C775&lt;16),J775*0.67,""))</f>
        <v/>
      </c>
      <c r="AB775" s="16" t="e">
        <f>IF($A$3=FALSE,IF($C775&lt;16,K775/($D775^0.70558407859294)*'Hintergrund Berechnung'!$I$941,K775/($D775^0.70558407859294)*'Hintergrund Berechnung'!$I$942),IF($C775&lt;13,(K775/($D775^0.70558407859294)*'Hintergrund Berechnung'!$I$941)*0.5,IF($C775&lt;16,(K775/($D775^0.70558407859294)*'Hintergrund Berechnung'!$I$941)*0.67,K775/($D775^0.70558407859294)*'Hintergrund Berechnung'!$I$942)))</f>
        <v>#DIV/0!</v>
      </c>
      <c r="AC775" s="16" t="str">
        <f t="shared" ref="AC775:AC838" si="112">IF(AND($A$3=TRUE,$C775&lt;13),L775,IF(AND($A$3=TRUE,$C775&lt;16),L775*0.67,""))</f>
        <v/>
      </c>
      <c r="AD775" s="16" t="e">
        <f>IF($A$3=FALSE,IF($C775&lt;16,M775/($D775^0.70558407859294)*'Hintergrund Berechnung'!$I$941,M775/($D775^0.70558407859294)*'Hintergrund Berechnung'!$I$942),IF($C775&lt;13,(M775/($D775^0.70558407859294)*'Hintergrund Berechnung'!$I$941)*0.5,IF($C775&lt;16,(M775/($D775^0.70558407859294)*'Hintergrund Berechnung'!$I$941)*0.67,M775/($D775^0.70558407859294)*'Hintergrund Berechnung'!$I$942)))</f>
        <v>#DIV/0!</v>
      </c>
      <c r="AE775" s="16" t="str">
        <f t="shared" ref="AE775:AE838" si="113">IF(AND($A$3=TRUE,$C775&lt;13),N775,IF(AND($A$3=TRUE,$C775&lt;16),N775*0.67,""))</f>
        <v/>
      </c>
      <c r="AF775" s="16" t="e">
        <f>IF($A$3=FALSE,IF($C775&lt;16,O775/($D775^0.70558407859294)*'Hintergrund Berechnung'!$I$941,O775/($D775^0.70558407859294)*'Hintergrund Berechnung'!$I$942),IF($C775&lt;13,(O775/($D775^0.70558407859294)*'Hintergrund Berechnung'!$I$941)*0.5,IF($C775&lt;16,(O775/($D775^0.70558407859294)*'Hintergrund Berechnung'!$I$941)*0.67,O775/($D775^0.70558407859294)*'Hintergrund Berechnung'!$I$942)))</f>
        <v>#DIV/0!</v>
      </c>
      <c r="AG775" s="16" t="str">
        <f t="shared" ref="AG775:AG838" si="114">IF(AND($A$3=TRUE,$C775&lt;13),P775,IF(AND($A$3=TRUE,$C775&lt;16),P775*0.67,""))</f>
        <v/>
      </c>
      <c r="AH775" s="16" t="e">
        <f t="shared" ref="AH775:AH838" si="115">MAX(SUM(V775:W775),SUM(X775:Y775),SUM(Z775:AA775))+MAX(SUM(AB775:AC775),SUM(AD775:AE775),SUM(AF775:AG775))</f>
        <v>#DIV/0!</v>
      </c>
      <c r="AI775" s="34" t="e">
        <f>ROUND(IF(C775&lt;16,$Q775/($D775^0.450818786555515)*'Hintergrund Berechnung'!$N$941,$Q775/($D775^0.450818786555515)*'Hintergrund Berechnung'!$N$942),0)</f>
        <v>#DIV/0!</v>
      </c>
      <c r="AJ775" s="34">
        <f>ROUND(IF(C775&lt;16,$R775*'Hintergrund Berechnung'!$O$941,$R775*'Hintergrund Berechnung'!$O$942),0)</f>
        <v>0</v>
      </c>
      <c r="AK775" s="34">
        <f>ROUND(IF(C775&lt;16,IF(S775&gt;0,(25-$S775)*'Hintergrund Berechnung'!$J$941,0),IF(S775&gt;0,(25-$S775)*'Hintergrund Berechnung'!$J$942,0)),0)</f>
        <v>0</v>
      </c>
      <c r="AL775" s="18" t="e">
        <f t="shared" ref="AL775:AL838" si="116">ROUND(SUM(AH775:AK775),0)</f>
        <v>#DIV/0!</v>
      </c>
    </row>
    <row r="776" spans="21:38" x14ac:dyDescent="0.5">
      <c r="U776" s="16">
        <f t="shared" si="108"/>
        <v>0</v>
      </c>
      <c r="V776" s="16" t="e">
        <f>IF($A$3=FALSE,IF($C776&lt;16,E776/($D776^0.70558407859294)*'Hintergrund Berechnung'!$I$941,E776/($D776^0.70558407859294)*'Hintergrund Berechnung'!$I$942),IF($C776&lt;13,(E776/($D776^0.70558407859294)*'Hintergrund Berechnung'!$I$941)*0.5,IF($C776&lt;16,(E776/($D776^0.70558407859294)*'Hintergrund Berechnung'!$I$941)*0.67,E776/($D776^0.70558407859294)*'Hintergrund Berechnung'!$I$942)))</f>
        <v>#DIV/0!</v>
      </c>
      <c r="W776" s="16" t="str">
        <f t="shared" si="109"/>
        <v/>
      </c>
      <c r="X776" s="16" t="e">
        <f>IF($A$3=FALSE,IF($C776&lt;16,G776/($D776^0.70558407859294)*'Hintergrund Berechnung'!$I$941,G776/($D776^0.70558407859294)*'Hintergrund Berechnung'!$I$942),IF($C776&lt;13,(G776/($D776^0.70558407859294)*'Hintergrund Berechnung'!$I$941)*0.5,IF($C776&lt;16,(G776/($D776^0.70558407859294)*'Hintergrund Berechnung'!$I$941)*0.67,G776/($D776^0.70558407859294)*'Hintergrund Berechnung'!$I$942)))</f>
        <v>#DIV/0!</v>
      </c>
      <c r="Y776" s="16" t="str">
        <f t="shared" si="110"/>
        <v/>
      </c>
      <c r="Z776" s="16" t="e">
        <f>IF($A$3=FALSE,IF($C776&lt;16,I776/($D776^0.70558407859294)*'Hintergrund Berechnung'!$I$941,I776/($D776^0.70558407859294)*'Hintergrund Berechnung'!$I$942),IF($C776&lt;13,(I776/($D776^0.70558407859294)*'Hintergrund Berechnung'!$I$941)*0.5,IF($C776&lt;16,(I776/($D776^0.70558407859294)*'Hintergrund Berechnung'!$I$941)*0.67,I776/($D776^0.70558407859294)*'Hintergrund Berechnung'!$I$942)))</f>
        <v>#DIV/0!</v>
      </c>
      <c r="AA776" s="16" t="str">
        <f t="shared" si="111"/>
        <v/>
      </c>
      <c r="AB776" s="16" t="e">
        <f>IF($A$3=FALSE,IF($C776&lt;16,K776/($D776^0.70558407859294)*'Hintergrund Berechnung'!$I$941,K776/($D776^0.70558407859294)*'Hintergrund Berechnung'!$I$942),IF($C776&lt;13,(K776/($D776^0.70558407859294)*'Hintergrund Berechnung'!$I$941)*0.5,IF($C776&lt;16,(K776/($D776^0.70558407859294)*'Hintergrund Berechnung'!$I$941)*0.67,K776/($D776^0.70558407859294)*'Hintergrund Berechnung'!$I$942)))</f>
        <v>#DIV/0!</v>
      </c>
      <c r="AC776" s="16" t="str">
        <f t="shared" si="112"/>
        <v/>
      </c>
      <c r="AD776" s="16" t="e">
        <f>IF($A$3=FALSE,IF($C776&lt;16,M776/($D776^0.70558407859294)*'Hintergrund Berechnung'!$I$941,M776/($D776^0.70558407859294)*'Hintergrund Berechnung'!$I$942),IF($C776&lt;13,(M776/($D776^0.70558407859294)*'Hintergrund Berechnung'!$I$941)*0.5,IF($C776&lt;16,(M776/($D776^0.70558407859294)*'Hintergrund Berechnung'!$I$941)*0.67,M776/($D776^0.70558407859294)*'Hintergrund Berechnung'!$I$942)))</f>
        <v>#DIV/0!</v>
      </c>
      <c r="AE776" s="16" t="str">
        <f t="shared" si="113"/>
        <v/>
      </c>
      <c r="AF776" s="16" t="e">
        <f>IF($A$3=FALSE,IF($C776&lt;16,O776/($D776^0.70558407859294)*'Hintergrund Berechnung'!$I$941,O776/($D776^0.70558407859294)*'Hintergrund Berechnung'!$I$942),IF($C776&lt;13,(O776/($D776^0.70558407859294)*'Hintergrund Berechnung'!$I$941)*0.5,IF($C776&lt;16,(O776/($D776^0.70558407859294)*'Hintergrund Berechnung'!$I$941)*0.67,O776/($D776^0.70558407859294)*'Hintergrund Berechnung'!$I$942)))</f>
        <v>#DIV/0!</v>
      </c>
      <c r="AG776" s="16" t="str">
        <f t="shared" si="114"/>
        <v/>
      </c>
      <c r="AH776" s="16" t="e">
        <f t="shared" si="115"/>
        <v>#DIV/0!</v>
      </c>
      <c r="AI776" s="34" t="e">
        <f>ROUND(IF(C776&lt;16,$Q776/($D776^0.450818786555515)*'Hintergrund Berechnung'!$N$941,$Q776/($D776^0.450818786555515)*'Hintergrund Berechnung'!$N$942),0)</f>
        <v>#DIV/0!</v>
      </c>
      <c r="AJ776" s="34">
        <f>ROUND(IF(C776&lt;16,$R776*'Hintergrund Berechnung'!$O$941,$R776*'Hintergrund Berechnung'!$O$942),0)</f>
        <v>0</v>
      </c>
      <c r="AK776" s="34">
        <f>ROUND(IF(C776&lt;16,IF(S776&gt;0,(25-$S776)*'Hintergrund Berechnung'!$J$941,0),IF(S776&gt;0,(25-$S776)*'Hintergrund Berechnung'!$J$942,0)),0)</f>
        <v>0</v>
      </c>
      <c r="AL776" s="18" t="e">
        <f t="shared" si="116"/>
        <v>#DIV/0!</v>
      </c>
    </row>
    <row r="777" spans="21:38" x14ac:dyDescent="0.5">
      <c r="U777" s="16">
        <f t="shared" si="108"/>
        <v>0</v>
      </c>
      <c r="V777" s="16" t="e">
        <f>IF($A$3=FALSE,IF($C777&lt;16,E777/($D777^0.70558407859294)*'Hintergrund Berechnung'!$I$941,E777/($D777^0.70558407859294)*'Hintergrund Berechnung'!$I$942),IF($C777&lt;13,(E777/($D777^0.70558407859294)*'Hintergrund Berechnung'!$I$941)*0.5,IF($C777&lt;16,(E777/($D777^0.70558407859294)*'Hintergrund Berechnung'!$I$941)*0.67,E777/($D777^0.70558407859294)*'Hintergrund Berechnung'!$I$942)))</f>
        <v>#DIV/0!</v>
      </c>
      <c r="W777" s="16" t="str">
        <f t="shared" si="109"/>
        <v/>
      </c>
      <c r="X777" s="16" t="e">
        <f>IF($A$3=FALSE,IF($C777&lt;16,G777/($D777^0.70558407859294)*'Hintergrund Berechnung'!$I$941,G777/($D777^0.70558407859294)*'Hintergrund Berechnung'!$I$942),IF($C777&lt;13,(G777/($D777^0.70558407859294)*'Hintergrund Berechnung'!$I$941)*0.5,IF($C777&lt;16,(G777/($D777^0.70558407859294)*'Hintergrund Berechnung'!$I$941)*0.67,G777/($D777^0.70558407859294)*'Hintergrund Berechnung'!$I$942)))</f>
        <v>#DIV/0!</v>
      </c>
      <c r="Y777" s="16" t="str">
        <f t="shared" si="110"/>
        <v/>
      </c>
      <c r="Z777" s="16" t="e">
        <f>IF($A$3=FALSE,IF($C777&lt;16,I777/($D777^0.70558407859294)*'Hintergrund Berechnung'!$I$941,I777/($D777^0.70558407859294)*'Hintergrund Berechnung'!$I$942),IF($C777&lt;13,(I777/($D777^0.70558407859294)*'Hintergrund Berechnung'!$I$941)*0.5,IF($C777&lt;16,(I777/($D777^0.70558407859294)*'Hintergrund Berechnung'!$I$941)*0.67,I777/($D777^0.70558407859294)*'Hintergrund Berechnung'!$I$942)))</f>
        <v>#DIV/0!</v>
      </c>
      <c r="AA777" s="16" t="str">
        <f t="shared" si="111"/>
        <v/>
      </c>
      <c r="AB777" s="16" t="e">
        <f>IF($A$3=FALSE,IF($C777&lt;16,K777/($D777^0.70558407859294)*'Hintergrund Berechnung'!$I$941,K777/($D777^0.70558407859294)*'Hintergrund Berechnung'!$I$942),IF($C777&lt;13,(K777/($D777^0.70558407859294)*'Hintergrund Berechnung'!$I$941)*0.5,IF($C777&lt;16,(K777/($D777^0.70558407859294)*'Hintergrund Berechnung'!$I$941)*0.67,K777/($D777^0.70558407859294)*'Hintergrund Berechnung'!$I$942)))</f>
        <v>#DIV/0!</v>
      </c>
      <c r="AC777" s="16" t="str">
        <f t="shared" si="112"/>
        <v/>
      </c>
      <c r="AD777" s="16" t="e">
        <f>IF($A$3=FALSE,IF($C777&lt;16,M777/($D777^0.70558407859294)*'Hintergrund Berechnung'!$I$941,M777/($D777^0.70558407859294)*'Hintergrund Berechnung'!$I$942),IF($C777&lt;13,(M777/($D777^0.70558407859294)*'Hintergrund Berechnung'!$I$941)*0.5,IF($C777&lt;16,(M777/($D777^0.70558407859294)*'Hintergrund Berechnung'!$I$941)*0.67,M777/($D777^0.70558407859294)*'Hintergrund Berechnung'!$I$942)))</f>
        <v>#DIV/0!</v>
      </c>
      <c r="AE777" s="16" t="str">
        <f t="shared" si="113"/>
        <v/>
      </c>
      <c r="AF777" s="16" t="e">
        <f>IF($A$3=FALSE,IF($C777&lt;16,O777/($D777^0.70558407859294)*'Hintergrund Berechnung'!$I$941,O777/($D777^0.70558407859294)*'Hintergrund Berechnung'!$I$942),IF($C777&lt;13,(O777/($D777^0.70558407859294)*'Hintergrund Berechnung'!$I$941)*0.5,IF($C777&lt;16,(O777/($D777^0.70558407859294)*'Hintergrund Berechnung'!$I$941)*0.67,O777/($D777^0.70558407859294)*'Hintergrund Berechnung'!$I$942)))</f>
        <v>#DIV/0!</v>
      </c>
      <c r="AG777" s="16" t="str">
        <f t="shared" si="114"/>
        <v/>
      </c>
      <c r="AH777" s="16" t="e">
        <f t="shared" si="115"/>
        <v>#DIV/0!</v>
      </c>
      <c r="AI777" s="34" t="e">
        <f>ROUND(IF(C777&lt;16,$Q777/($D777^0.450818786555515)*'Hintergrund Berechnung'!$N$941,$Q777/($D777^0.450818786555515)*'Hintergrund Berechnung'!$N$942),0)</f>
        <v>#DIV/0!</v>
      </c>
      <c r="AJ777" s="34">
        <f>ROUND(IF(C777&lt;16,$R777*'Hintergrund Berechnung'!$O$941,$R777*'Hintergrund Berechnung'!$O$942),0)</f>
        <v>0</v>
      </c>
      <c r="AK777" s="34">
        <f>ROUND(IF(C777&lt;16,IF(S777&gt;0,(25-$S777)*'Hintergrund Berechnung'!$J$941,0),IF(S777&gt;0,(25-$S777)*'Hintergrund Berechnung'!$J$942,0)),0)</f>
        <v>0</v>
      </c>
      <c r="AL777" s="18" t="e">
        <f t="shared" si="116"/>
        <v>#DIV/0!</v>
      </c>
    </row>
    <row r="778" spans="21:38" x14ac:dyDescent="0.5">
      <c r="U778" s="16">
        <f t="shared" si="108"/>
        <v>0</v>
      </c>
      <c r="V778" s="16" t="e">
        <f>IF($A$3=FALSE,IF($C778&lt;16,E778/($D778^0.70558407859294)*'Hintergrund Berechnung'!$I$941,E778/($D778^0.70558407859294)*'Hintergrund Berechnung'!$I$942),IF($C778&lt;13,(E778/($D778^0.70558407859294)*'Hintergrund Berechnung'!$I$941)*0.5,IF($C778&lt;16,(E778/($D778^0.70558407859294)*'Hintergrund Berechnung'!$I$941)*0.67,E778/($D778^0.70558407859294)*'Hintergrund Berechnung'!$I$942)))</f>
        <v>#DIV/0!</v>
      </c>
      <c r="W778" s="16" t="str">
        <f t="shared" si="109"/>
        <v/>
      </c>
      <c r="X778" s="16" t="e">
        <f>IF($A$3=FALSE,IF($C778&lt;16,G778/($D778^0.70558407859294)*'Hintergrund Berechnung'!$I$941,G778/($D778^0.70558407859294)*'Hintergrund Berechnung'!$I$942),IF($C778&lt;13,(G778/($D778^0.70558407859294)*'Hintergrund Berechnung'!$I$941)*0.5,IF($C778&lt;16,(G778/($D778^0.70558407859294)*'Hintergrund Berechnung'!$I$941)*0.67,G778/($D778^0.70558407859294)*'Hintergrund Berechnung'!$I$942)))</f>
        <v>#DIV/0!</v>
      </c>
      <c r="Y778" s="16" t="str">
        <f t="shared" si="110"/>
        <v/>
      </c>
      <c r="Z778" s="16" t="e">
        <f>IF($A$3=FALSE,IF($C778&lt;16,I778/($D778^0.70558407859294)*'Hintergrund Berechnung'!$I$941,I778/($D778^0.70558407859294)*'Hintergrund Berechnung'!$I$942),IF($C778&lt;13,(I778/($D778^0.70558407859294)*'Hintergrund Berechnung'!$I$941)*0.5,IF($C778&lt;16,(I778/($D778^0.70558407859294)*'Hintergrund Berechnung'!$I$941)*0.67,I778/($D778^0.70558407859294)*'Hintergrund Berechnung'!$I$942)))</f>
        <v>#DIV/0!</v>
      </c>
      <c r="AA778" s="16" t="str">
        <f t="shared" si="111"/>
        <v/>
      </c>
      <c r="AB778" s="16" t="e">
        <f>IF($A$3=FALSE,IF($C778&lt;16,K778/($D778^0.70558407859294)*'Hintergrund Berechnung'!$I$941,K778/($D778^0.70558407859294)*'Hintergrund Berechnung'!$I$942),IF($C778&lt;13,(K778/($D778^0.70558407859294)*'Hintergrund Berechnung'!$I$941)*0.5,IF($C778&lt;16,(K778/($D778^0.70558407859294)*'Hintergrund Berechnung'!$I$941)*0.67,K778/($D778^0.70558407859294)*'Hintergrund Berechnung'!$I$942)))</f>
        <v>#DIV/0!</v>
      </c>
      <c r="AC778" s="16" t="str">
        <f t="shared" si="112"/>
        <v/>
      </c>
      <c r="AD778" s="16" t="e">
        <f>IF($A$3=FALSE,IF($C778&lt;16,M778/($D778^0.70558407859294)*'Hintergrund Berechnung'!$I$941,M778/($D778^0.70558407859294)*'Hintergrund Berechnung'!$I$942),IF($C778&lt;13,(M778/($D778^0.70558407859294)*'Hintergrund Berechnung'!$I$941)*0.5,IF($C778&lt;16,(M778/($D778^0.70558407859294)*'Hintergrund Berechnung'!$I$941)*0.67,M778/($D778^0.70558407859294)*'Hintergrund Berechnung'!$I$942)))</f>
        <v>#DIV/0!</v>
      </c>
      <c r="AE778" s="16" t="str">
        <f t="shared" si="113"/>
        <v/>
      </c>
      <c r="AF778" s="16" t="e">
        <f>IF($A$3=FALSE,IF($C778&lt;16,O778/($D778^0.70558407859294)*'Hintergrund Berechnung'!$I$941,O778/($D778^0.70558407859294)*'Hintergrund Berechnung'!$I$942),IF($C778&lt;13,(O778/($D778^0.70558407859294)*'Hintergrund Berechnung'!$I$941)*0.5,IF($C778&lt;16,(O778/($D778^0.70558407859294)*'Hintergrund Berechnung'!$I$941)*0.67,O778/($D778^0.70558407859294)*'Hintergrund Berechnung'!$I$942)))</f>
        <v>#DIV/0!</v>
      </c>
      <c r="AG778" s="16" t="str">
        <f t="shared" si="114"/>
        <v/>
      </c>
      <c r="AH778" s="16" t="e">
        <f t="shared" si="115"/>
        <v>#DIV/0!</v>
      </c>
      <c r="AI778" s="34" t="e">
        <f>ROUND(IF(C778&lt;16,$Q778/($D778^0.450818786555515)*'Hintergrund Berechnung'!$N$941,$Q778/($D778^0.450818786555515)*'Hintergrund Berechnung'!$N$942),0)</f>
        <v>#DIV/0!</v>
      </c>
      <c r="AJ778" s="34">
        <f>ROUND(IF(C778&lt;16,$R778*'Hintergrund Berechnung'!$O$941,$R778*'Hintergrund Berechnung'!$O$942),0)</f>
        <v>0</v>
      </c>
      <c r="AK778" s="34">
        <f>ROUND(IF(C778&lt;16,IF(S778&gt;0,(25-$S778)*'Hintergrund Berechnung'!$J$941,0),IF(S778&gt;0,(25-$S778)*'Hintergrund Berechnung'!$J$942,0)),0)</f>
        <v>0</v>
      </c>
      <c r="AL778" s="18" t="e">
        <f t="shared" si="116"/>
        <v>#DIV/0!</v>
      </c>
    </row>
    <row r="779" spans="21:38" x14ac:dyDescent="0.5">
      <c r="U779" s="16">
        <f t="shared" si="108"/>
        <v>0</v>
      </c>
      <c r="V779" s="16" t="e">
        <f>IF($A$3=FALSE,IF($C779&lt;16,E779/($D779^0.70558407859294)*'Hintergrund Berechnung'!$I$941,E779/($D779^0.70558407859294)*'Hintergrund Berechnung'!$I$942),IF($C779&lt;13,(E779/($D779^0.70558407859294)*'Hintergrund Berechnung'!$I$941)*0.5,IF($C779&lt;16,(E779/($D779^0.70558407859294)*'Hintergrund Berechnung'!$I$941)*0.67,E779/($D779^0.70558407859294)*'Hintergrund Berechnung'!$I$942)))</f>
        <v>#DIV/0!</v>
      </c>
      <c r="W779" s="16" t="str">
        <f t="shared" si="109"/>
        <v/>
      </c>
      <c r="X779" s="16" t="e">
        <f>IF($A$3=FALSE,IF($C779&lt;16,G779/($D779^0.70558407859294)*'Hintergrund Berechnung'!$I$941,G779/($D779^0.70558407859294)*'Hintergrund Berechnung'!$I$942),IF($C779&lt;13,(G779/($D779^0.70558407859294)*'Hintergrund Berechnung'!$I$941)*0.5,IF($C779&lt;16,(G779/($D779^0.70558407859294)*'Hintergrund Berechnung'!$I$941)*0.67,G779/($D779^0.70558407859294)*'Hintergrund Berechnung'!$I$942)))</f>
        <v>#DIV/0!</v>
      </c>
      <c r="Y779" s="16" t="str">
        <f t="shared" si="110"/>
        <v/>
      </c>
      <c r="Z779" s="16" t="e">
        <f>IF($A$3=FALSE,IF($C779&lt;16,I779/($D779^0.70558407859294)*'Hintergrund Berechnung'!$I$941,I779/($D779^0.70558407859294)*'Hintergrund Berechnung'!$I$942),IF($C779&lt;13,(I779/($D779^0.70558407859294)*'Hintergrund Berechnung'!$I$941)*0.5,IF($C779&lt;16,(I779/($D779^0.70558407859294)*'Hintergrund Berechnung'!$I$941)*0.67,I779/($D779^0.70558407859294)*'Hintergrund Berechnung'!$I$942)))</f>
        <v>#DIV/0!</v>
      </c>
      <c r="AA779" s="16" t="str">
        <f t="shared" si="111"/>
        <v/>
      </c>
      <c r="AB779" s="16" t="e">
        <f>IF($A$3=FALSE,IF($C779&lt;16,K779/($D779^0.70558407859294)*'Hintergrund Berechnung'!$I$941,K779/($D779^0.70558407859294)*'Hintergrund Berechnung'!$I$942),IF($C779&lt;13,(K779/($D779^0.70558407859294)*'Hintergrund Berechnung'!$I$941)*0.5,IF($C779&lt;16,(K779/($D779^0.70558407859294)*'Hintergrund Berechnung'!$I$941)*0.67,K779/($D779^0.70558407859294)*'Hintergrund Berechnung'!$I$942)))</f>
        <v>#DIV/0!</v>
      </c>
      <c r="AC779" s="16" t="str">
        <f t="shared" si="112"/>
        <v/>
      </c>
      <c r="AD779" s="16" t="e">
        <f>IF($A$3=FALSE,IF($C779&lt;16,M779/($D779^0.70558407859294)*'Hintergrund Berechnung'!$I$941,M779/($D779^0.70558407859294)*'Hintergrund Berechnung'!$I$942),IF($C779&lt;13,(M779/($D779^0.70558407859294)*'Hintergrund Berechnung'!$I$941)*0.5,IF($C779&lt;16,(M779/($D779^0.70558407859294)*'Hintergrund Berechnung'!$I$941)*0.67,M779/($D779^0.70558407859294)*'Hintergrund Berechnung'!$I$942)))</f>
        <v>#DIV/0!</v>
      </c>
      <c r="AE779" s="16" t="str">
        <f t="shared" si="113"/>
        <v/>
      </c>
      <c r="AF779" s="16" t="e">
        <f>IF($A$3=FALSE,IF($C779&lt;16,O779/($D779^0.70558407859294)*'Hintergrund Berechnung'!$I$941,O779/($D779^0.70558407859294)*'Hintergrund Berechnung'!$I$942),IF($C779&lt;13,(O779/($D779^0.70558407859294)*'Hintergrund Berechnung'!$I$941)*0.5,IF($C779&lt;16,(O779/($D779^0.70558407859294)*'Hintergrund Berechnung'!$I$941)*0.67,O779/($D779^0.70558407859294)*'Hintergrund Berechnung'!$I$942)))</f>
        <v>#DIV/0!</v>
      </c>
      <c r="AG779" s="16" t="str">
        <f t="shared" si="114"/>
        <v/>
      </c>
      <c r="AH779" s="16" t="e">
        <f t="shared" si="115"/>
        <v>#DIV/0!</v>
      </c>
      <c r="AI779" s="34" t="e">
        <f>ROUND(IF(C779&lt;16,$Q779/($D779^0.450818786555515)*'Hintergrund Berechnung'!$N$941,$Q779/($D779^0.450818786555515)*'Hintergrund Berechnung'!$N$942),0)</f>
        <v>#DIV/0!</v>
      </c>
      <c r="AJ779" s="34">
        <f>ROUND(IF(C779&lt;16,$R779*'Hintergrund Berechnung'!$O$941,$R779*'Hintergrund Berechnung'!$O$942),0)</f>
        <v>0</v>
      </c>
      <c r="AK779" s="34">
        <f>ROUND(IF(C779&lt;16,IF(S779&gt;0,(25-$S779)*'Hintergrund Berechnung'!$J$941,0),IF(S779&gt;0,(25-$S779)*'Hintergrund Berechnung'!$J$942,0)),0)</f>
        <v>0</v>
      </c>
      <c r="AL779" s="18" t="e">
        <f t="shared" si="116"/>
        <v>#DIV/0!</v>
      </c>
    </row>
    <row r="780" spans="21:38" x14ac:dyDescent="0.5">
      <c r="U780" s="16">
        <f t="shared" si="108"/>
        <v>0</v>
      </c>
      <c r="V780" s="16" t="e">
        <f>IF($A$3=FALSE,IF($C780&lt;16,E780/($D780^0.70558407859294)*'Hintergrund Berechnung'!$I$941,E780/($D780^0.70558407859294)*'Hintergrund Berechnung'!$I$942),IF($C780&lt;13,(E780/($D780^0.70558407859294)*'Hintergrund Berechnung'!$I$941)*0.5,IF($C780&lt;16,(E780/($D780^0.70558407859294)*'Hintergrund Berechnung'!$I$941)*0.67,E780/($D780^0.70558407859294)*'Hintergrund Berechnung'!$I$942)))</f>
        <v>#DIV/0!</v>
      </c>
      <c r="W780" s="16" t="str">
        <f t="shared" si="109"/>
        <v/>
      </c>
      <c r="X780" s="16" t="e">
        <f>IF($A$3=FALSE,IF($C780&lt;16,G780/($D780^0.70558407859294)*'Hintergrund Berechnung'!$I$941,G780/($D780^0.70558407859294)*'Hintergrund Berechnung'!$I$942),IF($C780&lt;13,(G780/($D780^0.70558407859294)*'Hintergrund Berechnung'!$I$941)*0.5,IF($C780&lt;16,(G780/($D780^0.70558407859294)*'Hintergrund Berechnung'!$I$941)*0.67,G780/($D780^0.70558407859294)*'Hintergrund Berechnung'!$I$942)))</f>
        <v>#DIV/0!</v>
      </c>
      <c r="Y780" s="16" t="str">
        <f t="shared" si="110"/>
        <v/>
      </c>
      <c r="Z780" s="16" t="e">
        <f>IF($A$3=FALSE,IF($C780&lt;16,I780/($D780^0.70558407859294)*'Hintergrund Berechnung'!$I$941,I780/($D780^0.70558407859294)*'Hintergrund Berechnung'!$I$942),IF($C780&lt;13,(I780/($D780^0.70558407859294)*'Hintergrund Berechnung'!$I$941)*0.5,IF($C780&lt;16,(I780/($D780^0.70558407859294)*'Hintergrund Berechnung'!$I$941)*0.67,I780/($D780^0.70558407859294)*'Hintergrund Berechnung'!$I$942)))</f>
        <v>#DIV/0!</v>
      </c>
      <c r="AA780" s="16" t="str">
        <f t="shared" si="111"/>
        <v/>
      </c>
      <c r="AB780" s="16" t="e">
        <f>IF($A$3=FALSE,IF($C780&lt;16,K780/($D780^0.70558407859294)*'Hintergrund Berechnung'!$I$941,K780/($D780^0.70558407859294)*'Hintergrund Berechnung'!$I$942),IF($C780&lt;13,(K780/($D780^0.70558407859294)*'Hintergrund Berechnung'!$I$941)*0.5,IF($C780&lt;16,(K780/($D780^0.70558407859294)*'Hintergrund Berechnung'!$I$941)*0.67,K780/($D780^0.70558407859294)*'Hintergrund Berechnung'!$I$942)))</f>
        <v>#DIV/0!</v>
      </c>
      <c r="AC780" s="16" t="str">
        <f t="shared" si="112"/>
        <v/>
      </c>
      <c r="AD780" s="16" t="e">
        <f>IF($A$3=FALSE,IF($C780&lt;16,M780/($D780^0.70558407859294)*'Hintergrund Berechnung'!$I$941,M780/($D780^0.70558407859294)*'Hintergrund Berechnung'!$I$942),IF($C780&lt;13,(M780/($D780^0.70558407859294)*'Hintergrund Berechnung'!$I$941)*0.5,IF($C780&lt;16,(M780/($D780^0.70558407859294)*'Hintergrund Berechnung'!$I$941)*0.67,M780/($D780^0.70558407859294)*'Hintergrund Berechnung'!$I$942)))</f>
        <v>#DIV/0!</v>
      </c>
      <c r="AE780" s="16" t="str">
        <f t="shared" si="113"/>
        <v/>
      </c>
      <c r="AF780" s="16" t="e">
        <f>IF($A$3=FALSE,IF($C780&lt;16,O780/($D780^0.70558407859294)*'Hintergrund Berechnung'!$I$941,O780/($D780^0.70558407859294)*'Hintergrund Berechnung'!$I$942),IF($C780&lt;13,(O780/($D780^0.70558407859294)*'Hintergrund Berechnung'!$I$941)*0.5,IF($C780&lt;16,(O780/($D780^0.70558407859294)*'Hintergrund Berechnung'!$I$941)*0.67,O780/($D780^0.70558407859294)*'Hintergrund Berechnung'!$I$942)))</f>
        <v>#DIV/0!</v>
      </c>
      <c r="AG780" s="16" t="str">
        <f t="shared" si="114"/>
        <v/>
      </c>
      <c r="AH780" s="16" t="e">
        <f t="shared" si="115"/>
        <v>#DIV/0!</v>
      </c>
      <c r="AI780" s="34" t="e">
        <f>ROUND(IF(C780&lt;16,$Q780/($D780^0.450818786555515)*'Hintergrund Berechnung'!$N$941,$Q780/($D780^0.450818786555515)*'Hintergrund Berechnung'!$N$942),0)</f>
        <v>#DIV/0!</v>
      </c>
      <c r="AJ780" s="34">
        <f>ROUND(IF(C780&lt;16,$R780*'Hintergrund Berechnung'!$O$941,$R780*'Hintergrund Berechnung'!$O$942),0)</f>
        <v>0</v>
      </c>
      <c r="AK780" s="34">
        <f>ROUND(IF(C780&lt;16,IF(S780&gt;0,(25-$S780)*'Hintergrund Berechnung'!$J$941,0),IF(S780&gt;0,(25-$S780)*'Hintergrund Berechnung'!$J$942,0)),0)</f>
        <v>0</v>
      </c>
      <c r="AL780" s="18" t="e">
        <f t="shared" si="116"/>
        <v>#DIV/0!</v>
      </c>
    </row>
    <row r="781" spans="21:38" x14ac:dyDescent="0.5">
      <c r="U781" s="16">
        <f t="shared" si="108"/>
        <v>0</v>
      </c>
      <c r="V781" s="16" t="e">
        <f>IF($A$3=FALSE,IF($C781&lt;16,E781/($D781^0.70558407859294)*'Hintergrund Berechnung'!$I$941,E781/($D781^0.70558407859294)*'Hintergrund Berechnung'!$I$942),IF($C781&lt;13,(E781/($D781^0.70558407859294)*'Hintergrund Berechnung'!$I$941)*0.5,IF($C781&lt;16,(E781/($D781^0.70558407859294)*'Hintergrund Berechnung'!$I$941)*0.67,E781/($D781^0.70558407859294)*'Hintergrund Berechnung'!$I$942)))</f>
        <v>#DIV/0!</v>
      </c>
      <c r="W781" s="16" t="str">
        <f t="shared" si="109"/>
        <v/>
      </c>
      <c r="X781" s="16" t="e">
        <f>IF($A$3=FALSE,IF($C781&lt;16,G781/($D781^0.70558407859294)*'Hintergrund Berechnung'!$I$941,G781/($D781^0.70558407859294)*'Hintergrund Berechnung'!$I$942),IF($C781&lt;13,(G781/($D781^0.70558407859294)*'Hintergrund Berechnung'!$I$941)*0.5,IF($C781&lt;16,(G781/($D781^0.70558407859294)*'Hintergrund Berechnung'!$I$941)*0.67,G781/($D781^0.70558407859294)*'Hintergrund Berechnung'!$I$942)))</f>
        <v>#DIV/0!</v>
      </c>
      <c r="Y781" s="16" t="str">
        <f t="shared" si="110"/>
        <v/>
      </c>
      <c r="Z781" s="16" t="e">
        <f>IF($A$3=FALSE,IF($C781&lt;16,I781/($D781^0.70558407859294)*'Hintergrund Berechnung'!$I$941,I781/($D781^0.70558407859294)*'Hintergrund Berechnung'!$I$942),IF($C781&lt;13,(I781/($D781^0.70558407859294)*'Hintergrund Berechnung'!$I$941)*0.5,IF($C781&lt;16,(I781/($D781^0.70558407859294)*'Hintergrund Berechnung'!$I$941)*0.67,I781/($D781^0.70558407859294)*'Hintergrund Berechnung'!$I$942)))</f>
        <v>#DIV/0!</v>
      </c>
      <c r="AA781" s="16" t="str">
        <f t="shared" si="111"/>
        <v/>
      </c>
      <c r="AB781" s="16" t="e">
        <f>IF($A$3=FALSE,IF($C781&lt;16,K781/($D781^0.70558407859294)*'Hintergrund Berechnung'!$I$941,K781/($D781^0.70558407859294)*'Hintergrund Berechnung'!$I$942),IF($C781&lt;13,(K781/($D781^0.70558407859294)*'Hintergrund Berechnung'!$I$941)*0.5,IF($C781&lt;16,(K781/($D781^0.70558407859294)*'Hintergrund Berechnung'!$I$941)*0.67,K781/($D781^0.70558407859294)*'Hintergrund Berechnung'!$I$942)))</f>
        <v>#DIV/0!</v>
      </c>
      <c r="AC781" s="16" t="str">
        <f t="shared" si="112"/>
        <v/>
      </c>
      <c r="AD781" s="16" t="e">
        <f>IF($A$3=FALSE,IF($C781&lt;16,M781/($D781^0.70558407859294)*'Hintergrund Berechnung'!$I$941,M781/($D781^0.70558407859294)*'Hintergrund Berechnung'!$I$942),IF($C781&lt;13,(M781/($D781^0.70558407859294)*'Hintergrund Berechnung'!$I$941)*0.5,IF($C781&lt;16,(M781/($D781^0.70558407859294)*'Hintergrund Berechnung'!$I$941)*0.67,M781/($D781^0.70558407859294)*'Hintergrund Berechnung'!$I$942)))</f>
        <v>#DIV/0!</v>
      </c>
      <c r="AE781" s="16" t="str">
        <f t="shared" si="113"/>
        <v/>
      </c>
      <c r="AF781" s="16" t="e">
        <f>IF($A$3=FALSE,IF($C781&lt;16,O781/($D781^0.70558407859294)*'Hintergrund Berechnung'!$I$941,O781/($D781^0.70558407859294)*'Hintergrund Berechnung'!$I$942),IF($C781&lt;13,(O781/($D781^0.70558407859294)*'Hintergrund Berechnung'!$I$941)*0.5,IF($C781&lt;16,(O781/($D781^0.70558407859294)*'Hintergrund Berechnung'!$I$941)*0.67,O781/($D781^0.70558407859294)*'Hintergrund Berechnung'!$I$942)))</f>
        <v>#DIV/0!</v>
      </c>
      <c r="AG781" s="16" t="str">
        <f t="shared" si="114"/>
        <v/>
      </c>
      <c r="AH781" s="16" t="e">
        <f t="shared" si="115"/>
        <v>#DIV/0!</v>
      </c>
      <c r="AI781" s="34" t="e">
        <f>ROUND(IF(C781&lt;16,$Q781/($D781^0.450818786555515)*'Hintergrund Berechnung'!$N$941,$Q781/($D781^0.450818786555515)*'Hintergrund Berechnung'!$N$942),0)</f>
        <v>#DIV/0!</v>
      </c>
      <c r="AJ781" s="34">
        <f>ROUND(IF(C781&lt;16,$R781*'Hintergrund Berechnung'!$O$941,$R781*'Hintergrund Berechnung'!$O$942),0)</f>
        <v>0</v>
      </c>
      <c r="AK781" s="34">
        <f>ROUND(IF(C781&lt;16,IF(S781&gt;0,(25-$S781)*'Hintergrund Berechnung'!$J$941,0),IF(S781&gt;0,(25-$S781)*'Hintergrund Berechnung'!$J$942,0)),0)</f>
        <v>0</v>
      </c>
      <c r="AL781" s="18" t="e">
        <f t="shared" si="116"/>
        <v>#DIV/0!</v>
      </c>
    </row>
    <row r="782" spans="21:38" x14ac:dyDescent="0.5">
      <c r="U782" s="16">
        <f t="shared" si="108"/>
        <v>0</v>
      </c>
      <c r="V782" s="16" t="e">
        <f>IF($A$3=FALSE,IF($C782&lt;16,E782/($D782^0.70558407859294)*'Hintergrund Berechnung'!$I$941,E782/($D782^0.70558407859294)*'Hintergrund Berechnung'!$I$942),IF($C782&lt;13,(E782/($D782^0.70558407859294)*'Hintergrund Berechnung'!$I$941)*0.5,IF($C782&lt;16,(E782/($D782^0.70558407859294)*'Hintergrund Berechnung'!$I$941)*0.67,E782/($D782^0.70558407859294)*'Hintergrund Berechnung'!$I$942)))</f>
        <v>#DIV/0!</v>
      </c>
      <c r="W782" s="16" t="str">
        <f t="shared" si="109"/>
        <v/>
      </c>
      <c r="X782" s="16" t="e">
        <f>IF($A$3=FALSE,IF($C782&lt;16,G782/($D782^0.70558407859294)*'Hintergrund Berechnung'!$I$941,G782/($D782^0.70558407859294)*'Hintergrund Berechnung'!$I$942),IF($C782&lt;13,(G782/($D782^0.70558407859294)*'Hintergrund Berechnung'!$I$941)*0.5,IF($C782&lt;16,(G782/($D782^0.70558407859294)*'Hintergrund Berechnung'!$I$941)*0.67,G782/($D782^0.70558407859294)*'Hintergrund Berechnung'!$I$942)))</f>
        <v>#DIV/0!</v>
      </c>
      <c r="Y782" s="16" t="str">
        <f t="shared" si="110"/>
        <v/>
      </c>
      <c r="Z782" s="16" t="e">
        <f>IF($A$3=FALSE,IF($C782&lt;16,I782/($D782^0.70558407859294)*'Hintergrund Berechnung'!$I$941,I782/($D782^0.70558407859294)*'Hintergrund Berechnung'!$I$942),IF($C782&lt;13,(I782/($D782^0.70558407859294)*'Hintergrund Berechnung'!$I$941)*0.5,IF($C782&lt;16,(I782/($D782^0.70558407859294)*'Hintergrund Berechnung'!$I$941)*0.67,I782/($D782^0.70558407859294)*'Hintergrund Berechnung'!$I$942)))</f>
        <v>#DIV/0!</v>
      </c>
      <c r="AA782" s="16" t="str">
        <f t="shared" si="111"/>
        <v/>
      </c>
      <c r="AB782" s="16" t="e">
        <f>IF($A$3=FALSE,IF($C782&lt;16,K782/($D782^0.70558407859294)*'Hintergrund Berechnung'!$I$941,K782/($D782^0.70558407859294)*'Hintergrund Berechnung'!$I$942),IF($C782&lt;13,(K782/($D782^0.70558407859294)*'Hintergrund Berechnung'!$I$941)*0.5,IF($C782&lt;16,(K782/($D782^0.70558407859294)*'Hintergrund Berechnung'!$I$941)*0.67,K782/($D782^0.70558407859294)*'Hintergrund Berechnung'!$I$942)))</f>
        <v>#DIV/0!</v>
      </c>
      <c r="AC782" s="16" t="str">
        <f t="shared" si="112"/>
        <v/>
      </c>
      <c r="AD782" s="16" t="e">
        <f>IF($A$3=FALSE,IF($C782&lt;16,M782/($D782^0.70558407859294)*'Hintergrund Berechnung'!$I$941,M782/($D782^0.70558407859294)*'Hintergrund Berechnung'!$I$942),IF($C782&lt;13,(M782/($D782^0.70558407859294)*'Hintergrund Berechnung'!$I$941)*0.5,IF($C782&lt;16,(M782/($D782^0.70558407859294)*'Hintergrund Berechnung'!$I$941)*0.67,M782/($D782^0.70558407859294)*'Hintergrund Berechnung'!$I$942)))</f>
        <v>#DIV/0!</v>
      </c>
      <c r="AE782" s="16" t="str">
        <f t="shared" si="113"/>
        <v/>
      </c>
      <c r="AF782" s="16" t="e">
        <f>IF($A$3=FALSE,IF($C782&lt;16,O782/($D782^0.70558407859294)*'Hintergrund Berechnung'!$I$941,O782/($D782^0.70558407859294)*'Hintergrund Berechnung'!$I$942),IF($C782&lt;13,(O782/($D782^0.70558407859294)*'Hintergrund Berechnung'!$I$941)*0.5,IF($C782&lt;16,(O782/($D782^0.70558407859294)*'Hintergrund Berechnung'!$I$941)*0.67,O782/($D782^0.70558407859294)*'Hintergrund Berechnung'!$I$942)))</f>
        <v>#DIV/0!</v>
      </c>
      <c r="AG782" s="16" t="str">
        <f t="shared" si="114"/>
        <v/>
      </c>
      <c r="AH782" s="16" t="e">
        <f t="shared" si="115"/>
        <v>#DIV/0!</v>
      </c>
      <c r="AI782" s="34" t="e">
        <f>ROUND(IF(C782&lt;16,$Q782/($D782^0.450818786555515)*'Hintergrund Berechnung'!$N$941,$Q782/($D782^0.450818786555515)*'Hintergrund Berechnung'!$N$942),0)</f>
        <v>#DIV/0!</v>
      </c>
      <c r="AJ782" s="34">
        <f>ROUND(IF(C782&lt;16,$R782*'Hintergrund Berechnung'!$O$941,$R782*'Hintergrund Berechnung'!$O$942),0)</f>
        <v>0</v>
      </c>
      <c r="AK782" s="34">
        <f>ROUND(IF(C782&lt;16,IF(S782&gt;0,(25-$S782)*'Hintergrund Berechnung'!$J$941,0),IF(S782&gt;0,(25-$S782)*'Hintergrund Berechnung'!$J$942,0)),0)</f>
        <v>0</v>
      </c>
      <c r="AL782" s="18" t="e">
        <f t="shared" si="116"/>
        <v>#DIV/0!</v>
      </c>
    </row>
    <row r="783" spans="21:38" x14ac:dyDescent="0.5">
      <c r="U783" s="16">
        <f t="shared" si="108"/>
        <v>0</v>
      </c>
      <c r="V783" s="16" t="e">
        <f>IF($A$3=FALSE,IF($C783&lt;16,E783/($D783^0.70558407859294)*'Hintergrund Berechnung'!$I$941,E783/($D783^0.70558407859294)*'Hintergrund Berechnung'!$I$942),IF($C783&lt;13,(E783/($D783^0.70558407859294)*'Hintergrund Berechnung'!$I$941)*0.5,IF($C783&lt;16,(E783/($D783^0.70558407859294)*'Hintergrund Berechnung'!$I$941)*0.67,E783/($D783^0.70558407859294)*'Hintergrund Berechnung'!$I$942)))</f>
        <v>#DIV/0!</v>
      </c>
      <c r="W783" s="16" t="str">
        <f t="shared" si="109"/>
        <v/>
      </c>
      <c r="X783" s="16" t="e">
        <f>IF($A$3=FALSE,IF($C783&lt;16,G783/($D783^0.70558407859294)*'Hintergrund Berechnung'!$I$941,G783/($D783^0.70558407859294)*'Hintergrund Berechnung'!$I$942),IF($C783&lt;13,(G783/($D783^0.70558407859294)*'Hintergrund Berechnung'!$I$941)*0.5,IF($C783&lt;16,(G783/($D783^0.70558407859294)*'Hintergrund Berechnung'!$I$941)*0.67,G783/($D783^0.70558407859294)*'Hintergrund Berechnung'!$I$942)))</f>
        <v>#DIV/0!</v>
      </c>
      <c r="Y783" s="16" t="str">
        <f t="shared" si="110"/>
        <v/>
      </c>
      <c r="Z783" s="16" t="e">
        <f>IF($A$3=FALSE,IF($C783&lt;16,I783/($D783^0.70558407859294)*'Hintergrund Berechnung'!$I$941,I783/($D783^0.70558407859294)*'Hintergrund Berechnung'!$I$942),IF($C783&lt;13,(I783/($D783^0.70558407859294)*'Hintergrund Berechnung'!$I$941)*0.5,IF($C783&lt;16,(I783/($D783^0.70558407859294)*'Hintergrund Berechnung'!$I$941)*0.67,I783/($D783^0.70558407859294)*'Hintergrund Berechnung'!$I$942)))</f>
        <v>#DIV/0!</v>
      </c>
      <c r="AA783" s="16" t="str">
        <f t="shared" si="111"/>
        <v/>
      </c>
      <c r="AB783" s="16" t="e">
        <f>IF($A$3=FALSE,IF($C783&lt;16,K783/($D783^0.70558407859294)*'Hintergrund Berechnung'!$I$941,K783/($D783^0.70558407859294)*'Hintergrund Berechnung'!$I$942),IF($C783&lt;13,(K783/($D783^0.70558407859294)*'Hintergrund Berechnung'!$I$941)*0.5,IF($C783&lt;16,(K783/($D783^0.70558407859294)*'Hintergrund Berechnung'!$I$941)*0.67,K783/($D783^0.70558407859294)*'Hintergrund Berechnung'!$I$942)))</f>
        <v>#DIV/0!</v>
      </c>
      <c r="AC783" s="16" t="str">
        <f t="shared" si="112"/>
        <v/>
      </c>
      <c r="AD783" s="16" t="e">
        <f>IF($A$3=FALSE,IF($C783&lt;16,M783/($D783^0.70558407859294)*'Hintergrund Berechnung'!$I$941,M783/($D783^0.70558407859294)*'Hintergrund Berechnung'!$I$942),IF($C783&lt;13,(M783/($D783^0.70558407859294)*'Hintergrund Berechnung'!$I$941)*0.5,IF($C783&lt;16,(M783/($D783^0.70558407859294)*'Hintergrund Berechnung'!$I$941)*0.67,M783/($D783^0.70558407859294)*'Hintergrund Berechnung'!$I$942)))</f>
        <v>#DIV/0!</v>
      </c>
      <c r="AE783" s="16" t="str">
        <f t="shared" si="113"/>
        <v/>
      </c>
      <c r="AF783" s="16" t="e">
        <f>IF($A$3=FALSE,IF($C783&lt;16,O783/($D783^0.70558407859294)*'Hintergrund Berechnung'!$I$941,O783/($D783^0.70558407859294)*'Hintergrund Berechnung'!$I$942),IF($C783&lt;13,(O783/($D783^0.70558407859294)*'Hintergrund Berechnung'!$I$941)*0.5,IF($C783&lt;16,(O783/($D783^0.70558407859294)*'Hintergrund Berechnung'!$I$941)*0.67,O783/($D783^0.70558407859294)*'Hintergrund Berechnung'!$I$942)))</f>
        <v>#DIV/0!</v>
      </c>
      <c r="AG783" s="16" t="str">
        <f t="shared" si="114"/>
        <v/>
      </c>
      <c r="AH783" s="16" t="e">
        <f t="shared" si="115"/>
        <v>#DIV/0!</v>
      </c>
      <c r="AI783" s="34" t="e">
        <f>ROUND(IF(C783&lt;16,$Q783/($D783^0.450818786555515)*'Hintergrund Berechnung'!$N$941,$Q783/($D783^0.450818786555515)*'Hintergrund Berechnung'!$N$942),0)</f>
        <v>#DIV/0!</v>
      </c>
      <c r="AJ783" s="34">
        <f>ROUND(IF(C783&lt;16,$R783*'Hintergrund Berechnung'!$O$941,$R783*'Hintergrund Berechnung'!$O$942),0)</f>
        <v>0</v>
      </c>
      <c r="AK783" s="34">
        <f>ROUND(IF(C783&lt;16,IF(S783&gt;0,(25-$S783)*'Hintergrund Berechnung'!$J$941,0),IF(S783&gt;0,(25-$S783)*'Hintergrund Berechnung'!$J$942,0)),0)</f>
        <v>0</v>
      </c>
      <c r="AL783" s="18" t="e">
        <f t="shared" si="116"/>
        <v>#DIV/0!</v>
      </c>
    </row>
    <row r="784" spans="21:38" x14ac:dyDescent="0.5">
      <c r="U784" s="16">
        <f t="shared" si="108"/>
        <v>0</v>
      </c>
      <c r="V784" s="16" t="e">
        <f>IF($A$3=FALSE,IF($C784&lt;16,E784/($D784^0.70558407859294)*'Hintergrund Berechnung'!$I$941,E784/($D784^0.70558407859294)*'Hintergrund Berechnung'!$I$942),IF($C784&lt;13,(E784/($D784^0.70558407859294)*'Hintergrund Berechnung'!$I$941)*0.5,IF($C784&lt;16,(E784/($D784^0.70558407859294)*'Hintergrund Berechnung'!$I$941)*0.67,E784/($D784^0.70558407859294)*'Hintergrund Berechnung'!$I$942)))</f>
        <v>#DIV/0!</v>
      </c>
      <c r="W784" s="16" t="str">
        <f t="shared" si="109"/>
        <v/>
      </c>
      <c r="X784" s="16" t="e">
        <f>IF($A$3=FALSE,IF($C784&lt;16,G784/($D784^0.70558407859294)*'Hintergrund Berechnung'!$I$941,G784/($D784^0.70558407859294)*'Hintergrund Berechnung'!$I$942),IF($C784&lt;13,(G784/($D784^0.70558407859294)*'Hintergrund Berechnung'!$I$941)*0.5,IF($C784&lt;16,(G784/($D784^0.70558407859294)*'Hintergrund Berechnung'!$I$941)*0.67,G784/($D784^0.70558407859294)*'Hintergrund Berechnung'!$I$942)))</f>
        <v>#DIV/0!</v>
      </c>
      <c r="Y784" s="16" t="str">
        <f t="shared" si="110"/>
        <v/>
      </c>
      <c r="Z784" s="16" t="e">
        <f>IF($A$3=FALSE,IF($C784&lt;16,I784/($D784^0.70558407859294)*'Hintergrund Berechnung'!$I$941,I784/($D784^0.70558407859294)*'Hintergrund Berechnung'!$I$942),IF($C784&lt;13,(I784/($D784^0.70558407859294)*'Hintergrund Berechnung'!$I$941)*0.5,IF($C784&lt;16,(I784/($D784^0.70558407859294)*'Hintergrund Berechnung'!$I$941)*0.67,I784/($D784^0.70558407859294)*'Hintergrund Berechnung'!$I$942)))</f>
        <v>#DIV/0!</v>
      </c>
      <c r="AA784" s="16" t="str">
        <f t="shared" si="111"/>
        <v/>
      </c>
      <c r="AB784" s="16" t="e">
        <f>IF($A$3=FALSE,IF($C784&lt;16,K784/($D784^0.70558407859294)*'Hintergrund Berechnung'!$I$941,K784/($D784^0.70558407859294)*'Hintergrund Berechnung'!$I$942),IF($C784&lt;13,(K784/($D784^0.70558407859294)*'Hintergrund Berechnung'!$I$941)*0.5,IF($C784&lt;16,(K784/($D784^0.70558407859294)*'Hintergrund Berechnung'!$I$941)*0.67,K784/($D784^0.70558407859294)*'Hintergrund Berechnung'!$I$942)))</f>
        <v>#DIV/0!</v>
      </c>
      <c r="AC784" s="16" t="str">
        <f t="shared" si="112"/>
        <v/>
      </c>
      <c r="AD784" s="16" t="e">
        <f>IF($A$3=FALSE,IF($C784&lt;16,M784/($D784^0.70558407859294)*'Hintergrund Berechnung'!$I$941,M784/($D784^0.70558407859294)*'Hintergrund Berechnung'!$I$942),IF($C784&lt;13,(M784/($D784^0.70558407859294)*'Hintergrund Berechnung'!$I$941)*0.5,IF($C784&lt;16,(M784/($D784^0.70558407859294)*'Hintergrund Berechnung'!$I$941)*0.67,M784/($D784^0.70558407859294)*'Hintergrund Berechnung'!$I$942)))</f>
        <v>#DIV/0!</v>
      </c>
      <c r="AE784" s="16" t="str">
        <f t="shared" si="113"/>
        <v/>
      </c>
      <c r="AF784" s="16" t="e">
        <f>IF($A$3=FALSE,IF($C784&lt;16,O784/($D784^0.70558407859294)*'Hintergrund Berechnung'!$I$941,O784/($D784^0.70558407859294)*'Hintergrund Berechnung'!$I$942),IF($C784&lt;13,(O784/($D784^0.70558407859294)*'Hintergrund Berechnung'!$I$941)*0.5,IF($C784&lt;16,(O784/($D784^0.70558407859294)*'Hintergrund Berechnung'!$I$941)*0.67,O784/($D784^0.70558407859294)*'Hintergrund Berechnung'!$I$942)))</f>
        <v>#DIV/0!</v>
      </c>
      <c r="AG784" s="16" t="str">
        <f t="shared" si="114"/>
        <v/>
      </c>
      <c r="AH784" s="16" t="e">
        <f t="shared" si="115"/>
        <v>#DIV/0!</v>
      </c>
      <c r="AI784" s="34" t="e">
        <f>ROUND(IF(C784&lt;16,$Q784/($D784^0.450818786555515)*'Hintergrund Berechnung'!$N$941,$Q784/($D784^0.450818786555515)*'Hintergrund Berechnung'!$N$942),0)</f>
        <v>#DIV/0!</v>
      </c>
      <c r="AJ784" s="34">
        <f>ROUND(IF(C784&lt;16,$R784*'Hintergrund Berechnung'!$O$941,$R784*'Hintergrund Berechnung'!$O$942),0)</f>
        <v>0</v>
      </c>
      <c r="AK784" s="34">
        <f>ROUND(IF(C784&lt;16,IF(S784&gt;0,(25-$S784)*'Hintergrund Berechnung'!$J$941,0),IF(S784&gt;0,(25-$S784)*'Hintergrund Berechnung'!$J$942,0)),0)</f>
        <v>0</v>
      </c>
      <c r="AL784" s="18" t="e">
        <f t="shared" si="116"/>
        <v>#DIV/0!</v>
      </c>
    </row>
    <row r="785" spans="21:38" x14ac:dyDescent="0.5">
      <c r="U785" s="16">
        <f t="shared" si="108"/>
        <v>0</v>
      </c>
      <c r="V785" s="16" t="e">
        <f>IF($A$3=FALSE,IF($C785&lt;16,E785/($D785^0.70558407859294)*'Hintergrund Berechnung'!$I$941,E785/($D785^0.70558407859294)*'Hintergrund Berechnung'!$I$942),IF($C785&lt;13,(E785/($D785^0.70558407859294)*'Hintergrund Berechnung'!$I$941)*0.5,IF($C785&lt;16,(E785/($D785^0.70558407859294)*'Hintergrund Berechnung'!$I$941)*0.67,E785/($D785^0.70558407859294)*'Hintergrund Berechnung'!$I$942)))</f>
        <v>#DIV/0!</v>
      </c>
      <c r="W785" s="16" t="str">
        <f t="shared" si="109"/>
        <v/>
      </c>
      <c r="X785" s="16" t="e">
        <f>IF($A$3=FALSE,IF($C785&lt;16,G785/($D785^0.70558407859294)*'Hintergrund Berechnung'!$I$941,G785/($D785^0.70558407859294)*'Hintergrund Berechnung'!$I$942),IF($C785&lt;13,(G785/($D785^0.70558407859294)*'Hintergrund Berechnung'!$I$941)*0.5,IF($C785&lt;16,(G785/($D785^0.70558407859294)*'Hintergrund Berechnung'!$I$941)*0.67,G785/($D785^0.70558407859294)*'Hintergrund Berechnung'!$I$942)))</f>
        <v>#DIV/0!</v>
      </c>
      <c r="Y785" s="16" t="str">
        <f t="shared" si="110"/>
        <v/>
      </c>
      <c r="Z785" s="16" t="e">
        <f>IF($A$3=FALSE,IF($C785&lt;16,I785/($D785^0.70558407859294)*'Hintergrund Berechnung'!$I$941,I785/($D785^0.70558407859294)*'Hintergrund Berechnung'!$I$942),IF($C785&lt;13,(I785/($D785^0.70558407859294)*'Hintergrund Berechnung'!$I$941)*0.5,IF($C785&lt;16,(I785/($D785^0.70558407859294)*'Hintergrund Berechnung'!$I$941)*0.67,I785/($D785^0.70558407859294)*'Hintergrund Berechnung'!$I$942)))</f>
        <v>#DIV/0!</v>
      </c>
      <c r="AA785" s="16" t="str">
        <f t="shared" si="111"/>
        <v/>
      </c>
      <c r="AB785" s="16" t="e">
        <f>IF($A$3=FALSE,IF($C785&lt;16,K785/($D785^0.70558407859294)*'Hintergrund Berechnung'!$I$941,K785/($D785^0.70558407859294)*'Hintergrund Berechnung'!$I$942),IF($C785&lt;13,(K785/($D785^0.70558407859294)*'Hintergrund Berechnung'!$I$941)*0.5,IF($C785&lt;16,(K785/($D785^0.70558407859294)*'Hintergrund Berechnung'!$I$941)*0.67,K785/($D785^0.70558407859294)*'Hintergrund Berechnung'!$I$942)))</f>
        <v>#DIV/0!</v>
      </c>
      <c r="AC785" s="16" t="str">
        <f t="shared" si="112"/>
        <v/>
      </c>
      <c r="AD785" s="16" t="e">
        <f>IF($A$3=FALSE,IF($C785&lt;16,M785/($D785^0.70558407859294)*'Hintergrund Berechnung'!$I$941,M785/($D785^0.70558407859294)*'Hintergrund Berechnung'!$I$942),IF($C785&lt;13,(M785/($D785^0.70558407859294)*'Hintergrund Berechnung'!$I$941)*0.5,IF($C785&lt;16,(M785/($D785^0.70558407859294)*'Hintergrund Berechnung'!$I$941)*0.67,M785/($D785^0.70558407859294)*'Hintergrund Berechnung'!$I$942)))</f>
        <v>#DIV/0!</v>
      </c>
      <c r="AE785" s="16" t="str">
        <f t="shared" si="113"/>
        <v/>
      </c>
      <c r="AF785" s="16" t="e">
        <f>IF($A$3=FALSE,IF($C785&lt;16,O785/($D785^0.70558407859294)*'Hintergrund Berechnung'!$I$941,O785/($D785^0.70558407859294)*'Hintergrund Berechnung'!$I$942),IF($C785&lt;13,(O785/($D785^0.70558407859294)*'Hintergrund Berechnung'!$I$941)*0.5,IF($C785&lt;16,(O785/($D785^0.70558407859294)*'Hintergrund Berechnung'!$I$941)*0.67,O785/($D785^0.70558407859294)*'Hintergrund Berechnung'!$I$942)))</f>
        <v>#DIV/0!</v>
      </c>
      <c r="AG785" s="16" t="str">
        <f t="shared" si="114"/>
        <v/>
      </c>
      <c r="AH785" s="16" t="e">
        <f t="shared" si="115"/>
        <v>#DIV/0!</v>
      </c>
      <c r="AI785" s="34" t="e">
        <f>ROUND(IF(C785&lt;16,$Q785/($D785^0.450818786555515)*'Hintergrund Berechnung'!$N$941,$Q785/($D785^0.450818786555515)*'Hintergrund Berechnung'!$N$942),0)</f>
        <v>#DIV/0!</v>
      </c>
      <c r="AJ785" s="34">
        <f>ROUND(IF(C785&lt;16,$R785*'Hintergrund Berechnung'!$O$941,$R785*'Hintergrund Berechnung'!$O$942),0)</f>
        <v>0</v>
      </c>
      <c r="AK785" s="34">
        <f>ROUND(IF(C785&lt;16,IF(S785&gt;0,(25-$S785)*'Hintergrund Berechnung'!$J$941,0),IF(S785&gt;0,(25-$S785)*'Hintergrund Berechnung'!$J$942,0)),0)</f>
        <v>0</v>
      </c>
      <c r="AL785" s="18" t="e">
        <f t="shared" si="116"/>
        <v>#DIV/0!</v>
      </c>
    </row>
    <row r="786" spans="21:38" x14ac:dyDescent="0.5">
      <c r="U786" s="16">
        <f t="shared" si="108"/>
        <v>0</v>
      </c>
      <c r="V786" s="16" t="e">
        <f>IF($A$3=FALSE,IF($C786&lt;16,E786/($D786^0.70558407859294)*'Hintergrund Berechnung'!$I$941,E786/($D786^0.70558407859294)*'Hintergrund Berechnung'!$I$942),IF($C786&lt;13,(E786/($D786^0.70558407859294)*'Hintergrund Berechnung'!$I$941)*0.5,IF($C786&lt;16,(E786/($D786^0.70558407859294)*'Hintergrund Berechnung'!$I$941)*0.67,E786/($D786^0.70558407859294)*'Hintergrund Berechnung'!$I$942)))</f>
        <v>#DIV/0!</v>
      </c>
      <c r="W786" s="16" t="str">
        <f t="shared" si="109"/>
        <v/>
      </c>
      <c r="X786" s="16" t="e">
        <f>IF($A$3=FALSE,IF($C786&lt;16,G786/($D786^0.70558407859294)*'Hintergrund Berechnung'!$I$941,G786/($D786^0.70558407859294)*'Hintergrund Berechnung'!$I$942),IF($C786&lt;13,(G786/($D786^0.70558407859294)*'Hintergrund Berechnung'!$I$941)*0.5,IF($C786&lt;16,(G786/($D786^0.70558407859294)*'Hintergrund Berechnung'!$I$941)*0.67,G786/($D786^0.70558407859294)*'Hintergrund Berechnung'!$I$942)))</f>
        <v>#DIV/0!</v>
      </c>
      <c r="Y786" s="16" t="str">
        <f t="shared" si="110"/>
        <v/>
      </c>
      <c r="Z786" s="16" t="e">
        <f>IF($A$3=FALSE,IF($C786&lt;16,I786/($D786^0.70558407859294)*'Hintergrund Berechnung'!$I$941,I786/($D786^0.70558407859294)*'Hintergrund Berechnung'!$I$942),IF($C786&lt;13,(I786/($D786^0.70558407859294)*'Hintergrund Berechnung'!$I$941)*0.5,IF($C786&lt;16,(I786/($D786^0.70558407859294)*'Hintergrund Berechnung'!$I$941)*0.67,I786/($D786^0.70558407859294)*'Hintergrund Berechnung'!$I$942)))</f>
        <v>#DIV/0!</v>
      </c>
      <c r="AA786" s="16" t="str">
        <f t="shared" si="111"/>
        <v/>
      </c>
      <c r="AB786" s="16" t="e">
        <f>IF($A$3=FALSE,IF($C786&lt;16,K786/($D786^0.70558407859294)*'Hintergrund Berechnung'!$I$941,K786/($D786^0.70558407859294)*'Hintergrund Berechnung'!$I$942),IF($C786&lt;13,(K786/($D786^0.70558407859294)*'Hintergrund Berechnung'!$I$941)*0.5,IF($C786&lt;16,(K786/($D786^0.70558407859294)*'Hintergrund Berechnung'!$I$941)*0.67,K786/($D786^0.70558407859294)*'Hintergrund Berechnung'!$I$942)))</f>
        <v>#DIV/0!</v>
      </c>
      <c r="AC786" s="16" t="str">
        <f t="shared" si="112"/>
        <v/>
      </c>
      <c r="AD786" s="16" t="e">
        <f>IF($A$3=FALSE,IF($C786&lt;16,M786/($D786^0.70558407859294)*'Hintergrund Berechnung'!$I$941,M786/($D786^0.70558407859294)*'Hintergrund Berechnung'!$I$942),IF($C786&lt;13,(M786/($D786^0.70558407859294)*'Hintergrund Berechnung'!$I$941)*0.5,IF($C786&lt;16,(M786/($D786^0.70558407859294)*'Hintergrund Berechnung'!$I$941)*0.67,M786/($D786^0.70558407859294)*'Hintergrund Berechnung'!$I$942)))</f>
        <v>#DIV/0!</v>
      </c>
      <c r="AE786" s="16" t="str">
        <f t="shared" si="113"/>
        <v/>
      </c>
      <c r="AF786" s="16" t="e">
        <f>IF($A$3=FALSE,IF($C786&lt;16,O786/($D786^0.70558407859294)*'Hintergrund Berechnung'!$I$941,O786/($D786^0.70558407859294)*'Hintergrund Berechnung'!$I$942),IF($C786&lt;13,(O786/($D786^0.70558407859294)*'Hintergrund Berechnung'!$I$941)*0.5,IF($C786&lt;16,(O786/($D786^0.70558407859294)*'Hintergrund Berechnung'!$I$941)*0.67,O786/($D786^0.70558407859294)*'Hintergrund Berechnung'!$I$942)))</f>
        <v>#DIV/0!</v>
      </c>
      <c r="AG786" s="16" t="str">
        <f t="shared" si="114"/>
        <v/>
      </c>
      <c r="AH786" s="16" t="e">
        <f t="shared" si="115"/>
        <v>#DIV/0!</v>
      </c>
      <c r="AI786" s="34" t="e">
        <f>ROUND(IF(C786&lt;16,$Q786/($D786^0.450818786555515)*'Hintergrund Berechnung'!$N$941,$Q786/($D786^0.450818786555515)*'Hintergrund Berechnung'!$N$942),0)</f>
        <v>#DIV/0!</v>
      </c>
      <c r="AJ786" s="34">
        <f>ROUND(IF(C786&lt;16,$R786*'Hintergrund Berechnung'!$O$941,$R786*'Hintergrund Berechnung'!$O$942),0)</f>
        <v>0</v>
      </c>
      <c r="AK786" s="34">
        <f>ROUND(IF(C786&lt;16,IF(S786&gt;0,(25-$S786)*'Hintergrund Berechnung'!$J$941,0),IF(S786&gt;0,(25-$S786)*'Hintergrund Berechnung'!$J$942,0)),0)</f>
        <v>0</v>
      </c>
      <c r="AL786" s="18" t="e">
        <f t="shared" si="116"/>
        <v>#DIV/0!</v>
      </c>
    </row>
    <row r="787" spans="21:38" x14ac:dyDescent="0.5">
      <c r="U787" s="16">
        <f t="shared" si="108"/>
        <v>0</v>
      </c>
      <c r="V787" s="16" t="e">
        <f>IF($A$3=FALSE,IF($C787&lt;16,E787/($D787^0.70558407859294)*'Hintergrund Berechnung'!$I$941,E787/($D787^0.70558407859294)*'Hintergrund Berechnung'!$I$942),IF($C787&lt;13,(E787/($D787^0.70558407859294)*'Hintergrund Berechnung'!$I$941)*0.5,IF($C787&lt;16,(E787/($D787^0.70558407859294)*'Hintergrund Berechnung'!$I$941)*0.67,E787/($D787^0.70558407859294)*'Hintergrund Berechnung'!$I$942)))</f>
        <v>#DIV/0!</v>
      </c>
      <c r="W787" s="16" t="str">
        <f t="shared" si="109"/>
        <v/>
      </c>
      <c r="X787" s="16" t="e">
        <f>IF($A$3=FALSE,IF($C787&lt;16,G787/($D787^0.70558407859294)*'Hintergrund Berechnung'!$I$941,G787/($D787^0.70558407859294)*'Hintergrund Berechnung'!$I$942),IF($C787&lt;13,(G787/($D787^0.70558407859294)*'Hintergrund Berechnung'!$I$941)*0.5,IF($C787&lt;16,(G787/($D787^0.70558407859294)*'Hintergrund Berechnung'!$I$941)*0.67,G787/($D787^0.70558407859294)*'Hintergrund Berechnung'!$I$942)))</f>
        <v>#DIV/0!</v>
      </c>
      <c r="Y787" s="16" t="str">
        <f t="shared" si="110"/>
        <v/>
      </c>
      <c r="Z787" s="16" t="e">
        <f>IF($A$3=FALSE,IF($C787&lt;16,I787/($D787^0.70558407859294)*'Hintergrund Berechnung'!$I$941,I787/($D787^0.70558407859294)*'Hintergrund Berechnung'!$I$942),IF($C787&lt;13,(I787/($D787^0.70558407859294)*'Hintergrund Berechnung'!$I$941)*0.5,IF($C787&lt;16,(I787/($D787^0.70558407859294)*'Hintergrund Berechnung'!$I$941)*0.67,I787/($D787^0.70558407859294)*'Hintergrund Berechnung'!$I$942)))</f>
        <v>#DIV/0!</v>
      </c>
      <c r="AA787" s="16" t="str">
        <f t="shared" si="111"/>
        <v/>
      </c>
      <c r="AB787" s="16" t="e">
        <f>IF($A$3=FALSE,IF($C787&lt;16,K787/($D787^0.70558407859294)*'Hintergrund Berechnung'!$I$941,K787/($D787^0.70558407859294)*'Hintergrund Berechnung'!$I$942),IF($C787&lt;13,(K787/($D787^0.70558407859294)*'Hintergrund Berechnung'!$I$941)*0.5,IF($C787&lt;16,(K787/($D787^0.70558407859294)*'Hintergrund Berechnung'!$I$941)*0.67,K787/($D787^0.70558407859294)*'Hintergrund Berechnung'!$I$942)))</f>
        <v>#DIV/0!</v>
      </c>
      <c r="AC787" s="16" t="str">
        <f t="shared" si="112"/>
        <v/>
      </c>
      <c r="AD787" s="16" t="e">
        <f>IF($A$3=FALSE,IF($C787&lt;16,M787/($D787^0.70558407859294)*'Hintergrund Berechnung'!$I$941,M787/($D787^0.70558407859294)*'Hintergrund Berechnung'!$I$942),IF($C787&lt;13,(M787/($D787^0.70558407859294)*'Hintergrund Berechnung'!$I$941)*0.5,IF($C787&lt;16,(M787/($D787^0.70558407859294)*'Hintergrund Berechnung'!$I$941)*0.67,M787/($D787^0.70558407859294)*'Hintergrund Berechnung'!$I$942)))</f>
        <v>#DIV/0!</v>
      </c>
      <c r="AE787" s="16" t="str">
        <f t="shared" si="113"/>
        <v/>
      </c>
      <c r="AF787" s="16" t="e">
        <f>IF($A$3=FALSE,IF($C787&lt;16,O787/($D787^0.70558407859294)*'Hintergrund Berechnung'!$I$941,O787/($D787^0.70558407859294)*'Hintergrund Berechnung'!$I$942),IF($C787&lt;13,(O787/($D787^0.70558407859294)*'Hintergrund Berechnung'!$I$941)*0.5,IF($C787&lt;16,(O787/($D787^0.70558407859294)*'Hintergrund Berechnung'!$I$941)*0.67,O787/($D787^0.70558407859294)*'Hintergrund Berechnung'!$I$942)))</f>
        <v>#DIV/0!</v>
      </c>
      <c r="AG787" s="16" t="str">
        <f t="shared" si="114"/>
        <v/>
      </c>
      <c r="AH787" s="16" t="e">
        <f t="shared" si="115"/>
        <v>#DIV/0!</v>
      </c>
      <c r="AI787" s="34" t="e">
        <f>ROUND(IF(C787&lt;16,$Q787/($D787^0.450818786555515)*'Hintergrund Berechnung'!$N$941,$Q787/($D787^0.450818786555515)*'Hintergrund Berechnung'!$N$942),0)</f>
        <v>#DIV/0!</v>
      </c>
      <c r="AJ787" s="34">
        <f>ROUND(IF(C787&lt;16,$R787*'Hintergrund Berechnung'!$O$941,$R787*'Hintergrund Berechnung'!$O$942),0)</f>
        <v>0</v>
      </c>
      <c r="AK787" s="34">
        <f>ROUND(IF(C787&lt;16,IF(S787&gt;0,(25-$S787)*'Hintergrund Berechnung'!$J$941,0),IF(S787&gt;0,(25-$S787)*'Hintergrund Berechnung'!$J$942,0)),0)</f>
        <v>0</v>
      </c>
      <c r="AL787" s="18" t="e">
        <f t="shared" si="116"/>
        <v>#DIV/0!</v>
      </c>
    </row>
    <row r="788" spans="21:38" x14ac:dyDescent="0.5">
      <c r="U788" s="16">
        <f t="shared" si="108"/>
        <v>0</v>
      </c>
      <c r="V788" s="16" t="e">
        <f>IF($A$3=FALSE,IF($C788&lt;16,E788/($D788^0.70558407859294)*'Hintergrund Berechnung'!$I$941,E788/($D788^0.70558407859294)*'Hintergrund Berechnung'!$I$942),IF($C788&lt;13,(E788/($D788^0.70558407859294)*'Hintergrund Berechnung'!$I$941)*0.5,IF($C788&lt;16,(E788/($D788^0.70558407859294)*'Hintergrund Berechnung'!$I$941)*0.67,E788/($D788^0.70558407859294)*'Hintergrund Berechnung'!$I$942)))</f>
        <v>#DIV/0!</v>
      </c>
      <c r="W788" s="16" t="str">
        <f t="shared" si="109"/>
        <v/>
      </c>
      <c r="X788" s="16" t="e">
        <f>IF($A$3=FALSE,IF($C788&lt;16,G788/($D788^0.70558407859294)*'Hintergrund Berechnung'!$I$941,G788/($D788^0.70558407859294)*'Hintergrund Berechnung'!$I$942),IF($C788&lt;13,(G788/($D788^0.70558407859294)*'Hintergrund Berechnung'!$I$941)*0.5,IF($C788&lt;16,(G788/($D788^0.70558407859294)*'Hintergrund Berechnung'!$I$941)*0.67,G788/($D788^0.70558407859294)*'Hintergrund Berechnung'!$I$942)))</f>
        <v>#DIV/0!</v>
      </c>
      <c r="Y788" s="16" t="str">
        <f t="shared" si="110"/>
        <v/>
      </c>
      <c r="Z788" s="16" t="e">
        <f>IF($A$3=FALSE,IF($C788&lt;16,I788/($D788^0.70558407859294)*'Hintergrund Berechnung'!$I$941,I788/($D788^0.70558407859294)*'Hintergrund Berechnung'!$I$942),IF($C788&lt;13,(I788/($D788^0.70558407859294)*'Hintergrund Berechnung'!$I$941)*0.5,IF($C788&lt;16,(I788/($D788^0.70558407859294)*'Hintergrund Berechnung'!$I$941)*0.67,I788/($D788^0.70558407859294)*'Hintergrund Berechnung'!$I$942)))</f>
        <v>#DIV/0!</v>
      </c>
      <c r="AA788" s="16" t="str">
        <f t="shared" si="111"/>
        <v/>
      </c>
      <c r="AB788" s="16" t="e">
        <f>IF($A$3=FALSE,IF($C788&lt;16,K788/($D788^0.70558407859294)*'Hintergrund Berechnung'!$I$941,K788/($D788^0.70558407859294)*'Hintergrund Berechnung'!$I$942),IF($C788&lt;13,(K788/($D788^0.70558407859294)*'Hintergrund Berechnung'!$I$941)*0.5,IF($C788&lt;16,(K788/($D788^0.70558407859294)*'Hintergrund Berechnung'!$I$941)*0.67,K788/($D788^0.70558407859294)*'Hintergrund Berechnung'!$I$942)))</f>
        <v>#DIV/0!</v>
      </c>
      <c r="AC788" s="16" t="str">
        <f t="shared" si="112"/>
        <v/>
      </c>
      <c r="AD788" s="16" t="e">
        <f>IF($A$3=FALSE,IF($C788&lt;16,M788/($D788^0.70558407859294)*'Hintergrund Berechnung'!$I$941,M788/($D788^0.70558407859294)*'Hintergrund Berechnung'!$I$942),IF($C788&lt;13,(M788/($D788^0.70558407859294)*'Hintergrund Berechnung'!$I$941)*0.5,IF($C788&lt;16,(M788/($D788^0.70558407859294)*'Hintergrund Berechnung'!$I$941)*0.67,M788/($D788^0.70558407859294)*'Hintergrund Berechnung'!$I$942)))</f>
        <v>#DIV/0!</v>
      </c>
      <c r="AE788" s="16" t="str">
        <f t="shared" si="113"/>
        <v/>
      </c>
      <c r="AF788" s="16" t="e">
        <f>IF($A$3=FALSE,IF($C788&lt;16,O788/($D788^0.70558407859294)*'Hintergrund Berechnung'!$I$941,O788/($D788^0.70558407859294)*'Hintergrund Berechnung'!$I$942),IF($C788&lt;13,(O788/($D788^0.70558407859294)*'Hintergrund Berechnung'!$I$941)*0.5,IF($C788&lt;16,(O788/($D788^0.70558407859294)*'Hintergrund Berechnung'!$I$941)*0.67,O788/($D788^0.70558407859294)*'Hintergrund Berechnung'!$I$942)))</f>
        <v>#DIV/0!</v>
      </c>
      <c r="AG788" s="16" t="str">
        <f t="shared" si="114"/>
        <v/>
      </c>
      <c r="AH788" s="16" t="e">
        <f t="shared" si="115"/>
        <v>#DIV/0!</v>
      </c>
      <c r="AI788" s="34" t="e">
        <f>ROUND(IF(C788&lt;16,$Q788/($D788^0.450818786555515)*'Hintergrund Berechnung'!$N$941,$Q788/($D788^0.450818786555515)*'Hintergrund Berechnung'!$N$942),0)</f>
        <v>#DIV/0!</v>
      </c>
      <c r="AJ788" s="34">
        <f>ROUND(IF(C788&lt;16,$R788*'Hintergrund Berechnung'!$O$941,$R788*'Hintergrund Berechnung'!$O$942),0)</f>
        <v>0</v>
      </c>
      <c r="AK788" s="34">
        <f>ROUND(IF(C788&lt;16,IF(S788&gt;0,(25-$S788)*'Hintergrund Berechnung'!$J$941,0),IF(S788&gt;0,(25-$S788)*'Hintergrund Berechnung'!$J$942,0)),0)</f>
        <v>0</v>
      </c>
      <c r="AL788" s="18" t="e">
        <f t="shared" si="116"/>
        <v>#DIV/0!</v>
      </c>
    </row>
    <row r="789" spans="21:38" x14ac:dyDescent="0.5">
      <c r="U789" s="16">
        <f t="shared" si="108"/>
        <v>0</v>
      </c>
      <c r="V789" s="16" t="e">
        <f>IF($A$3=FALSE,IF($C789&lt;16,E789/($D789^0.70558407859294)*'Hintergrund Berechnung'!$I$941,E789/($D789^0.70558407859294)*'Hintergrund Berechnung'!$I$942),IF($C789&lt;13,(E789/($D789^0.70558407859294)*'Hintergrund Berechnung'!$I$941)*0.5,IF($C789&lt;16,(E789/($D789^0.70558407859294)*'Hintergrund Berechnung'!$I$941)*0.67,E789/($D789^0.70558407859294)*'Hintergrund Berechnung'!$I$942)))</f>
        <v>#DIV/0!</v>
      </c>
      <c r="W789" s="16" t="str">
        <f t="shared" si="109"/>
        <v/>
      </c>
      <c r="X789" s="16" t="e">
        <f>IF($A$3=FALSE,IF($C789&lt;16,G789/($D789^0.70558407859294)*'Hintergrund Berechnung'!$I$941,G789/($D789^0.70558407859294)*'Hintergrund Berechnung'!$I$942),IF($C789&lt;13,(G789/($D789^0.70558407859294)*'Hintergrund Berechnung'!$I$941)*0.5,IF($C789&lt;16,(G789/($D789^0.70558407859294)*'Hintergrund Berechnung'!$I$941)*0.67,G789/($D789^0.70558407859294)*'Hintergrund Berechnung'!$I$942)))</f>
        <v>#DIV/0!</v>
      </c>
      <c r="Y789" s="16" t="str">
        <f t="shared" si="110"/>
        <v/>
      </c>
      <c r="Z789" s="16" t="e">
        <f>IF($A$3=FALSE,IF($C789&lt;16,I789/($D789^0.70558407859294)*'Hintergrund Berechnung'!$I$941,I789/($D789^0.70558407859294)*'Hintergrund Berechnung'!$I$942),IF($C789&lt;13,(I789/($D789^0.70558407859294)*'Hintergrund Berechnung'!$I$941)*0.5,IF($C789&lt;16,(I789/($D789^0.70558407859294)*'Hintergrund Berechnung'!$I$941)*0.67,I789/($D789^0.70558407859294)*'Hintergrund Berechnung'!$I$942)))</f>
        <v>#DIV/0!</v>
      </c>
      <c r="AA789" s="16" t="str">
        <f t="shared" si="111"/>
        <v/>
      </c>
      <c r="AB789" s="16" t="e">
        <f>IF($A$3=FALSE,IF($C789&lt;16,K789/($D789^0.70558407859294)*'Hintergrund Berechnung'!$I$941,K789/($D789^0.70558407859294)*'Hintergrund Berechnung'!$I$942),IF($C789&lt;13,(K789/($D789^0.70558407859294)*'Hintergrund Berechnung'!$I$941)*0.5,IF($C789&lt;16,(K789/($D789^0.70558407859294)*'Hintergrund Berechnung'!$I$941)*0.67,K789/($D789^0.70558407859294)*'Hintergrund Berechnung'!$I$942)))</f>
        <v>#DIV/0!</v>
      </c>
      <c r="AC789" s="16" t="str">
        <f t="shared" si="112"/>
        <v/>
      </c>
      <c r="AD789" s="16" t="e">
        <f>IF($A$3=FALSE,IF($C789&lt;16,M789/($D789^0.70558407859294)*'Hintergrund Berechnung'!$I$941,M789/($D789^0.70558407859294)*'Hintergrund Berechnung'!$I$942),IF($C789&lt;13,(M789/($D789^0.70558407859294)*'Hintergrund Berechnung'!$I$941)*0.5,IF($C789&lt;16,(M789/($D789^0.70558407859294)*'Hintergrund Berechnung'!$I$941)*0.67,M789/($D789^0.70558407859294)*'Hintergrund Berechnung'!$I$942)))</f>
        <v>#DIV/0!</v>
      </c>
      <c r="AE789" s="16" t="str">
        <f t="shared" si="113"/>
        <v/>
      </c>
      <c r="AF789" s="16" t="e">
        <f>IF($A$3=FALSE,IF($C789&lt;16,O789/($D789^0.70558407859294)*'Hintergrund Berechnung'!$I$941,O789/($D789^0.70558407859294)*'Hintergrund Berechnung'!$I$942),IF($C789&lt;13,(O789/($D789^0.70558407859294)*'Hintergrund Berechnung'!$I$941)*0.5,IF($C789&lt;16,(O789/($D789^0.70558407859294)*'Hintergrund Berechnung'!$I$941)*0.67,O789/($D789^0.70558407859294)*'Hintergrund Berechnung'!$I$942)))</f>
        <v>#DIV/0!</v>
      </c>
      <c r="AG789" s="16" t="str">
        <f t="shared" si="114"/>
        <v/>
      </c>
      <c r="AH789" s="16" t="e">
        <f t="shared" si="115"/>
        <v>#DIV/0!</v>
      </c>
      <c r="AI789" s="34" t="e">
        <f>ROUND(IF(C789&lt;16,$Q789/($D789^0.450818786555515)*'Hintergrund Berechnung'!$N$941,$Q789/($D789^0.450818786555515)*'Hintergrund Berechnung'!$N$942),0)</f>
        <v>#DIV/0!</v>
      </c>
      <c r="AJ789" s="34">
        <f>ROUND(IF(C789&lt;16,$R789*'Hintergrund Berechnung'!$O$941,$R789*'Hintergrund Berechnung'!$O$942),0)</f>
        <v>0</v>
      </c>
      <c r="AK789" s="34">
        <f>ROUND(IF(C789&lt;16,IF(S789&gt;0,(25-$S789)*'Hintergrund Berechnung'!$J$941,0),IF(S789&gt;0,(25-$S789)*'Hintergrund Berechnung'!$J$942,0)),0)</f>
        <v>0</v>
      </c>
      <c r="AL789" s="18" t="e">
        <f t="shared" si="116"/>
        <v>#DIV/0!</v>
      </c>
    </row>
    <row r="790" spans="21:38" x14ac:dyDescent="0.5">
      <c r="U790" s="16">
        <f t="shared" si="108"/>
        <v>0</v>
      </c>
      <c r="V790" s="16" t="e">
        <f>IF($A$3=FALSE,IF($C790&lt;16,E790/($D790^0.70558407859294)*'Hintergrund Berechnung'!$I$941,E790/($D790^0.70558407859294)*'Hintergrund Berechnung'!$I$942),IF($C790&lt;13,(E790/($D790^0.70558407859294)*'Hintergrund Berechnung'!$I$941)*0.5,IF($C790&lt;16,(E790/($D790^0.70558407859294)*'Hintergrund Berechnung'!$I$941)*0.67,E790/($D790^0.70558407859294)*'Hintergrund Berechnung'!$I$942)))</f>
        <v>#DIV/0!</v>
      </c>
      <c r="W790" s="16" t="str">
        <f t="shared" si="109"/>
        <v/>
      </c>
      <c r="X790" s="16" t="e">
        <f>IF($A$3=FALSE,IF($C790&lt;16,G790/($D790^0.70558407859294)*'Hintergrund Berechnung'!$I$941,G790/($D790^0.70558407859294)*'Hintergrund Berechnung'!$I$942),IF($C790&lt;13,(G790/($D790^0.70558407859294)*'Hintergrund Berechnung'!$I$941)*0.5,IF($C790&lt;16,(G790/($D790^0.70558407859294)*'Hintergrund Berechnung'!$I$941)*0.67,G790/($D790^0.70558407859294)*'Hintergrund Berechnung'!$I$942)))</f>
        <v>#DIV/0!</v>
      </c>
      <c r="Y790" s="16" t="str">
        <f t="shared" si="110"/>
        <v/>
      </c>
      <c r="Z790" s="16" t="e">
        <f>IF($A$3=FALSE,IF($C790&lt;16,I790/($D790^0.70558407859294)*'Hintergrund Berechnung'!$I$941,I790/($D790^0.70558407859294)*'Hintergrund Berechnung'!$I$942),IF($C790&lt;13,(I790/($D790^0.70558407859294)*'Hintergrund Berechnung'!$I$941)*0.5,IF($C790&lt;16,(I790/($D790^0.70558407859294)*'Hintergrund Berechnung'!$I$941)*0.67,I790/($D790^0.70558407859294)*'Hintergrund Berechnung'!$I$942)))</f>
        <v>#DIV/0!</v>
      </c>
      <c r="AA790" s="16" t="str">
        <f t="shared" si="111"/>
        <v/>
      </c>
      <c r="AB790" s="16" t="e">
        <f>IF($A$3=FALSE,IF($C790&lt;16,K790/($D790^0.70558407859294)*'Hintergrund Berechnung'!$I$941,K790/($D790^0.70558407859294)*'Hintergrund Berechnung'!$I$942),IF($C790&lt;13,(K790/($D790^0.70558407859294)*'Hintergrund Berechnung'!$I$941)*0.5,IF($C790&lt;16,(K790/($D790^0.70558407859294)*'Hintergrund Berechnung'!$I$941)*0.67,K790/($D790^0.70558407859294)*'Hintergrund Berechnung'!$I$942)))</f>
        <v>#DIV/0!</v>
      </c>
      <c r="AC790" s="16" t="str">
        <f t="shared" si="112"/>
        <v/>
      </c>
      <c r="AD790" s="16" t="e">
        <f>IF($A$3=FALSE,IF($C790&lt;16,M790/($D790^0.70558407859294)*'Hintergrund Berechnung'!$I$941,M790/($D790^0.70558407859294)*'Hintergrund Berechnung'!$I$942),IF($C790&lt;13,(M790/($D790^0.70558407859294)*'Hintergrund Berechnung'!$I$941)*0.5,IF($C790&lt;16,(M790/($D790^0.70558407859294)*'Hintergrund Berechnung'!$I$941)*0.67,M790/($D790^0.70558407859294)*'Hintergrund Berechnung'!$I$942)))</f>
        <v>#DIV/0!</v>
      </c>
      <c r="AE790" s="16" t="str">
        <f t="shared" si="113"/>
        <v/>
      </c>
      <c r="AF790" s="16" t="e">
        <f>IF($A$3=FALSE,IF($C790&lt;16,O790/($D790^0.70558407859294)*'Hintergrund Berechnung'!$I$941,O790/($D790^0.70558407859294)*'Hintergrund Berechnung'!$I$942),IF($C790&lt;13,(O790/($D790^0.70558407859294)*'Hintergrund Berechnung'!$I$941)*0.5,IF($C790&lt;16,(O790/($D790^0.70558407859294)*'Hintergrund Berechnung'!$I$941)*0.67,O790/($D790^0.70558407859294)*'Hintergrund Berechnung'!$I$942)))</f>
        <v>#DIV/0!</v>
      </c>
      <c r="AG790" s="16" t="str">
        <f t="shared" si="114"/>
        <v/>
      </c>
      <c r="AH790" s="16" t="e">
        <f t="shared" si="115"/>
        <v>#DIV/0!</v>
      </c>
      <c r="AI790" s="34" t="e">
        <f>ROUND(IF(C790&lt;16,$Q790/($D790^0.450818786555515)*'Hintergrund Berechnung'!$N$941,$Q790/($D790^0.450818786555515)*'Hintergrund Berechnung'!$N$942),0)</f>
        <v>#DIV/0!</v>
      </c>
      <c r="AJ790" s="34">
        <f>ROUND(IF(C790&lt;16,$R790*'Hintergrund Berechnung'!$O$941,$R790*'Hintergrund Berechnung'!$O$942),0)</f>
        <v>0</v>
      </c>
      <c r="AK790" s="34">
        <f>ROUND(IF(C790&lt;16,IF(S790&gt;0,(25-$S790)*'Hintergrund Berechnung'!$J$941,0),IF(S790&gt;0,(25-$S790)*'Hintergrund Berechnung'!$J$942,0)),0)</f>
        <v>0</v>
      </c>
      <c r="AL790" s="18" t="e">
        <f t="shared" si="116"/>
        <v>#DIV/0!</v>
      </c>
    </row>
    <row r="791" spans="21:38" x14ac:dyDescent="0.5">
      <c r="U791" s="16">
        <f t="shared" si="108"/>
        <v>0</v>
      </c>
      <c r="V791" s="16" t="e">
        <f>IF($A$3=FALSE,IF($C791&lt;16,E791/($D791^0.70558407859294)*'Hintergrund Berechnung'!$I$941,E791/($D791^0.70558407859294)*'Hintergrund Berechnung'!$I$942),IF($C791&lt;13,(E791/($D791^0.70558407859294)*'Hintergrund Berechnung'!$I$941)*0.5,IF($C791&lt;16,(E791/($D791^0.70558407859294)*'Hintergrund Berechnung'!$I$941)*0.67,E791/($D791^0.70558407859294)*'Hintergrund Berechnung'!$I$942)))</f>
        <v>#DIV/0!</v>
      </c>
      <c r="W791" s="16" t="str">
        <f t="shared" si="109"/>
        <v/>
      </c>
      <c r="X791" s="16" t="e">
        <f>IF($A$3=FALSE,IF($C791&lt;16,G791/($D791^0.70558407859294)*'Hintergrund Berechnung'!$I$941,G791/($D791^0.70558407859294)*'Hintergrund Berechnung'!$I$942),IF($C791&lt;13,(G791/($D791^0.70558407859294)*'Hintergrund Berechnung'!$I$941)*0.5,IF($C791&lt;16,(G791/($D791^0.70558407859294)*'Hintergrund Berechnung'!$I$941)*0.67,G791/($D791^0.70558407859294)*'Hintergrund Berechnung'!$I$942)))</f>
        <v>#DIV/0!</v>
      </c>
      <c r="Y791" s="16" t="str">
        <f t="shared" si="110"/>
        <v/>
      </c>
      <c r="Z791" s="16" t="e">
        <f>IF($A$3=FALSE,IF($C791&lt;16,I791/($D791^0.70558407859294)*'Hintergrund Berechnung'!$I$941,I791/($D791^0.70558407859294)*'Hintergrund Berechnung'!$I$942),IF($C791&lt;13,(I791/($D791^0.70558407859294)*'Hintergrund Berechnung'!$I$941)*0.5,IF($C791&lt;16,(I791/($D791^0.70558407859294)*'Hintergrund Berechnung'!$I$941)*0.67,I791/($D791^0.70558407859294)*'Hintergrund Berechnung'!$I$942)))</f>
        <v>#DIV/0!</v>
      </c>
      <c r="AA791" s="16" t="str">
        <f t="shared" si="111"/>
        <v/>
      </c>
      <c r="AB791" s="16" t="e">
        <f>IF($A$3=FALSE,IF($C791&lt;16,K791/($D791^0.70558407859294)*'Hintergrund Berechnung'!$I$941,K791/($D791^0.70558407859294)*'Hintergrund Berechnung'!$I$942),IF($C791&lt;13,(K791/($D791^0.70558407859294)*'Hintergrund Berechnung'!$I$941)*0.5,IF($C791&lt;16,(K791/($D791^0.70558407859294)*'Hintergrund Berechnung'!$I$941)*0.67,K791/($D791^0.70558407859294)*'Hintergrund Berechnung'!$I$942)))</f>
        <v>#DIV/0!</v>
      </c>
      <c r="AC791" s="16" t="str">
        <f t="shared" si="112"/>
        <v/>
      </c>
      <c r="AD791" s="16" t="e">
        <f>IF($A$3=FALSE,IF($C791&lt;16,M791/($D791^0.70558407859294)*'Hintergrund Berechnung'!$I$941,M791/($D791^0.70558407859294)*'Hintergrund Berechnung'!$I$942),IF($C791&lt;13,(M791/($D791^0.70558407859294)*'Hintergrund Berechnung'!$I$941)*0.5,IF($C791&lt;16,(M791/($D791^0.70558407859294)*'Hintergrund Berechnung'!$I$941)*0.67,M791/($D791^0.70558407859294)*'Hintergrund Berechnung'!$I$942)))</f>
        <v>#DIV/0!</v>
      </c>
      <c r="AE791" s="16" t="str">
        <f t="shared" si="113"/>
        <v/>
      </c>
      <c r="AF791" s="16" t="e">
        <f>IF($A$3=FALSE,IF($C791&lt;16,O791/($D791^0.70558407859294)*'Hintergrund Berechnung'!$I$941,O791/($D791^0.70558407859294)*'Hintergrund Berechnung'!$I$942),IF($C791&lt;13,(O791/($D791^0.70558407859294)*'Hintergrund Berechnung'!$I$941)*0.5,IF($C791&lt;16,(O791/($D791^0.70558407859294)*'Hintergrund Berechnung'!$I$941)*0.67,O791/($D791^0.70558407859294)*'Hintergrund Berechnung'!$I$942)))</f>
        <v>#DIV/0!</v>
      </c>
      <c r="AG791" s="16" t="str">
        <f t="shared" si="114"/>
        <v/>
      </c>
      <c r="AH791" s="16" t="e">
        <f t="shared" si="115"/>
        <v>#DIV/0!</v>
      </c>
      <c r="AI791" s="34" t="e">
        <f>ROUND(IF(C791&lt;16,$Q791/($D791^0.450818786555515)*'Hintergrund Berechnung'!$N$941,$Q791/($D791^0.450818786555515)*'Hintergrund Berechnung'!$N$942),0)</f>
        <v>#DIV/0!</v>
      </c>
      <c r="AJ791" s="34">
        <f>ROUND(IF(C791&lt;16,$R791*'Hintergrund Berechnung'!$O$941,$R791*'Hintergrund Berechnung'!$O$942),0)</f>
        <v>0</v>
      </c>
      <c r="AK791" s="34">
        <f>ROUND(IF(C791&lt;16,IF(S791&gt;0,(25-$S791)*'Hintergrund Berechnung'!$J$941,0),IF(S791&gt;0,(25-$S791)*'Hintergrund Berechnung'!$J$942,0)),0)</f>
        <v>0</v>
      </c>
      <c r="AL791" s="18" t="e">
        <f t="shared" si="116"/>
        <v>#DIV/0!</v>
      </c>
    </row>
    <row r="792" spans="21:38" x14ac:dyDescent="0.5">
      <c r="U792" s="16">
        <f t="shared" si="108"/>
        <v>0</v>
      </c>
      <c r="V792" s="16" t="e">
        <f>IF($A$3=FALSE,IF($C792&lt;16,E792/($D792^0.70558407859294)*'Hintergrund Berechnung'!$I$941,E792/($D792^0.70558407859294)*'Hintergrund Berechnung'!$I$942),IF($C792&lt;13,(E792/($D792^0.70558407859294)*'Hintergrund Berechnung'!$I$941)*0.5,IF($C792&lt;16,(E792/($D792^0.70558407859294)*'Hintergrund Berechnung'!$I$941)*0.67,E792/($D792^0.70558407859294)*'Hintergrund Berechnung'!$I$942)))</f>
        <v>#DIV/0!</v>
      </c>
      <c r="W792" s="16" t="str">
        <f t="shared" si="109"/>
        <v/>
      </c>
      <c r="X792" s="16" t="e">
        <f>IF($A$3=FALSE,IF($C792&lt;16,G792/($D792^0.70558407859294)*'Hintergrund Berechnung'!$I$941,G792/($D792^0.70558407859294)*'Hintergrund Berechnung'!$I$942),IF($C792&lt;13,(G792/($D792^0.70558407859294)*'Hintergrund Berechnung'!$I$941)*0.5,IF($C792&lt;16,(G792/($D792^0.70558407859294)*'Hintergrund Berechnung'!$I$941)*0.67,G792/($D792^0.70558407859294)*'Hintergrund Berechnung'!$I$942)))</f>
        <v>#DIV/0!</v>
      </c>
      <c r="Y792" s="16" t="str">
        <f t="shared" si="110"/>
        <v/>
      </c>
      <c r="Z792" s="16" t="e">
        <f>IF($A$3=FALSE,IF($C792&lt;16,I792/($D792^0.70558407859294)*'Hintergrund Berechnung'!$I$941,I792/($D792^0.70558407859294)*'Hintergrund Berechnung'!$I$942),IF($C792&lt;13,(I792/($D792^0.70558407859294)*'Hintergrund Berechnung'!$I$941)*0.5,IF($C792&lt;16,(I792/($D792^0.70558407859294)*'Hintergrund Berechnung'!$I$941)*0.67,I792/($D792^0.70558407859294)*'Hintergrund Berechnung'!$I$942)))</f>
        <v>#DIV/0!</v>
      </c>
      <c r="AA792" s="16" t="str">
        <f t="shared" si="111"/>
        <v/>
      </c>
      <c r="AB792" s="16" t="e">
        <f>IF($A$3=FALSE,IF($C792&lt;16,K792/($D792^0.70558407859294)*'Hintergrund Berechnung'!$I$941,K792/($D792^0.70558407859294)*'Hintergrund Berechnung'!$I$942),IF($C792&lt;13,(K792/($D792^0.70558407859294)*'Hintergrund Berechnung'!$I$941)*0.5,IF($C792&lt;16,(K792/($D792^0.70558407859294)*'Hintergrund Berechnung'!$I$941)*0.67,K792/($D792^0.70558407859294)*'Hintergrund Berechnung'!$I$942)))</f>
        <v>#DIV/0!</v>
      </c>
      <c r="AC792" s="16" t="str">
        <f t="shared" si="112"/>
        <v/>
      </c>
      <c r="AD792" s="16" t="e">
        <f>IF($A$3=FALSE,IF($C792&lt;16,M792/($D792^0.70558407859294)*'Hintergrund Berechnung'!$I$941,M792/($D792^0.70558407859294)*'Hintergrund Berechnung'!$I$942),IF($C792&lt;13,(M792/($D792^0.70558407859294)*'Hintergrund Berechnung'!$I$941)*0.5,IF($C792&lt;16,(M792/($D792^0.70558407859294)*'Hintergrund Berechnung'!$I$941)*0.67,M792/($D792^0.70558407859294)*'Hintergrund Berechnung'!$I$942)))</f>
        <v>#DIV/0!</v>
      </c>
      <c r="AE792" s="16" t="str">
        <f t="shared" si="113"/>
        <v/>
      </c>
      <c r="AF792" s="16" t="e">
        <f>IF($A$3=FALSE,IF($C792&lt;16,O792/($D792^0.70558407859294)*'Hintergrund Berechnung'!$I$941,O792/($D792^0.70558407859294)*'Hintergrund Berechnung'!$I$942),IF($C792&lt;13,(O792/($D792^0.70558407859294)*'Hintergrund Berechnung'!$I$941)*0.5,IF($C792&lt;16,(O792/($D792^0.70558407859294)*'Hintergrund Berechnung'!$I$941)*0.67,O792/($D792^0.70558407859294)*'Hintergrund Berechnung'!$I$942)))</f>
        <v>#DIV/0!</v>
      </c>
      <c r="AG792" s="16" t="str">
        <f t="shared" si="114"/>
        <v/>
      </c>
      <c r="AH792" s="16" t="e">
        <f t="shared" si="115"/>
        <v>#DIV/0!</v>
      </c>
      <c r="AI792" s="34" t="e">
        <f>ROUND(IF(C792&lt;16,$Q792/($D792^0.450818786555515)*'Hintergrund Berechnung'!$N$941,$Q792/($D792^0.450818786555515)*'Hintergrund Berechnung'!$N$942),0)</f>
        <v>#DIV/0!</v>
      </c>
      <c r="AJ792" s="34">
        <f>ROUND(IF(C792&lt;16,$R792*'Hintergrund Berechnung'!$O$941,$R792*'Hintergrund Berechnung'!$O$942),0)</f>
        <v>0</v>
      </c>
      <c r="AK792" s="34">
        <f>ROUND(IF(C792&lt;16,IF(S792&gt;0,(25-$S792)*'Hintergrund Berechnung'!$J$941,0),IF(S792&gt;0,(25-$S792)*'Hintergrund Berechnung'!$J$942,0)),0)</f>
        <v>0</v>
      </c>
      <c r="AL792" s="18" t="e">
        <f t="shared" si="116"/>
        <v>#DIV/0!</v>
      </c>
    </row>
    <row r="793" spans="21:38" x14ac:dyDescent="0.5">
      <c r="U793" s="16">
        <f t="shared" si="108"/>
        <v>0</v>
      </c>
      <c r="V793" s="16" t="e">
        <f>IF($A$3=FALSE,IF($C793&lt;16,E793/($D793^0.70558407859294)*'Hintergrund Berechnung'!$I$941,E793/($D793^0.70558407859294)*'Hintergrund Berechnung'!$I$942),IF($C793&lt;13,(E793/($D793^0.70558407859294)*'Hintergrund Berechnung'!$I$941)*0.5,IF($C793&lt;16,(E793/($D793^0.70558407859294)*'Hintergrund Berechnung'!$I$941)*0.67,E793/($D793^0.70558407859294)*'Hintergrund Berechnung'!$I$942)))</f>
        <v>#DIV/0!</v>
      </c>
      <c r="W793" s="16" t="str">
        <f t="shared" si="109"/>
        <v/>
      </c>
      <c r="X793" s="16" t="e">
        <f>IF($A$3=FALSE,IF($C793&lt;16,G793/($D793^0.70558407859294)*'Hintergrund Berechnung'!$I$941,G793/($D793^0.70558407859294)*'Hintergrund Berechnung'!$I$942),IF($C793&lt;13,(G793/($D793^0.70558407859294)*'Hintergrund Berechnung'!$I$941)*0.5,IF($C793&lt;16,(G793/($D793^0.70558407859294)*'Hintergrund Berechnung'!$I$941)*0.67,G793/($D793^0.70558407859294)*'Hintergrund Berechnung'!$I$942)))</f>
        <v>#DIV/0!</v>
      </c>
      <c r="Y793" s="16" t="str">
        <f t="shared" si="110"/>
        <v/>
      </c>
      <c r="Z793" s="16" t="e">
        <f>IF($A$3=FALSE,IF($C793&lt;16,I793/($D793^0.70558407859294)*'Hintergrund Berechnung'!$I$941,I793/($D793^0.70558407859294)*'Hintergrund Berechnung'!$I$942),IF($C793&lt;13,(I793/($D793^0.70558407859294)*'Hintergrund Berechnung'!$I$941)*0.5,IF($C793&lt;16,(I793/($D793^0.70558407859294)*'Hintergrund Berechnung'!$I$941)*0.67,I793/($D793^0.70558407859294)*'Hintergrund Berechnung'!$I$942)))</f>
        <v>#DIV/0!</v>
      </c>
      <c r="AA793" s="16" t="str">
        <f t="shared" si="111"/>
        <v/>
      </c>
      <c r="AB793" s="16" t="e">
        <f>IF($A$3=FALSE,IF($C793&lt;16,K793/($D793^0.70558407859294)*'Hintergrund Berechnung'!$I$941,K793/($D793^0.70558407859294)*'Hintergrund Berechnung'!$I$942),IF($C793&lt;13,(K793/($D793^0.70558407859294)*'Hintergrund Berechnung'!$I$941)*0.5,IF($C793&lt;16,(K793/($D793^0.70558407859294)*'Hintergrund Berechnung'!$I$941)*0.67,K793/($D793^0.70558407859294)*'Hintergrund Berechnung'!$I$942)))</f>
        <v>#DIV/0!</v>
      </c>
      <c r="AC793" s="16" t="str">
        <f t="shared" si="112"/>
        <v/>
      </c>
      <c r="AD793" s="16" t="e">
        <f>IF($A$3=FALSE,IF($C793&lt;16,M793/($D793^0.70558407859294)*'Hintergrund Berechnung'!$I$941,M793/($D793^0.70558407859294)*'Hintergrund Berechnung'!$I$942),IF($C793&lt;13,(M793/($D793^0.70558407859294)*'Hintergrund Berechnung'!$I$941)*0.5,IF($C793&lt;16,(M793/($D793^0.70558407859294)*'Hintergrund Berechnung'!$I$941)*0.67,M793/($D793^0.70558407859294)*'Hintergrund Berechnung'!$I$942)))</f>
        <v>#DIV/0!</v>
      </c>
      <c r="AE793" s="16" t="str">
        <f t="shared" si="113"/>
        <v/>
      </c>
      <c r="AF793" s="16" t="e">
        <f>IF($A$3=FALSE,IF($C793&lt;16,O793/($D793^0.70558407859294)*'Hintergrund Berechnung'!$I$941,O793/($D793^0.70558407859294)*'Hintergrund Berechnung'!$I$942),IF($C793&lt;13,(O793/($D793^0.70558407859294)*'Hintergrund Berechnung'!$I$941)*0.5,IF($C793&lt;16,(O793/($D793^0.70558407859294)*'Hintergrund Berechnung'!$I$941)*0.67,O793/($D793^0.70558407859294)*'Hintergrund Berechnung'!$I$942)))</f>
        <v>#DIV/0!</v>
      </c>
      <c r="AG793" s="16" t="str">
        <f t="shared" si="114"/>
        <v/>
      </c>
      <c r="AH793" s="16" t="e">
        <f t="shared" si="115"/>
        <v>#DIV/0!</v>
      </c>
      <c r="AI793" s="34" t="e">
        <f>ROUND(IF(C793&lt;16,$Q793/($D793^0.450818786555515)*'Hintergrund Berechnung'!$N$941,$Q793/($D793^0.450818786555515)*'Hintergrund Berechnung'!$N$942),0)</f>
        <v>#DIV/0!</v>
      </c>
      <c r="AJ793" s="34">
        <f>ROUND(IF(C793&lt;16,$R793*'Hintergrund Berechnung'!$O$941,$R793*'Hintergrund Berechnung'!$O$942),0)</f>
        <v>0</v>
      </c>
      <c r="AK793" s="34">
        <f>ROUND(IF(C793&lt;16,IF(S793&gt;0,(25-$S793)*'Hintergrund Berechnung'!$J$941,0),IF(S793&gt;0,(25-$S793)*'Hintergrund Berechnung'!$J$942,0)),0)</f>
        <v>0</v>
      </c>
      <c r="AL793" s="18" t="e">
        <f t="shared" si="116"/>
        <v>#DIV/0!</v>
      </c>
    </row>
    <row r="794" spans="21:38" x14ac:dyDescent="0.5">
      <c r="U794" s="16">
        <f t="shared" si="108"/>
        <v>0</v>
      </c>
      <c r="V794" s="16" t="e">
        <f>IF($A$3=FALSE,IF($C794&lt;16,E794/($D794^0.70558407859294)*'Hintergrund Berechnung'!$I$941,E794/($D794^0.70558407859294)*'Hintergrund Berechnung'!$I$942),IF($C794&lt;13,(E794/($D794^0.70558407859294)*'Hintergrund Berechnung'!$I$941)*0.5,IF($C794&lt;16,(E794/($D794^0.70558407859294)*'Hintergrund Berechnung'!$I$941)*0.67,E794/($D794^0.70558407859294)*'Hintergrund Berechnung'!$I$942)))</f>
        <v>#DIV/0!</v>
      </c>
      <c r="W794" s="16" t="str">
        <f t="shared" si="109"/>
        <v/>
      </c>
      <c r="X794" s="16" t="e">
        <f>IF($A$3=FALSE,IF($C794&lt;16,G794/($D794^0.70558407859294)*'Hintergrund Berechnung'!$I$941,G794/($D794^0.70558407859294)*'Hintergrund Berechnung'!$I$942),IF($C794&lt;13,(G794/($D794^0.70558407859294)*'Hintergrund Berechnung'!$I$941)*0.5,IF($C794&lt;16,(G794/($D794^0.70558407859294)*'Hintergrund Berechnung'!$I$941)*0.67,G794/($D794^0.70558407859294)*'Hintergrund Berechnung'!$I$942)))</f>
        <v>#DIV/0!</v>
      </c>
      <c r="Y794" s="16" t="str">
        <f t="shared" si="110"/>
        <v/>
      </c>
      <c r="Z794" s="16" t="e">
        <f>IF($A$3=FALSE,IF($C794&lt;16,I794/($D794^0.70558407859294)*'Hintergrund Berechnung'!$I$941,I794/($D794^0.70558407859294)*'Hintergrund Berechnung'!$I$942),IF($C794&lt;13,(I794/($D794^0.70558407859294)*'Hintergrund Berechnung'!$I$941)*0.5,IF($C794&lt;16,(I794/($D794^0.70558407859294)*'Hintergrund Berechnung'!$I$941)*0.67,I794/($D794^0.70558407859294)*'Hintergrund Berechnung'!$I$942)))</f>
        <v>#DIV/0!</v>
      </c>
      <c r="AA794" s="16" t="str">
        <f t="shared" si="111"/>
        <v/>
      </c>
      <c r="AB794" s="16" t="e">
        <f>IF($A$3=FALSE,IF($C794&lt;16,K794/($D794^0.70558407859294)*'Hintergrund Berechnung'!$I$941,K794/($D794^0.70558407859294)*'Hintergrund Berechnung'!$I$942),IF($C794&lt;13,(K794/($D794^0.70558407859294)*'Hintergrund Berechnung'!$I$941)*0.5,IF($C794&lt;16,(K794/($D794^0.70558407859294)*'Hintergrund Berechnung'!$I$941)*0.67,K794/($D794^0.70558407859294)*'Hintergrund Berechnung'!$I$942)))</f>
        <v>#DIV/0!</v>
      </c>
      <c r="AC794" s="16" t="str">
        <f t="shared" si="112"/>
        <v/>
      </c>
      <c r="AD794" s="16" t="e">
        <f>IF($A$3=FALSE,IF($C794&lt;16,M794/($D794^0.70558407859294)*'Hintergrund Berechnung'!$I$941,M794/($D794^0.70558407859294)*'Hintergrund Berechnung'!$I$942),IF($C794&lt;13,(M794/($D794^0.70558407859294)*'Hintergrund Berechnung'!$I$941)*0.5,IF($C794&lt;16,(M794/($D794^0.70558407859294)*'Hintergrund Berechnung'!$I$941)*0.67,M794/($D794^0.70558407859294)*'Hintergrund Berechnung'!$I$942)))</f>
        <v>#DIV/0!</v>
      </c>
      <c r="AE794" s="16" t="str">
        <f t="shared" si="113"/>
        <v/>
      </c>
      <c r="AF794" s="16" t="e">
        <f>IF($A$3=FALSE,IF($C794&lt;16,O794/($D794^0.70558407859294)*'Hintergrund Berechnung'!$I$941,O794/($D794^0.70558407859294)*'Hintergrund Berechnung'!$I$942),IF($C794&lt;13,(O794/($D794^0.70558407859294)*'Hintergrund Berechnung'!$I$941)*0.5,IF($C794&lt;16,(O794/($D794^0.70558407859294)*'Hintergrund Berechnung'!$I$941)*0.67,O794/($D794^0.70558407859294)*'Hintergrund Berechnung'!$I$942)))</f>
        <v>#DIV/0!</v>
      </c>
      <c r="AG794" s="16" t="str">
        <f t="shared" si="114"/>
        <v/>
      </c>
      <c r="AH794" s="16" t="e">
        <f t="shared" si="115"/>
        <v>#DIV/0!</v>
      </c>
      <c r="AI794" s="34" t="e">
        <f>ROUND(IF(C794&lt;16,$Q794/($D794^0.450818786555515)*'Hintergrund Berechnung'!$N$941,$Q794/($D794^0.450818786555515)*'Hintergrund Berechnung'!$N$942),0)</f>
        <v>#DIV/0!</v>
      </c>
      <c r="AJ794" s="34">
        <f>ROUND(IF(C794&lt;16,$R794*'Hintergrund Berechnung'!$O$941,$R794*'Hintergrund Berechnung'!$O$942),0)</f>
        <v>0</v>
      </c>
      <c r="AK794" s="34">
        <f>ROUND(IF(C794&lt;16,IF(S794&gt;0,(25-$S794)*'Hintergrund Berechnung'!$J$941,0),IF(S794&gt;0,(25-$S794)*'Hintergrund Berechnung'!$J$942,0)),0)</f>
        <v>0</v>
      </c>
      <c r="AL794" s="18" t="e">
        <f t="shared" si="116"/>
        <v>#DIV/0!</v>
      </c>
    </row>
    <row r="795" spans="21:38" x14ac:dyDescent="0.5">
      <c r="U795" s="16">
        <f t="shared" si="108"/>
        <v>0</v>
      </c>
      <c r="V795" s="16" t="e">
        <f>IF($A$3=FALSE,IF($C795&lt;16,E795/($D795^0.70558407859294)*'Hintergrund Berechnung'!$I$941,E795/($D795^0.70558407859294)*'Hintergrund Berechnung'!$I$942),IF($C795&lt;13,(E795/($D795^0.70558407859294)*'Hintergrund Berechnung'!$I$941)*0.5,IF($C795&lt;16,(E795/($D795^0.70558407859294)*'Hintergrund Berechnung'!$I$941)*0.67,E795/($D795^0.70558407859294)*'Hintergrund Berechnung'!$I$942)))</f>
        <v>#DIV/0!</v>
      </c>
      <c r="W795" s="16" t="str">
        <f t="shared" si="109"/>
        <v/>
      </c>
      <c r="X795" s="16" t="e">
        <f>IF($A$3=FALSE,IF($C795&lt;16,G795/($D795^0.70558407859294)*'Hintergrund Berechnung'!$I$941,G795/($D795^0.70558407859294)*'Hintergrund Berechnung'!$I$942),IF($C795&lt;13,(G795/($D795^0.70558407859294)*'Hintergrund Berechnung'!$I$941)*0.5,IF($C795&lt;16,(G795/($D795^0.70558407859294)*'Hintergrund Berechnung'!$I$941)*0.67,G795/($D795^0.70558407859294)*'Hintergrund Berechnung'!$I$942)))</f>
        <v>#DIV/0!</v>
      </c>
      <c r="Y795" s="16" t="str">
        <f t="shared" si="110"/>
        <v/>
      </c>
      <c r="Z795" s="16" t="e">
        <f>IF($A$3=FALSE,IF($C795&lt;16,I795/($D795^0.70558407859294)*'Hintergrund Berechnung'!$I$941,I795/($D795^0.70558407859294)*'Hintergrund Berechnung'!$I$942),IF($C795&lt;13,(I795/($D795^0.70558407859294)*'Hintergrund Berechnung'!$I$941)*0.5,IF($C795&lt;16,(I795/($D795^0.70558407859294)*'Hintergrund Berechnung'!$I$941)*0.67,I795/($D795^0.70558407859294)*'Hintergrund Berechnung'!$I$942)))</f>
        <v>#DIV/0!</v>
      </c>
      <c r="AA795" s="16" t="str">
        <f t="shared" si="111"/>
        <v/>
      </c>
      <c r="AB795" s="16" t="e">
        <f>IF($A$3=FALSE,IF($C795&lt;16,K795/($D795^0.70558407859294)*'Hintergrund Berechnung'!$I$941,K795/($D795^0.70558407859294)*'Hintergrund Berechnung'!$I$942),IF($C795&lt;13,(K795/($D795^0.70558407859294)*'Hintergrund Berechnung'!$I$941)*0.5,IF($C795&lt;16,(K795/($D795^0.70558407859294)*'Hintergrund Berechnung'!$I$941)*0.67,K795/($D795^0.70558407859294)*'Hintergrund Berechnung'!$I$942)))</f>
        <v>#DIV/0!</v>
      </c>
      <c r="AC795" s="16" t="str">
        <f t="shared" si="112"/>
        <v/>
      </c>
      <c r="AD795" s="16" t="e">
        <f>IF($A$3=FALSE,IF($C795&lt;16,M795/($D795^0.70558407859294)*'Hintergrund Berechnung'!$I$941,M795/($D795^0.70558407859294)*'Hintergrund Berechnung'!$I$942),IF($C795&lt;13,(M795/($D795^0.70558407859294)*'Hintergrund Berechnung'!$I$941)*0.5,IF($C795&lt;16,(M795/($D795^0.70558407859294)*'Hintergrund Berechnung'!$I$941)*0.67,M795/($D795^0.70558407859294)*'Hintergrund Berechnung'!$I$942)))</f>
        <v>#DIV/0!</v>
      </c>
      <c r="AE795" s="16" t="str">
        <f t="shared" si="113"/>
        <v/>
      </c>
      <c r="AF795" s="16" t="e">
        <f>IF($A$3=FALSE,IF($C795&lt;16,O795/($D795^0.70558407859294)*'Hintergrund Berechnung'!$I$941,O795/($D795^0.70558407859294)*'Hintergrund Berechnung'!$I$942),IF($C795&lt;13,(O795/($D795^0.70558407859294)*'Hintergrund Berechnung'!$I$941)*0.5,IF($C795&lt;16,(O795/($D795^0.70558407859294)*'Hintergrund Berechnung'!$I$941)*0.67,O795/($D795^0.70558407859294)*'Hintergrund Berechnung'!$I$942)))</f>
        <v>#DIV/0!</v>
      </c>
      <c r="AG795" s="16" t="str">
        <f t="shared" si="114"/>
        <v/>
      </c>
      <c r="AH795" s="16" t="e">
        <f t="shared" si="115"/>
        <v>#DIV/0!</v>
      </c>
      <c r="AI795" s="34" t="e">
        <f>ROUND(IF(C795&lt;16,$Q795/($D795^0.450818786555515)*'Hintergrund Berechnung'!$N$941,$Q795/($D795^0.450818786555515)*'Hintergrund Berechnung'!$N$942),0)</f>
        <v>#DIV/0!</v>
      </c>
      <c r="AJ795" s="34">
        <f>ROUND(IF(C795&lt;16,$R795*'Hintergrund Berechnung'!$O$941,$R795*'Hintergrund Berechnung'!$O$942),0)</f>
        <v>0</v>
      </c>
      <c r="AK795" s="34">
        <f>ROUND(IF(C795&lt;16,IF(S795&gt;0,(25-$S795)*'Hintergrund Berechnung'!$J$941,0),IF(S795&gt;0,(25-$S795)*'Hintergrund Berechnung'!$J$942,0)),0)</f>
        <v>0</v>
      </c>
      <c r="AL795" s="18" t="e">
        <f t="shared" si="116"/>
        <v>#DIV/0!</v>
      </c>
    </row>
    <row r="796" spans="21:38" x14ac:dyDescent="0.5">
      <c r="U796" s="16">
        <f t="shared" si="108"/>
        <v>0</v>
      </c>
      <c r="V796" s="16" t="e">
        <f>IF($A$3=FALSE,IF($C796&lt;16,E796/($D796^0.70558407859294)*'Hintergrund Berechnung'!$I$941,E796/($D796^0.70558407859294)*'Hintergrund Berechnung'!$I$942),IF($C796&lt;13,(E796/($D796^0.70558407859294)*'Hintergrund Berechnung'!$I$941)*0.5,IF($C796&lt;16,(E796/($D796^0.70558407859294)*'Hintergrund Berechnung'!$I$941)*0.67,E796/($D796^0.70558407859294)*'Hintergrund Berechnung'!$I$942)))</f>
        <v>#DIV/0!</v>
      </c>
      <c r="W796" s="16" t="str">
        <f t="shared" si="109"/>
        <v/>
      </c>
      <c r="X796" s="16" t="e">
        <f>IF($A$3=FALSE,IF($C796&lt;16,G796/($D796^0.70558407859294)*'Hintergrund Berechnung'!$I$941,G796/($D796^0.70558407859294)*'Hintergrund Berechnung'!$I$942),IF($C796&lt;13,(G796/($D796^0.70558407859294)*'Hintergrund Berechnung'!$I$941)*0.5,IF($C796&lt;16,(G796/($D796^0.70558407859294)*'Hintergrund Berechnung'!$I$941)*0.67,G796/($D796^0.70558407859294)*'Hintergrund Berechnung'!$I$942)))</f>
        <v>#DIV/0!</v>
      </c>
      <c r="Y796" s="16" t="str">
        <f t="shared" si="110"/>
        <v/>
      </c>
      <c r="Z796" s="16" t="e">
        <f>IF($A$3=FALSE,IF($C796&lt;16,I796/($D796^0.70558407859294)*'Hintergrund Berechnung'!$I$941,I796/($D796^0.70558407859294)*'Hintergrund Berechnung'!$I$942),IF($C796&lt;13,(I796/($D796^0.70558407859294)*'Hintergrund Berechnung'!$I$941)*0.5,IF($C796&lt;16,(I796/($D796^0.70558407859294)*'Hintergrund Berechnung'!$I$941)*0.67,I796/($D796^0.70558407859294)*'Hintergrund Berechnung'!$I$942)))</f>
        <v>#DIV/0!</v>
      </c>
      <c r="AA796" s="16" t="str">
        <f t="shared" si="111"/>
        <v/>
      </c>
      <c r="AB796" s="16" t="e">
        <f>IF($A$3=FALSE,IF($C796&lt;16,K796/($D796^0.70558407859294)*'Hintergrund Berechnung'!$I$941,K796/($D796^0.70558407859294)*'Hintergrund Berechnung'!$I$942),IF($C796&lt;13,(K796/($D796^0.70558407859294)*'Hintergrund Berechnung'!$I$941)*0.5,IF($C796&lt;16,(K796/($D796^0.70558407859294)*'Hintergrund Berechnung'!$I$941)*0.67,K796/($D796^0.70558407859294)*'Hintergrund Berechnung'!$I$942)))</f>
        <v>#DIV/0!</v>
      </c>
      <c r="AC796" s="16" t="str">
        <f t="shared" si="112"/>
        <v/>
      </c>
      <c r="AD796" s="16" t="e">
        <f>IF($A$3=FALSE,IF($C796&lt;16,M796/($D796^0.70558407859294)*'Hintergrund Berechnung'!$I$941,M796/($D796^0.70558407859294)*'Hintergrund Berechnung'!$I$942),IF($C796&lt;13,(M796/($D796^0.70558407859294)*'Hintergrund Berechnung'!$I$941)*0.5,IF($C796&lt;16,(M796/($D796^0.70558407859294)*'Hintergrund Berechnung'!$I$941)*0.67,M796/($D796^0.70558407859294)*'Hintergrund Berechnung'!$I$942)))</f>
        <v>#DIV/0!</v>
      </c>
      <c r="AE796" s="16" t="str">
        <f t="shared" si="113"/>
        <v/>
      </c>
      <c r="AF796" s="16" t="e">
        <f>IF($A$3=FALSE,IF($C796&lt;16,O796/($D796^0.70558407859294)*'Hintergrund Berechnung'!$I$941,O796/($D796^0.70558407859294)*'Hintergrund Berechnung'!$I$942),IF($C796&lt;13,(O796/($D796^0.70558407859294)*'Hintergrund Berechnung'!$I$941)*0.5,IF($C796&lt;16,(O796/($D796^0.70558407859294)*'Hintergrund Berechnung'!$I$941)*0.67,O796/($D796^0.70558407859294)*'Hintergrund Berechnung'!$I$942)))</f>
        <v>#DIV/0!</v>
      </c>
      <c r="AG796" s="16" t="str">
        <f t="shared" si="114"/>
        <v/>
      </c>
      <c r="AH796" s="16" t="e">
        <f t="shared" si="115"/>
        <v>#DIV/0!</v>
      </c>
      <c r="AI796" s="34" t="e">
        <f>ROUND(IF(C796&lt;16,$Q796/($D796^0.450818786555515)*'Hintergrund Berechnung'!$N$941,$Q796/($D796^0.450818786555515)*'Hintergrund Berechnung'!$N$942),0)</f>
        <v>#DIV/0!</v>
      </c>
      <c r="AJ796" s="34">
        <f>ROUND(IF(C796&lt;16,$R796*'Hintergrund Berechnung'!$O$941,$R796*'Hintergrund Berechnung'!$O$942),0)</f>
        <v>0</v>
      </c>
      <c r="AK796" s="34">
        <f>ROUND(IF(C796&lt;16,IF(S796&gt;0,(25-$S796)*'Hintergrund Berechnung'!$J$941,0),IF(S796&gt;0,(25-$S796)*'Hintergrund Berechnung'!$J$942,0)),0)</f>
        <v>0</v>
      </c>
      <c r="AL796" s="18" t="e">
        <f t="shared" si="116"/>
        <v>#DIV/0!</v>
      </c>
    </row>
    <row r="797" spans="21:38" x14ac:dyDescent="0.5">
      <c r="U797" s="16">
        <f t="shared" si="108"/>
        <v>0</v>
      </c>
      <c r="V797" s="16" t="e">
        <f>IF($A$3=FALSE,IF($C797&lt;16,E797/($D797^0.70558407859294)*'Hintergrund Berechnung'!$I$941,E797/($D797^0.70558407859294)*'Hintergrund Berechnung'!$I$942),IF($C797&lt;13,(E797/($D797^0.70558407859294)*'Hintergrund Berechnung'!$I$941)*0.5,IF($C797&lt;16,(E797/($D797^0.70558407859294)*'Hintergrund Berechnung'!$I$941)*0.67,E797/($D797^0.70558407859294)*'Hintergrund Berechnung'!$I$942)))</f>
        <v>#DIV/0!</v>
      </c>
      <c r="W797" s="16" t="str">
        <f t="shared" si="109"/>
        <v/>
      </c>
      <c r="X797" s="16" t="e">
        <f>IF($A$3=FALSE,IF($C797&lt;16,G797/($D797^0.70558407859294)*'Hintergrund Berechnung'!$I$941,G797/($D797^0.70558407859294)*'Hintergrund Berechnung'!$I$942),IF($C797&lt;13,(G797/($D797^0.70558407859294)*'Hintergrund Berechnung'!$I$941)*0.5,IF($C797&lt;16,(G797/($D797^0.70558407859294)*'Hintergrund Berechnung'!$I$941)*0.67,G797/($D797^0.70558407859294)*'Hintergrund Berechnung'!$I$942)))</f>
        <v>#DIV/0!</v>
      </c>
      <c r="Y797" s="16" t="str">
        <f t="shared" si="110"/>
        <v/>
      </c>
      <c r="Z797" s="16" t="e">
        <f>IF($A$3=FALSE,IF($C797&lt;16,I797/($D797^0.70558407859294)*'Hintergrund Berechnung'!$I$941,I797/($D797^0.70558407859294)*'Hintergrund Berechnung'!$I$942),IF($C797&lt;13,(I797/($D797^0.70558407859294)*'Hintergrund Berechnung'!$I$941)*0.5,IF($C797&lt;16,(I797/($D797^0.70558407859294)*'Hintergrund Berechnung'!$I$941)*0.67,I797/($D797^0.70558407859294)*'Hintergrund Berechnung'!$I$942)))</f>
        <v>#DIV/0!</v>
      </c>
      <c r="AA797" s="16" t="str">
        <f t="shared" si="111"/>
        <v/>
      </c>
      <c r="AB797" s="16" t="e">
        <f>IF($A$3=FALSE,IF($C797&lt;16,K797/($D797^0.70558407859294)*'Hintergrund Berechnung'!$I$941,K797/($D797^0.70558407859294)*'Hintergrund Berechnung'!$I$942),IF($C797&lt;13,(K797/($D797^0.70558407859294)*'Hintergrund Berechnung'!$I$941)*0.5,IF($C797&lt;16,(K797/($D797^0.70558407859294)*'Hintergrund Berechnung'!$I$941)*0.67,K797/($D797^0.70558407859294)*'Hintergrund Berechnung'!$I$942)))</f>
        <v>#DIV/0!</v>
      </c>
      <c r="AC797" s="16" t="str">
        <f t="shared" si="112"/>
        <v/>
      </c>
      <c r="AD797" s="16" t="e">
        <f>IF($A$3=FALSE,IF($C797&lt;16,M797/($D797^0.70558407859294)*'Hintergrund Berechnung'!$I$941,M797/($D797^0.70558407859294)*'Hintergrund Berechnung'!$I$942),IF($C797&lt;13,(M797/($D797^0.70558407859294)*'Hintergrund Berechnung'!$I$941)*0.5,IF($C797&lt;16,(M797/($D797^0.70558407859294)*'Hintergrund Berechnung'!$I$941)*0.67,M797/($D797^0.70558407859294)*'Hintergrund Berechnung'!$I$942)))</f>
        <v>#DIV/0!</v>
      </c>
      <c r="AE797" s="16" t="str">
        <f t="shared" si="113"/>
        <v/>
      </c>
      <c r="AF797" s="16" t="e">
        <f>IF($A$3=FALSE,IF($C797&lt;16,O797/($D797^0.70558407859294)*'Hintergrund Berechnung'!$I$941,O797/($D797^0.70558407859294)*'Hintergrund Berechnung'!$I$942),IF($C797&lt;13,(O797/($D797^0.70558407859294)*'Hintergrund Berechnung'!$I$941)*0.5,IF($C797&lt;16,(O797/($D797^0.70558407859294)*'Hintergrund Berechnung'!$I$941)*0.67,O797/($D797^0.70558407859294)*'Hintergrund Berechnung'!$I$942)))</f>
        <v>#DIV/0!</v>
      </c>
      <c r="AG797" s="16" t="str">
        <f t="shared" si="114"/>
        <v/>
      </c>
      <c r="AH797" s="16" t="e">
        <f t="shared" si="115"/>
        <v>#DIV/0!</v>
      </c>
      <c r="AI797" s="34" t="e">
        <f>ROUND(IF(C797&lt;16,$Q797/($D797^0.450818786555515)*'Hintergrund Berechnung'!$N$941,$Q797/($D797^0.450818786555515)*'Hintergrund Berechnung'!$N$942),0)</f>
        <v>#DIV/0!</v>
      </c>
      <c r="AJ797" s="34">
        <f>ROUND(IF(C797&lt;16,$R797*'Hintergrund Berechnung'!$O$941,$R797*'Hintergrund Berechnung'!$O$942),0)</f>
        <v>0</v>
      </c>
      <c r="AK797" s="34">
        <f>ROUND(IF(C797&lt;16,IF(S797&gt;0,(25-$S797)*'Hintergrund Berechnung'!$J$941,0),IF(S797&gt;0,(25-$S797)*'Hintergrund Berechnung'!$J$942,0)),0)</f>
        <v>0</v>
      </c>
      <c r="AL797" s="18" t="e">
        <f t="shared" si="116"/>
        <v>#DIV/0!</v>
      </c>
    </row>
    <row r="798" spans="21:38" x14ac:dyDescent="0.5">
      <c r="U798" s="16">
        <f t="shared" si="108"/>
        <v>0</v>
      </c>
      <c r="V798" s="16" t="e">
        <f>IF($A$3=FALSE,IF($C798&lt;16,E798/($D798^0.70558407859294)*'Hintergrund Berechnung'!$I$941,E798/($D798^0.70558407859294)*'Hintergrund Berechnung'!$I$942),IF($C798&lt;13,(E798/($D798^0.70558407859294)*'Hintergrund Berechnung'!$I$941)*0.5,IF($C798&lt;16,(E798/($D798^0.70558407859294)*'Hintergrund Berechnung'!$I$941)*0.67,E798/($D798^0.70558407859294)*'Hintergrund Berechnung'!$I$942)))</f>
        <v>#DIV/0!</v>
      </c>
      <c r="W798" s="16" t="str">
        <f t="shared" si="109"/>
        <v/>
      </c>
      <c r="X798" s="16" t="e">
        <f>IF($A$3=FALSE,IF($C798&lt;16,G798/($D798^0.70558407859294)*'Hintergrund Berechnung'!$I$941,G798/($D798^0.70558407859294)*'Hintergrund Berechnung'!$I$942),IF($C798&lt;13,(G798/($D798^0.70558407859294)*'Hintergrund Berechnung'!$I$941)*0.5,IF($C798&lt;16,(G798/($D798^0.70558407859294)*'Hintergrund Berechnung'!$I$941)*0.67,G798/($D798^0.70558407859294)*'Hintergrund Berechnung'!$I$942)))</f>
        <v>#DIV/0!</v>
      </c>
      <c r="Y798" s="16" t="str">
        <f t="shared" si="110"/>
        <v/>
      </c>
      <c r="Z798" s="16" t="e">
        <f>IF($A$3=FALSE,IF($C798&lt;16,I798/($D798^0.70558407859294)*'Hintergrund Berechnung'!$I$941,I798/($D798^0.70558407859294)*'Hintergrund Berechnung'!$I$942),IF($C798&lt;13,(I798/($D798^0.70558407859294)*'Hintergrund Berechnung'!$I$941)*0.5,IF($C798&lt;16,(I798/($D798^0.70558407859294)*'Hintergrund Berechnung'!$I$941)*0.67,I798/($D798^0.70558407859294)*'Hintergrund Berechnung'!$I$942)))</f>
        <v>#DIV/0!</v>
      </c>
      <c r="AA798" s="16" t="str">
        <f t="shared" si="111"/>
        <v/>
      </c>
      <c r="AB798" s="16" t="e">
        <f>IF($A$3=FALSE,IF($C798&lt;16,K798/($D798^0.70558407859294)*'Hintergrund Berechnung'!$I$941,K798/($D798^0.70558407859294)*'Hintergrund Berechnung'!$I$942),IF($C798&lt;13,(K798/($D798^0.70558407859294)*'Hintergrund Berechnung'!$I$941)*0.5,IF($C798&lt;16,(K798/($D798^0.70558407859294)*'Hintergrund Berechnung'!$I$941)*0.67,K798/($D798^0.70558407859294)*'Hintergrund Berechnung'!$I$942)))</f>
        <v>#DIV/0!</v>
      </c>
      <c r="AC798" s="16" t="str">
        <f t="shared" si="112"/>
        <v/>
      </c>
      <c r="AD798" s="16" t="e">
        <f>IF($A$3=FALSE,IF($C798&lt;16,M798/($D798^0.70558407859294)*'Hintergrund Berechnung'!$I$941,M798/($D798^0.70558407859294)*'Hintergrund Berechnung'!$I$942),IF($C798&lt;13,(M798/($D798^0.70558407859294)*'Hintergrund Berechnung'!$I$941)*0.5,IF($C798&lt;16,(M798/($D798^0.70558407859294)*'Hintergrund Berechnung'!$I$941)*0.67,M798/($D798^0.70558407859294)*'Hintergrund Berechnung'!$I$942)))</f>
        <v>#DIV/0!</v>
      </c>
      <c r="AE798" s="16" t="str">
        <f t="shared" si="113"/>
        <v/>
      </c>
      <c r="AF798" s="16" t="e">
        <f>IF($A$3=FALSE,IF($C798&lt;16,O798/($D798^0.70558407859294)*'Hintergrund Berechnung'!$I$941,O798/($D798^0.70558407859294)*'Hintergrund Berechnung'!$I$942),IF($C798&lt;13,(O798/($D798^0.70558407859294)*'Hintergrund Berechnung'!$I$941)*0.5,IF($C798&lt;16,(O798/($D798^0.70558407859294)*'Hintergrund Berechnung'!$I$941)*0.67,O798/($D798^0.70558407859294)*'Hintergrund Berechnung'!$I$942)))</f>
        <v>#DIV/0!</v>
      </c>
      <c r="AG798" s="16" t="str">
        <f t="shared" si="114"/>
        <v/>
      </c>
      <c r="AH798" s="16" t="e">
        <f t="shared" si="115"/>
        <v>#DIV/0!</v>
      </c>
      <c r="AI798" s="34" t="e">
        <f>ROUND(IF(C798&lt;16,$Q798/($D798^0.450818786555515)*'Hintergrund Berechnung'!$N$941,$Q798/($D798^0.450818786555515)*'Hintergrund Berechnung'!$N$942),0)</f>
        <v>#DIV/0!</v>
      </c>
      <c r="AJ798" s="34">
        <f>ROUND(IF(C798&lt;16,$R798*'Hintergrund Berechnung'!$O$941,$R798*'Hintergrund Berechnung'!$O$942),0)</f>
        <v>0</v>
      </c>
      <c r="AK798" s="34">
        <f>ROUND(IF(C798&lt;16,IF(S798&gt;0,(25-$S798)*'Hintergrund Berechnung'!$J$941,0),IF(S798&gt;0,(25-$S798)*'Hintergrund Berechnung'!$J$942,0)),0)</f>
        <v>0</v>
      </c>
      <c r="AL798" s="18" t="e">
        <f t="shared" si="116"/>
        <v>#DIV/0!</v>
      </c>
    </row>
    <row r="799" spans="21:38" x14ac:dyDescent="0.5">
      <c r="U799" s="16">
        <f t="shared" si="108"/>
        <v>0</v>
      </c>
      <c r="V799" s="16" t="e">
        <f>IF($A$3=FALSE,IF($C799&lt;16,E799/($D799^0.70558407859294)*'Hintergrund Berechnung'!$I$941,E799/($D799^0.70558407859294)*'Hintergrund Berechnung'!$I$942),IF($C799&lt;13,(E799/($D799^0.70558407859294)*'Hintergrund Berechnung'!$I$941)*0.5,IF($C799&lt;16,(E799/($D799^0.70558407859294)*'Hintergrund Berechnung'!$I$941)*0.67,E799/($D799^0.70558407859294)*'Hintergrund Berechnung'!$I$942)))</f>
        <v>#DIV/0!</v>
      </c>
      <c r="W799" s="16" t="str">
        <f t="shared" si="109"/>
        <v/>
      </c>
      <c r="X799" s="16" t="e">
        <f>IF($A$3=FALSE,IF($C799&lt;16,G799/($D799^0.70558407859294)*'Hintergrund Berechnung'!$I$941,G799/($D799^0.70558407859294)*'Hintergrund Berechnung'!$I$942),IF($C799&lt;13,(G799/($D799^0.70558407859294)*'Hintergrund Berechnung'!$I$941)*0.5,IF($C799&lt;16,(G799/($D799^0.70558407859294)*'Hintergrund Berechnung'!$I$941)*0.67,G799/($D799^0.70558407859294)*'Hintergrund Berechnung'!$I$942)))</f>
        <v>#DIV/0!</v>
      </c>
      <c r="Y799" s="16" t="str">
        <f t="shared" si="110"/>
        <v/>
      </c>
      <c r="Z799" s="16" t="e">
        <f>IF($A$3=FALSE,IF($C799&lt;16,I799/($D799^0.70558407859294)*'Hintergrund Berechnung'!$I$941,I799/($D799^0.70558407859294)*'Hintergrund Berechnung'!$I$942),IF($C799&lt;13,(I799/($D799^0.70558407859294)*'Hintergrund Berechnung'!$I$941)*0.5,IF($C799&lt;16,(I799/($D799^0.70558407859294)*'Hintergrund Berechnung'!$I$941)*0.67,I799/($D799^0.70558407859294)*'Hintergrund Berechnung'!$I$942)))</f>
        <v>#DIV/0!</v>
      </c>
      <c r="AA799" s="16" t="str">
        <f t="shared" si="111"/>
        <v/>
      </c>
      <c r="AB799" s="16" t="e">
        <f>IF($A$3=FALSE,IF($C799&lt;16,K799/($D799^0.70558407859294)*'Hintergrund Berechnung'!$I$941,K799/($D799^0.70558407859294)*'Hintergrund Berechnung'!$I$942),IF($C799&lt;13,(K799/($D799^0.70558407859294)*'Hintergrund Berechnung'!$I$941)*0.5,IF($C799&lt;16,(K799/($D799^0.70558407859294)*'Hintergrund Berechnung'!$I$941)*0.67,K799/($D799^0.70558407859294)*'Hintergrund Berechnung'!$I$942)))</f>
        <v>#DIV/0!</v>
      </c>
      <c r="AC799" s="16" t="str">
        <f t="shared" si="112"/>
        <v/>
      </c>
      <c r="AD799" s="16" t="e">
        <f>IF($A$3=FALSE,IF($C799&lt;16,M799/($D799^0.70558407859294)*'Hintergrund Berechnung'!$I$941,M799/($D799^0.70558407859294)*'Hintergrund Berechnung'!$I$942),IF($C799&lt;13,(M799/($D799^0.70558407859294)*'Hintergrund Berechnung'!$I$941)*0.5,IF($C799&lt;16,(M799/($D799^0.70558407859294)*'Hintergrund Berechnung'!$I$941)*0.67,M799/($D799^0.70558407859294)*'Hintergrund Berechnung'!$I$942)))</f>
        <v>#DIV/0!</v>
      </c>
      <c r="AE799" s="16" t="str">
        <f t="shared" si="113"/>
        <v/>
      </c>
      <c r="AF799" s="16" t="e">
        <f>IF($A$3=FALSE,IF($C799&lt;16,O799/($D799^0.70558407859294)*'Hintergrund Berechnung'!$I$941,O799/($D799^0.70558407859294)*'Hintergrund Berechnung'!$I$942),IF($C799&lt;13,(O799/($D799^0.70558407859294)*'Hintergrund Berechnung'!$I$941)*0.5,IF($C799&lt;16,(O799/($D799^0.70558407859294)*'Hintergrund Berechnung'!$I$941)*0.67,O799/($D799^0.70558407859294)*'Hintergrund Berechnung'!$I$942)))</f>
        <v>#DIV/0!</v>
      </c>
      <c r="AG799" s="16" t="str">
        <f t="shared" si="114"/>
        <v/>
      </c>
      <c r="AH799" s="16" t="e">
        <f t="shared" si="115"/>
        <v>#DIV/0!</v>
      </c>
      <c r="AI799" s="34" t="e">
        <f>ROUND(IF(C799&lt;16,$Q799/($D799^0.450818786555515)*'Hintergrund Berechnung'!$N$941,$Q799/($D799^0.450818786555515)*'Hintergrund Berechnung'!$N$942),0)</f>
        <v>#DIV/0!</v>
      </c>
      <c r="AJ799" s="34">
        <f>ROUND(IF(C799&lt;16,$R799*'Hintergrund Berechnung'!$O$941,$R799*'Hintergrund Berechnung'!$O$942),0)</f>
        <v>0</v>
      </c>
      <c r="AK799" s="34">
        <f>ROUND(IF(C799&lt;16,IF(S799&gt;0,(25-$S799)*'Hintergrund Berechnung'!$J$941,0),IF(S799&gt;0,(25-$S799)*'Hintergrund Berechnung'!$J$942,0)),0)</f>
        <v>0</v>
      </c>
      <c r="AL799" s="18" t="e">
        <f t="shared" si="116"/>
        <v>#DIV/0!</v>
      </c>
    </row>
    <row r="800" spans="21:38" x14ac:dyDescent="0.5">
      <c r="U800" s="16">
        <f t="shared" si="108"/>
        <v>0</v>
      </c>
      <c r="V800" s="16" t="e">
        <f>IF($A$3=FALSE,IF($C800&lt;16,E800/($D800^0.70558407859294)*'Hintergrund Berechnung'!$I$941,E800/($D800^0.70558407859294)*'Hintergrund Berechnung'!$I$942),IF($C800&lt;13,(E800/($D800^0.70558407859294)*'Hintergrund Berechnung'!$I$941)*0.5,IF($C800&lt;16,(E800/($D800^0.70558407859294)*'Hintergrund Berechnung'!$I$941)*0.67,E800/($D800^0.70558407859294)*'Hintergrund Berechnung'!$I$942)))</f>
        <v>#DIV/0!</v>
      </c>
      <c r="W800" s="16" t="str">
        <f t="shared" si="109"/>
        <v/>
      </c>
      <c r="X800" s="16" t="e">
        <f>IF($A$3=FALSE,IF($C800&lt;16,G800/($D800^0.70558407859294)*'Hintergrund Berechnung'!$I$941,G800/($D800^0.70558407859294)*'Hintergrund Berechnung'!$I$942),IF($C800&lt;13,(G800/($D800^0.70558407859294)*'Hintergrund Berechnung'!$I$941)*0.5,IF($C800&lt;16,(G800/($D800^0.70558407859294)*'Hintergrund Berechnung'!$I$941)*0.67,G800/($D800^0.70558407859294)*'Hintergrund Berechnung'!$I$942)))</f>
        <v>#DIV/0!</v>
      </c>
      <c r="Y800" s="16" t="str">
        <f t="shared" si="110"/>
        <v/>
      </c>
      <c r="Z800" s="16" t="e">
        <f>IF($A$3=FALSE,IF($C800&lt;16,I800/($D800^0.70558407859294)*'Hintergrund Berechnung'!$I$941,I800/($D800^0.70558407859294)*'Hintergrund Berechnung'!$I$942),IF($C800&lt;13,(I800/($D800^0.70558407859294)*'Hintergrund Berechnung'!$I$941)*0.5,IF($C800&lt;16,(I800/($D800^0.70558407859294)*'Hintergrund Berechnung'!$I$941)*0.67,I800/($D800^0.70558407859294)*'Hintergrund Berechnung'!$I$942)))</f>
        <v>#DIV/0!</v>
      </c>
      <c r="AA800" s="16" t="str">
        <f t="shared" si="111"/>
        <v/>
      </c>
      <c r="AB800" s="16" t="e">
        <f>IF($A$3=FALSE,IF($C800&lt;16,K800/($D800^0.70558407859294)*'Hintergrund Berechnung'!$I$941,K800/($D800^0.70558407859294)*'Hintergrund Berechnung'!$I$942),IF($C800&lt;13,(K800/($D800^0.70558407859294)*'Hintergrund Berechnung'!$I$941)*0.5,IF($C800&lt;16,(K800/($D800^0.70558407859294)*'Hintergrund Berechnung'!$I$941)*0.67,K800/($D800^0.70558407859294)*'Hintergrund Berechnung'!$I$942)))</f>
        <v>#DIV/0!</v>
      </c>
      <c r="AC800" s="16" t="str">
        <f t="shared" si="112"/>
        <v/>
      </c>
      <c r="AD800" s="16" t="e">
        <f>IF($A$3=FALSE,IF($C800&lt;16,M800/($D800^0.70558407859294)*'Hintergrund Berechnung'!$I$941,M800/($D800^0.70558407859294)*'Hintergrund Berechnung'!$I$942),IF($C800&lt;13,(M800/($D800^0.70558407859294)*'Hintergrund Berechnung'!$I$941)*0.5,IF($C800&lt;16,(M800/($D800^0.70558407859294)*'Hintergrund Berechnung'!$I$941)*0.67,M800/($D800^0.70558407859294)*'Hintergrund Berechnung'!$I$942)))</f>
        <v>#DIV/0!</v>
      </c>
      <c r="AE800" s="16" t="str">
        <f t="shared" si="113"/>
        <v/>
      </c>
      <c r="AF800" s="16" t="e">
        <f>IF($A$3=FALSE,IF($C800&lt;16,O800/($D800^0.70558407859294)*'Hintergrund Berechnung'!$I$941,O800/($D800^0.70558407859294)*'Hintergrund Berechnung'!$I$942),IF($C800&lt;13,(O800/($D800^0.70558407859294)*'Hintergrund Berechnung'!$I$941)*0.5,IF($C800&lt;16,(O800/($D800^0.70558407859294)*'Hintergrund Berechnung'!$I$941)*0.67,O800/($D800^0.70558407859294)*'Hintergrund Berechnung'!$I$942)))</f>
        <v>#DIV/0!</v>
      </c>
      <c r="AG800" s="16" t="str">
        <f t="shared" si="114"/>
        <v/>
      </c>
      <c r="AH800" s="16" t="e">
        <f t="shared" si="115"/>
        <v>#DIV/0!</v>
      </c>
      <c r="AI800" s="34" t="e">
        <f>ROUND(IF(C800&lt;16,$Q800/($D800^0.450818786555515)*'Hintergrund Berechnung'!$N$941,$Q800/($D800^0.450818786555515)*'Hintergrund Berechnung'!$N$942),0)</f>
        <v>#DIV/0!</v>
      </c>
      <c r="AJ800" s="34">
        <f>ROUND(IF(C800&lt;16,$R800*'Hintergrund Berechnung'!$O$941,$R800*'Hintergrund Berechnung'!$O$942),0)</f>
        <v>0</v>
      </c>
      <c r="AK800" s="34">
        <f>ROUND(IF(C800&lt;16,IF(S800&gt;0,(25-$S800)*'Hintergrund Berechnung'!$J$941,0),IF(S800&gt;0,(25-$S800)*'Hintergrund Berechnung'!$J$942,0)),0)</f>
        <v>0</v>
      </c>
      <c r="AL800" s="18" t="e">
        <f t="shared" si="116"/>
        <v>#DIV/0!</v>
      </c>
    </row>
    <row r="801" spans="21:38" x14ac:dyDescent="0.5">
      <c r="U801" s="16">
        <f t="shared" si="108"/>
        <v>0</v>
      </c>
      <c r="V801" s="16" t="e">
        <f>IF($A$3=FALSE,IF($C801&lt;16,E801/($D801^0.70558407859294)*'Hintergrund Berechnung'!$I$941,E801/($D801^0.70558407859294)*'Hintergrund Berechnung'!$I$942),IF($C801&lt;13,(E801/($D801^0.70558407859294)*'Hintergrund Berechnung'!$I$941)*0.5,IF($C801&lt;16,(E801/($D801^0.70558407859294)*'Hintergrund Berechnung'!$I$941)*0.67,E801/($D801^0.70558407859294)*'Hintergrund Berechnung'!$I$942)))</f>
        <v>#DIV/0!</v>
      </c>
      <c r="W801" s="16" t="str">
        <f t="shared" si="109"/>
        <v/>
      </c>
      <c r="X801" s="16" t="e">
        <f>IF($A$3=FALSE,IF($C801&lt;16,G801/($D801^0.70558407859294)*'Hintergrund Berechnung'!$I$941,G801/($D801^0.70558407859294)*'Hintergrund Berechnung'!$I$942),IF($C801&lt;13,(G801/($D801^0.70558407859294)*'Hintergrund Berechnung'!$I$941)*0.5,IF($C801&lt;16,(G801/($D801^0.70558407859294)*'Hintergrund Berechnung'!$I$941)*0.67,G801/($D801^0.70558407859294)*'Hintergrund Berechnung'!$I$942)))</f>
        <v>#DIV/0!</v>
      </c>
      <c r="Y801" s="16" t="str">
        <f t="shared" si="110"/>
        <v/>
      </c>
      <c r="Z801" s="16" t="e">
        <f>IF($A$3=FALSE,IF($C801&lt;16,I801/($D801^0.70558407859294)*'Hintergrund Berechnung'!$I$941,I801/($D801^0.70558407859294)*'Hintergrund Berechnung'!$I$942),IF($C801&lt;13,(I801/($D801^0.70558407859294)*'Hintergrund Berechnung'!$I$941)*0.5,IF($C801&lt;16,(I801/($D801^0.70558407859294)*'Hintergrund Berechnung'!$I$941)*0.67,I801/($D801^0.70558407859294)*'Hintergrund Berechnung'!$I$942)))</f>
        <v>#DIV/0!</v>
      </c>
      <c r="AA801" s="16" t="str">
        <f t="shared" si="111"/>
        <v/>
      </c>
      <c r="AB801" s="16" t="e">
        <f>IF($A$3=FALSE,IF($C801&lt;16,K801/($D801^0.70558407859294)*'Hintergrund Berechnung'!$I$941,K801/($D801^0.70558407859294)*'Hintergrund Berechnung'!$I$942),IF($C801&lt;13,(K801/($D801^0.70558407859294)*'Hintergrund Berechnung'!$I$941)*0.5,IF($C801&lt;16,(K801/($D801^0.70558407859294)*'Hintergrund Berechnung'!$I$941)*0.67,K801/($D801^0.70558407859294)*'Hintergrund Berechnung'!$I$942)))</f>
        <v>#DIV/0!</v>
      </c>
      <c r="AC801" s="16" t="str">
        <f t="shared" si="112"/>
        <v/>
      </c>
      <c r="AD801" s="16" t="e">
        <f>IF($A$3=FALSE,IF($C801&lt;16,M801/($D801^0.70558407859294)*'Hintergrund Berechnung'!$I$941,M801/($D801^0.70558407859294)*'Hintergrund Berechnung'!$I$942),IF($C801&lt;13,(M801/($D801^0.70558407859294)*'Hintergrund Berechnung'!$I$941)*0.5,IF($C801&lt;16,(M801/($D801^0.70558407859294)*'Hintergrund Berechnung'!$I$941)*0.67,M801/($D801^0.70558407859294)*'Hintergrund Berechnung'!$I$942)))</f>
        <v>#DIV/0!</v>
      </c>
      <c r="AE801" s="16" t="str">
        <f t="shared" si="113"/>
        <v/>
      </c>
      <c r="AF801" s="16" t="e">
        <f>IF($A$3=FALSE,IF($C801&lt;16,O801/($D801^0.70558407859294)*'Hintergrund Berechnung'!$I$941,O801/($D801^0.70558407859294)*'Hintergrund Berechnung'!$I$942),IF($C801&lt;13,(O801/($D801^0.70558407859294)*'Hintergrund Berechnung'!$I$941)*0.5,IF($C801&lt;16,(O801/($D801^0.70558407859294)*'Hintergrund Berechnung'!$I$941)*0.67,O801/($D801^0.70558407859294)*'Hintergrund Berechnung'!$I$942)))</f>
        <v>#DIV/0!</v>
      </c>
      <c r="AG801" s="16" t="str">
        <f t="shared" si="114"/>
        <v/>
      </c>
      <c r="AH801" s="16" t="e">
        <f t="shared" si="115"/>
        <v>#DIV/0!</v>
      </c>
      <c r="AI801" s="34" t="e">
        <f>ROUND(IF(C801&lt;16,$Q801/($D801^0.450818786555515)*'Hintergrund Berechnung'!$N$941,$Q801/($D801^0.450818786555515)*'Hintergrund Berechnung'!$N$942),0)</f>
        <v>#DIV/0!</v>
      </c>
      <c r="AJ801" s="34">
        <f>ROUND(IF(C801&lt;16,$R801*'Hintergrund Berechnung'!$O$941,$R801*'Hintergrund Berechnung'!$O$942),0)</f>
        <v>0</v>
      </c>
      <c r="AK801" s="34">
        <f>ROUND(IF(C801&lt;16,IF(S801&gt;0,(25-$S801)*'Hintergrund Berechnung'!$J$941,0),IF(S801&gt;0,(25-$S801)*'Hintergrund Berechnung'!$J$942,0)),0)</f>
        <v>0</v>
      </c>
      <c r="AL801" s="18" t="e">
        <f t="shared" si="116"/>
        <v>#DIV/0!</v>
      </c>
    </row>
    <row r="802" spans="21:38" x14ac:dyDescent="0.5">
      <c r="U802" s="16">
        <f t="shared" si="108"/>
        <v>0</v>
      </c>
      <c r="V802" s="16" t="e">
        <f>IF($A$3=FALSE,IF($C802&lt;16,E802/($D802^0.70558407859294)*'Hintergrund Berechnung'!$I$941,E802/($D802^0.70558407859294)*'Hintergrund Berechnung'!$I$942),IF($C802&lt;13,(E802/($D802^0.70558407859294)*'Hintergrund Berechnung'!$I$941)*0.5,IF($C802&lt;16,(E802/($D802^0.70558407859294)*'Hintergrund Berechnung'!$I$941)*0.67,E802/($D802^0.70558407859294)*'Hintergrund Berechnung'!$I$942)))</f>
        <v>#DIV/0!</v>
      </c>
      <c r="W802" s="16" t="str">
        <f t="shared" si="109"/>
        <v/>
      </c>
      <c r="X802" s="16" t="e">
        <f>IF($A$3=FALSE,IF($C802&lt;16,G802/($D802^0.70558407859294)*'Hintergrund Berechnung'!$I$941,G802/($D802^0.70558407859294)*'Hintergrund Berechnung'!$I$942),IF($C802&lt;13,(G802/($D802^0.70558407859294)*'Hintergrund Berechnung'!$I$941)*0.5,IF($C802&lt;16,(G802/($D802^0.70558407859294)*'Hintergrund Berechnung'!$I$941)*0.67,G802/($D802^0.70558407859294)*'Hintergrund Berechnung'!$I$942)))</f>
        <v>#DIV/0!</v>
      </c>
      <c r="Y802" s="16" t="str">
        <f t="shared" si="110"/>
        <v/>
      </c>
      <c r="Z802" s="16" t="e">
        <f>IF($A$3=FALSE,IF($C802&lt;16,I802/($D802^0.70558407859294)*'Hintergrund Berechnung'!$I$941,I802/($D802^0.70558407859294)*'Hintergrund Berechnung'!$I$942),IF($C802&lt;13,(I802/($D802^0.70558407859294)*'Hintergrund Berechnung'!$I$941)*0.5,IF($C802&lt;16,(I802/($D802^0.70558407859294)*'Hintergrund Berechnung'!$I$941)*0.67,I802/($D802^0.70558407859294)*'Hintergrund Berechnung'!$I$942)))</f>
        <v>#DIV/0!</v>
      </c>
      <c r="AA802" s="16" t="str">
        <f t="shared" si="111"/>
        <v/>
      </c>
      <c r="AB802" s="16" t="e">
        <f>IF($A$3=FALSE,IF($C802&lt;16,K802/($D802^0.70558407859294)*'Hintergrund Berechnung'!$I$941,K802/($D802^0.70558407859294)*'Hintergrund Berechnung'!$I$942),IF($C802&lt;13,(K802/($D802^0.70558407859294)*'Hintergrund Berechnung'!$I$941)*0.5,IF($C802&lt;16,(K802/($D802^0.70558407859294)*'Hintergrund Berechnung'!$I$941)*0.67,K802/($D802^0.70558407859294)*'Hintergrund Berechnung'!$I$942)))</f>
        <v>#DIV/0!</v>
      </c>
      <c r="AC802" s="16" t="str">
        <f t="shared" si="112"/>
        <v/>
      </c>
      <c r="AD802" s="16" t="e">
        <f>IF($A$3=FALSE,IF($C802&lt;16,M802/($D802^0.70558407859294)*'Hintergrund Berechnung'!$I$941,M802/($D802^0.70558407859294)*'Hintergrund Berechnung'!$I$942),IF($C802&lt;13,(M802/($D802^0.70558407859294)*'Hintergrund Berechnung'!$I$941)*0.5,IF($C802&lt;16,(M802/($D802^0.70558407859294)*'Hintergrund Berechnung'!$I$941)*0.67,M802/($D802^0.70558407859294)*'Hintergrund Berechnung'!$I$942)))</f>
        <v>#DIV/0!</v>
      </c>
      <c r="AE802" s="16" t="str">
        <f t="shared" si="113"/>
        <v/>
      </c>
      <c r="AF802" s="16" t="e">
        <f>IF($A$3=FALSE,IF($C802&lt;16,O802/($D802^0.70558407859294)*'Hintergrund Berechnung'!$I$941,O802/($D802^0.70558407859294)*'Hintergrund Berechnung'!$I$942),IF($C802&lt;13,(O802/($D802^0.70558407859294)*'Hintergrund Berechnung'!$I$941)*0.5,IF($C802&lt;16,(O802/($D802^0.70558407859294)*'Hintergrund Berechnung'!$I$941)*0.67,O802/($D802^0.70558407859294)*'Hintergrund Berechnung'!$I$942)))</f>
        <v>#DIV/0!</v>
      </c>
      <c r="AG802" s="16" t="str">
        <f t="shared" si="114"/>
        <v/>
      </c>
      <c r="AH802" s="16" t="e">
        <f t="shared" si="115"/>
        <v>#DIV/0!</v>
      </c>
      <c r="AI802" s="34" t="e">
        <f>ROUND(IF(C802&lt;16,$Q802/($D802^0.450818786555515)*'Hintergrund Berechnung'!$N$941,$Q802/($D802^0.450818786555515)*'Hintergrund Berechnung'!$N$942),0)</f>
        <v>#DIV/0!</v>
      </c>
      <c r="AJ802" s="34">
        <f>ROUND(IF(C802&lt;16,$R802*'Hintergrund Berechnung'!$O$941,$R802*'Hintergrund Berechnung'!$O$942),0)</f>
        <v>0</v>
      </c>
      <c r="AK802" s="34">
        <f>ROUND(IF(C802&lt;16,IF(S802&gt;0,(25-$S802)*'Hintergrund Berechnung'!$J$941,0),IF(S802&gt;0,(25-$S802)*'Hintergrund Berechnung'!$J$942,0)),0)</f>
        <v>0</v>
      </c>
      <c r="AL802" s="18" t="e">
        <f t="shared" si="116"/>
        <v>#DIV/0!</v>
      </c>
    </row>
    <row r="803" spans="21:38" x14ac:dyDescent="0.5">
      <c r="U803" s="16">
        <f t="shared" si="108"/>
        <v>0</v>
      </c>
      <c r="V803" s="16" t="e">
        <f>IF($A$3=FALSE,IF($C803&lt;16,E803/($D803^0.70558407859294)*'Hintergrund Berechnung'!$I$941,E803/($D803^0.70558407859294)*'Hintergrund Berechnung'!$I$942),IF($C803&lt;13,(E803/($D803^0.70558407859294)*'Hintergrund Berechnung'!$I$941)*0.5,IF($C803&lt;16,(E803/($D803^0.70558407859294)*'Hintergrund Berechnung'!$I$941)*0.67,E803/($D803^0.70558407859294)*'Hintergrund Berechnung'!$I$942)))</f>
        <v>#DIV/0!</v>
      </c>
      <c r="W803" s="16" t="str">
        <f t="shared" si="109"/>
        <v/>
      </c>
      <c r="X803" s="16" t="e">
        <f>IF($A$3=FALSE,IF($C803&lt;16,G803/($D803^0.70558407859294)*'Hintergrund Berechnung'!$I$941,G803/($D803^0.70558407859294)*'Hintergrund Berechnung'!$I$942),IF($C803&lt;13,(G803/($D803^0.70558407859294)*'Hintergrund Berechnung'!$I$941)*0.5,IF($C803&lt;16,(G803/($D803^0.70558407859294)*'Hintergrund Berechnung'!$I$941)*0.67,G803/($D803^0.70558407859294)*'Hintergrund Berechnung'!$I$942)))</f>
        <v>#DIV/0!</v>
      </c>
      <c r="Y803" s="16" t="str">
        <f t="shared" si="110"/>
        <v/>
      </c>
      <c r="Z803" s="16" t="e">
        <f>IF($A$3=FALSE,IF($C803&lt;16,I803/($D803^0.70558407859294)*'Hintergrund Berechnung'!$I$941,I803/($D803^0.70558407859294)*'Hintergrund Berechnung'!$I$942),IF($C803&lt;13,(I803/($D803^0.70558407859294)*'Hintergrund Berechnung'!$I$941)*0.5,IF($C803&lt;16,(I803/($D803^0.70558407859294)*'Hintergrund Berechnung'!$I$941)*0.67,I803/($D803^0.70558407859294)*'Hintergrund Berechnung'!$I$942)))</f>
        <v>#DIV/0!</v>
      </c>
      <c r="AA803" s="16" t="str">
        <f t="shared" si="111"/>
        <v/>
      </c>
      <c r="AB803" s="16" t="e">
        <f>IF($A$3=FALSE,IF($C803&lt;16,K803/($D803^0.70558407859294)*'Hintergrund Berechnung'!$I$941,K803/($D803^0.70558407859294)*'Hintergrund Berechnung'!$I$942),IF($C803&lt;13,(K803/($D803^0.70558407859294)*'Hintergrund Berechnung'!$I$941)*0.5,IF($C803&lt;16,(K803/($D803^0.70558407859294)*'Hintergrund Berechnung'!$I$941)*0.67,K803/($D803^0.70558407859294)*'Hintergrund Berechnung'!$I$942)))</f>
        <v>#DIV/0!</v>
      </c>
      <c r="AC803" s="16" t="str">
        <f t="shared" si="112"/>
        <v/>
      </c>
      <c r="AD803" s="16" t="e">
        <f>IF($A$3=FALSE,IF($C803&lt;16,M803/($D803^0.70558407859294)*'Hintergrund Berechnung'!$I$941,M803/($D803^0.70558407859294)*'Hintergrund Berechnung'!$I$942),IF($C803&lt;13,(M803/($D803^0.70558407859294)*'Hintergrund Berechnung'!$I$941)*0.5,IF($C803&lt;16,(M803/($D803^0.70558407859294)*'Hintergrund Berechnung'!$I$941)*0.67,M803/($D803^0.70558407859294)*'Hintergrund Berechnung'!$I$942)))</f>
        <v>#DIV/0!</v>
      </c>
      <c r="AE803" s="16" t="str">
        <f t="shared" si="113"/>
        <v/>
      </c>
      <c r="AF803" s="16" t="e">
        <f>IF($A$3=FALSE,IF($C803&lt;16,O803/($D803^0.70558407859294)*'Hintergrund Berechnung'!$I$941,O803/($D803^0.70558407859294)*'Hintergrund Berechnung'!$I$942),IF($C803&lt;13,(O803/($D803^0.70558407859294)*'Hintergrund Berechnung'!$I$941)*0.5,IF($C803&lt;16,(O803/($D803^0.70558407859294)*'Hintergrund Berechnung'!$I$941)*0.67,O803/($D803^0.70558407859294)*'Hintergrund Berechnung'!$I$942)))</f>
        <v>#DIV/0!</v>
      </c>
      <c r="AG803" s="16" t="str">
        <f t="shared" si="114"/>
        <v/>
      </c>
      <c r="AH803" s="16" t="e">
        <f t="shared" si="115"/>
        <v>#DIV/0!</v>
      </c>
      <c r="AI803" s="34" t="e">
        <f>ROUND(IF(C803&lt;16,$Q803/($D803^0.450818786555515)*'Hintergrund Berechnung'!$N$941,$Q803/($D803^0.450818786555515)*'Hintergrund Berechnung'!$N$942),0)</f>
        <v>#DIV/0!</v>
      </c>
      <c r="AJ803" s="34">
        <f>ROUND(IF(C803&lt;16,$R803*'Hintergrund Berechnung'!$O$941,$R803*'Hintergrund Berechnung'!$O$942),0)</f>
        <v>0</v>
      </c>
      <c r="AK803" s="34">
        <f>ROUND(IF(C803&lt;16,IF(S803&gt;0,(25-$S803)*'Hintergrund Berechnung'!$J$941,0),IF(S803&gt;0,(25-$S803)*'Hintergrund Berechnung'!$J$942,0)),0)</f>
        <v>0</v>
      </c>
      <c r="AL803" s="18" t="e">
        <f t="shared" si="116"/>
        <v>#DIV/0!</v>
      </c>
    </row>
    <row r="804" spans="21:38" x14ac:dyDescent="0.5">
      <c r="U804" s="16">
        <f t="shared" si="108"/>
        <v>0</v>
      </c>
      <c r="V804" s="16" t="e">
        <f>IF($A$3=FALSE,IF($C804&lt;16,E804/($D804^0.70558407859294)*'Hintergrund Berechnung'!$I$941,E804/($D804^0.70558407859294)*'Hintergrund Berechnung'!$I$942),IF($C804&lt;13,(E804/($D804^0.70558407859294)*'Hintergrund Berechnung'!$I$941)*0.5,IF($C804&lt;16,(E804/($D804^0.70558407859294)*'Hintergrund Berechnung'!$I$941)*0.67,E804/($D804^0.70558407859294)*'Hintergrund Berechnung'!$I$942)))</f>
        <v>#DIV/0!</v>
      </c>
      <c r="W804" s="16" t="str">
        <f t="shared" si="109"/>
        <v/>
      </c>
      <c r="X804" s="16" t="e">
        <f>IF($A$3=FALSE,IF($C804&lt;16,G804/($D804^0.70558407859294)*'Hintergrund Berechnung'!$I$941,G804/($D804^0.70558407859294)*'Hintergrund Berechnung'!$I$942),IF($C804&lt;13,(G804/($D804^0.70558407859294)*'Hintergrund Berechnung'!$I$941)*0.5,IF($C804&lt;16,(G804/($D804^0.70558407859294)*'Hintergrund Berechnung'!$I$941)*0.67,G804/($D804^0.70558407859294)*'Hintergrund Berechnung'!$I$942)))</f>
        <v>#DIV/0!</v>
      </c>
      <c r="Y804" s="16" t="str">
        <f t="shared" si="110"/>
        <v/>
      </c>
      <c r="Z804" s="16" t="e">
        <f>IF($A$3=FALSE,IF($C804&lt;16,I804/($D804^0.70558407859294)*'Hintergrund Berechnung'!$I$941,I804/($D804^0.70558407859294)*'Hintergrund Berechnung'!$I$942),IF($C804&lt;13,(I804/($D804^0.70558407859294)*'Hintergrund Berechnung'!$I$941)*0.5,IF($C804&lt;16,(I804/($D804^0.70558407859294)*'Hintergrund Berechnung'!$I$941)*0.67,I804/($D804^0.70558407859294)*'Hintergrund Berechnung'!$I$942)))</f>
        <v>#DIV/0!</v>
      </c>
      <c r="AA804" s="16" t="str">
        <f t="shared" si="111"/>
        <v/>
      </c>
      <c r="AB804" s="16" t="e">
        <f>IF($A$3=FALSE,IF($C804&lt;16,K804/($D804^0.70558407859294)*'Hintergrund Berechnung'!$I$941,K804/($D804^0.70558407859294)*'Hintergrund Berechnung'!$I$942),IF($C804&lt;13,(K804/($D804^0.70558407859294)*'Hintergrund Berechnung'!$I$941)*0.5,IF($C804&lt;16,(K804/($D804^0.70558407859294)*'Hintergrund Berechnung'!$I$941)*0.67,K804/($D804^0.70558407859294)*'Hintergrund Berechnung'!$I$942)))</f>
        <v>#DIV/0!</v>
      </c>
      <c r="AC804" s="16" t="str">
        <f t="shared" si="112"/>
        <v/>
      </c>
      <c r="AD804" s="16" t="e">
        <f>IF($A$3=FALSE,IF($C804&lt;16,M804/($D804^0.70558407859294)*'Hintergrund Berechnung'!$I$941,M804/($D804^0.70558407859294)*'Hintergrund Berechnung'!$I$942),IF($C804&lt;13,(M804/($D804^0.70558407859294)*'Hintergrund Berechnung'!$I$941)*0.5,IF($C804&lt;16,(M804/($D804^0.70558407859294)*'Hintergrund Berechnung'!$I$941)*0.67,M804/($D804^0.70558407859294)*'Hintergrund Berechnung'!$I$942)))</f>
        <v>#DIV/0!</v>
      </c>
      <c r="AE804" s="16" t="str">
        <f t="shared" si="113"/>
        <v/>
      </c>
      <c r="AF804" s="16" t="e">
        <f>IF($A$3=FALSE,IF($C804&lt;16,O804/($D804^0.70558407859294)*'Hintergrund Berechnung'!$I$941,O804/($D804^0.70558407859294)*'Hintergrund Berechnung'!$I$942),IF($C804&lt;13,(O804/($D804^0.70558407859294)*'Hintergrund Berechnung'!$I$941)*0.5,IF($C804&lt;16,(O804/($D804^0.70558407859294)*'Hintergrund Berechnung'!$I$941)*0.67,O804/($D804^0.70558407859294)*'Hintergrund Berechnung'!$I$942)))</f>
        <v>#DIV/0!</v>
      </c>
      <c r="AG804" s="16" t="str">
        <f t="shared" si="114"/>
        <v/>
      </c>
      <c r="AH804" s="16" t="e">
        <f t="shared" si="115"/>
        <v>#DIV/0!</v>
      </c>
      <c r="AI804" s="34" t="e">
        <f>ROUND(IF(C804&lt;16,$Q804/($D804^0.450818786555515)*'Hintergrund Berechnung'!$N$941,$Q804/($D804^0.450818786555515)*'Hintergrund Berechnung'!$N$942),0)</f>
        <v>#DIV/0!</v>
      </c>
      <c r="AJ804" s="34">
        <f>ROUND(IF(C804&lt;16,$R804*'Hintergrund Berechnung'!$O$941,$R804*'Hintergrund Berechnung'!$O$942),0)</f>
        <v>0</v>
      </c>
      <c r="AK804" s="34">
        <f>ROUND(IF(C804&lt;16,IF(S804&gt;0,(25-$S804)*'Hintergrund Berechnung'!$J$941,0),IF(S804&gt;0,(25-$S804)*'Hintergrund Berechnung'!$J$942,0)),0)</f>
        <v>0</v>
      </c>
      <c r="AL804" s="18" t="e">
        <f t="shared" si="116"/>
        <v>#DIV/0!</v>
      </c>
    </row>
    <row r="805" spans="21:38" x14ac:dyDescent="0.5">
      <c r="U805" s="16">
        <f t="shared" si="108"/>
        <v>0</v>
      </c>
      <c r="V805" s="16" t="e">
        <f>IF($A$3=FALSE,IF($C805&lt;16,E805/($D805^0.70558407859294)*'Hintergrund Berechnung'!$I$941,E805/($D805^0.70558407859294)*'Hintergrund Berechnung'!$I$942),IF($C805&lt;13,(E805/($D805^0.70558407859294)*'Hintergrund Berechnung'!$I$941)*0.5,IF($C805&lt;16,(E805/($D805^0.70558407859294)*'Hintergrund Berechnung'!$I$941)*0.67,E805/($D805^0.70558407859294)*'Hintergrund Berechnung'!$I$942)))</f>
        <v>#DIV/0!</v>
      </c>
      <c r="W805" s="16" t="str">
        <f t="shared" si="109"/>
        <v/>
      </c>
      <c r="X805" s="16" t="e">
        <f>IF($A$3=FALSE,IF($C805&lt;16,G805/($D805^0.70558407859294)*'Hintergrund Berechnung'!$I$941,G805/($D805^0.70558407859294)*'Hintergrund Berechnung'!$I$942),IF($C805&lt;13,(G805/($D805^0.70558407859294)*'Hintergrund Berechnung'!$I$941)*0.5,IF($C805&lt;16,(G805/($D805^0.70558407859294)*'Hintergrund Berechnung'!$I$941)*0.67,G805/($D805^0.70558407859294)*'Hintergrund Berechnung'!$I$942)))</f>
        <v>#DIV/0!</v>
      </c>
      <c r="Y805" s="16" t="str">
        <f t="shared" si="110"/>
        <v/>
      </c>
      <c r="Z805" s="16" t="e">
        <f>IF($A$3=FALSE,IF($C805&lt;16,I805/($D805^0.70558407859294)*'Hintergrund Berechnung'!$I$941,I805/($D805^0.70558407859294)*'Hintergrund Berechnung'!$I$942),IF($C805&lt;13,(I805/($D805^0.70558407859294)*'Hintergrund Berechnung'!$I$941)*0.5,IF($C805&lt;16,(I805/($D805^0.70558407859294)*'Hintergrund Berechnung'!$I$941)*0.67,I805/($D805^0.70558407859294)*'Hintergrund Berechnung'!$I$942)))</f>
        <v>#DIV/0!</v>
      </c>
      <c r="AA805" s="16" t="str">
        <f t="shared" si="111"/>
        <v/>
      </c>
      <c r="AB805" s="16" t="e">
        <f>IF($A$3=FALSE,IF($C805&lt;16,K805/($D805^0.70558407859294)*'Hintergrund Berechnung'!$I$941,K805/($D805^0.70558407859294)*'Hintergrund Berechnung'!$I$942),IF($C805&lt;13,(K805/($D805^0.70558407859294)*'Hintergrund Berechnung'!$I$941)*0.5,IF($C805&lt;16,(K805/($D805^0.70558407859294)*'Hintergrund Berechnung'!$I$941)*0.67,K805/($D805^0.70558407859294)*'Hintergrund Berechnung'!$I$942)))</f>
        <v>#DIV/0!</v>
      </c>
      <c r="AC805" s="16" t="str">
        <f t="shared" si="112"/>
        <v/>
      </c>
      <c r="AD805" s="16" t="e">
        <f>IF($A$3=FALSE,IF($C805&lt;16,M805/($D805^0.70558407859294)*'Hintergrund Berechnung'!$I$941,M805/($D805^0.70558407859294)*'Hintergrund Berechnung'!$I$942),IF($C805&lt;13,(M805/($D805^0.70558407859294)*'Hintergrund Berechnung'!$I$941)*0.5,IF($C805&lt;16,(M805/($D805^0.70558407859294)*'Hintergrund Berechnung'!$I$941)*0.67,M805/($D805^0.70558407859294)*'Hintergrund Berechnung'!$I$942)))</f>
        <v>#DIV/0!</v>
      </c>
      <c r="AE805" s="16" t="str">
        <f t="shared" si="113"/>
        <v/>
      </c>
      <c r="AF805" s="16" t="e">
        <f>IF($A$3=FALSE,IF($C805&lt;16,O805/($D805^0.70558407859294)*'Hintergrund Berechnung'!$I$941,O805/($D805^0.70558407859294)*'Hintergrund Berechnung'!$I$942),IF($C805&lt;13,(O805/($D805^0.70558407859294)*'Hintergrund Berechnung'!$I$941)*0.5,IF($C805&lt;16,(O805/($D805^0.70558407859294)*'Hintergrund Berechnung'!$I$941)*0.67,O805/($D805^0.70558407859294)*'Hintergrund Berechnung'!$I$942)))</f>
        <v>#DIV/0!</v>
      </c>
      <c r="AG805" s="16" t="str">
        <f t="shared" si="114"/>
        <v/>
      </c>
      <c r="AH805" s="16" t="e">
        <f t="shared" si="115"/>
        <v>#DIV/0!</v>
      </c>
      <c r="AI805" s="34" t="e">
        <f>ROUND(IF(C805&lt;16,$Q805/($D805^0.450818786555515)*'Hintergrund Berechnung'!$N$941,$Q805/($D805^0.450818786555515)*'Hintergrund Berechnung'!$N$942),0)</f>
        <v>#DIV/0!</v>
      </c>
      <c r="AJ805" s="34">
        <f>ROUND(IF(C805&lt;16,$R805*'Hintergrund Berechnung'!$O$941,$R805*'Hintergrund Berechnung'!$O$942),0)</f>
        <v>0</v>
      </c>
      <c r="AK805" s="34">
        <f>ROUND(IF(C805&lt;16,IF(S805&gt;0,(25-$S805)*'Hintergrund Berechnung'!$J$941,0),IF(S805&gt;0,(25-$S805)*'Hintergrund Berechnung'!$J$942,0)),0)</f>
        <v>0</v>
      </c>
      <c r="AL805" s="18" t="e">
        <f t="shared" si="116"/>
        <v>#DIV/0!</v>
      </c>
    </row>
    <row r="806" spans="21:38" x14ac:dyDescent="0.5">
      <c r="U806" s="16">
        <f t="shared" si="108"/>
        <v>0</v>
      </c>
      <c r="V806" s="16" t="e">
        <f>IF($A$3=FALSE,IF($C806&lt;16,E806/($D806^0.70558407859294)*'Hintergrund Berechnung'!$I$941,E806/($D806^0.70558407859294)*'Hintergrund Berechnung'!$I$942),IF($C806&lt;13,(E806/($D806^0.70558407859294)*'Hintergrund Berechnung'!$I$941)*0.5,IF($C806&lt;16,(E806/($D806^0.70558407859294)*'Hintergrund Berechnung'!$I$941)*0.67,E806/($D806^0.70558407859294)*'Hintergrund Berechnung'!$I$942)))</f>
        <v>#DIV/0!</v>
      </c>
      <c r="W806" s="16" t="str">
        <f t="shared" si="109"/>
        <v/>
      </c>
      <c r="X806" s="16" t="e">
        <f>IF($A$3=FALSE,IF($C806&lt;16,G806/($D806^0.70558407859294)*'Hintergrund Berechnung'!$I$941,G806/($D806^0.70558407859294)*'Hintergrund Berechnung'!$I$942),IF($C806&lt;13,(G806/($D806^0.70558407859294)*'Hintergrund Berechnung'!$I$941)*0.5,IF($C806&lt;16,(G806/($D806^0.70558407859294)*'Hintergrund Berechnung'!$I$941)*0.67,G806/($D806^0.70558407859294)*'Hintergrund Berechnung'!$I$942)))</f>
        <v>#DIV/0!</v>
      </c>
      <c r="Y806" s="16" t="str">
        <f t="shared" si="110"/>
        <v/>
      </c>
      <c r="Z806" s="16" t="e">
        <f>IF($A$3=FALSE,IF($C806&lt;16,I806/($D806^0.70558407859294)*'Hintergrund Berechnung'!$I$941,I806/($D806^0.70558407859294)*'Hintergrund Berechnung'!$I$942),IF($C806&lt;13,(I806/($D806^0.70558407859294)*'Hintergrund Berechnung'!$I$941)*0.5,IF($C806&lt;16,(I806/($D806^0.70558407859294)*'Hintergrund Berechnung'!$I$941)*0.67,I806/($D806^0.70558407859294)*'Hintergrund Berechnung'!$I$942)))</f>
        <v>#DIV/0!</v>
      </c>
      <c r="AA806" s="16" t="str">
        <f t="shared" si="111"/>
        <v/>
      </c>
      <c r="AB806" s="16" t="e">
        <f>IF($A$3=FALSE,IF($C806&lt;16,K806/($D806^0.70558407859294)*'Hintergrund Berechnung'!$I$941,K806/($D806^0.70558407859294)*'Hintergrund Berechnung'!$I$942),IF($C806&lt;13,(K806/($D806^0.70558407859294)*'Hintergrund Berechnung'!$I$941)*0.5,IF($C806&lt;16,(K806/($D806^0.70558407859294)*'Hintergrund Berechnung'!$I$941)*0.67,K806/($D806^0.70558407859294)*'Hintergrund Berechnung'!$I$942)))</f>
        <v>#DIV/0!</v>
      </c>
      <c r="AC806" s="16" t="str">
        <f t="shared" si="112"/>
        <v/>
      </c>
      <c r="AD806" s="16" t="e">
        <f>IF($A$3=FALSE,IF($C806&lt;16,M806/($D806^0.70558407859294)*'Hintergrund Berechnung'!$I$941,M806/($D806^0.70558407859294)*'Hintergrund Berechnung'!$I$942),IF($C806&lt;13,(M806/($D806^0.70558407859294)*'Hintergrund Berechnung'!$I$941)*0.5,IF($C806&lt;16,(M806/($D806^0.70558407859294)*'Hintergrund Berechnung'!$I$941)*0.67,M806/($D806^0.70558407859294)*'Hintergrund Berechnung'!$I$942)))</f>
        <v>#DIV/0!</v>
      </c>
      <c r="AE806" s="16" t="str">
        <f t="shared" si="113"/>
        <v/>
      </c>
      <c r="AF806" s="16" t="e">
        <f>IF($A$3=FALSE,IF($C806&lt;16,O806/($D806^0.70558407859294)*'Hintergrund Berechnung'!$I$941,O806/($D806^0.70558407859294)*'Hintergrund Berechnung'!$I$942),IF($C806&lt;13,(O806/($D806^0.70558407859294)*'Hintergrund Berechnung'!$I$941)*0.5,IF($C806&lt;16,(O806/($D806^0.70558407859294)*'Hintergrund Berechnung'!$I$941)*0.67,O806/($D806^0.70558407859294)*'Hintergrund Berechnung'!$I$942)))</f>
        <v>#DIV/0!</v>
      </c>
      <c r="AG806" s="16" t="str">
        <f t="shared" si="114"/>
        <v/>
      </c>
      <c r="AH806" s="16" t="e">
        <f t="shared" si="115"/>
        <v>#DIV/0!</v>
      </c>
      <c r="AI806" s="34" t="e">
        <f>ROUND(IF(C806&lt;16,$Q806/($D806^0.450818786555515)*'Hintergrund Berechnung'!$N$941,$Q806/($D806^0.450818786555515)*'Hintergrund Berechnung'!$N$942),0)</f>
        <v>#DIV/0!</v>
      </c>
      <c r="AJ806" s="34">
        <f>ROUND(IF(C806&lt;16,$R806*'Hintergrund Berechnung'!$O$941,$R806*'Hintergrund Berechnung'!$O$942),0)</f>
        <v>0</v>
      </c>
      <c r="AK806" s="34">
        <f>ROUND(IF(C806&lt;16,IF(S806&gt;0,(25-$S806)*'Hintergrund Berechnung'!$J$941,0),IF(S806&gt;0,(25-$S806)*'Hintergrund Berechnung'!$J$942,0)),0)</f>
        <v>0</v>
      </c>
      <c r="AL806" s="18" t="e">
        <f t="shared" si="116"/>
        <v>#DIV/0!</v>
      </c>
    </row>
    <row r="807" spans="21:38" x14ac:dyDescent="0.5">
      <c r="U807" s="16">
        <f t="shared" si="108"/>
        <v>0</v>
      </c>
      <c r="V807" s="16" t="e">
        <f>IF($A$3=FALSE,IF($C807&lt;16,E807/($D807^0.70558407859294)*'Hintergrund Berechnung'!$I$941,E807/($D807^0.70558407859294)*'Hintergrund Berechnung'!$I$942),IF($C807&lt;13,(E807/($D807^0.70558407859294)*'Hintergrund Berechnung'!$I$941)*0.5,IF($C807&lt;16,(E807/($D807^0.70558407859294)*'Hintergrund Berechnung'!$I$941)*0.67,E807/($D807^0.70558407859294)*'Hintergrund Berechnung'!$I$942)))</f>
        <v>#DIV/0!</v>
      </c>
      <c r="W807" s="16" t="str">
        <f t="shared" si="109"/>
        <v/>
      </c>
      <c r="X807" s="16" t="e">
        <f>IF($A$3=FALSE,IF($C807&lt;16,G807/($D807^0.70558407859294)*'Hintergrund Berechnung'!$I$941,G807/($D807^0.70558407859294)*'Hintergrund Berechnung'!$I$942),IF($C807&lt;13,(G807/($D807^0.70558407859294)*'Hintergrund Berechnung'!$I$941)*0.5,IF($C807&lt;16,(G807/($D807^0.70558407859294)*'Hintergrund Berechnung'!$I$941)*0.67,G807/($D807^0.70558407859294)*'Hintergrund Berechnung'!$I$942)))</f>
        <v>#DIV/0!</v>
      </c>
      <c r="Y807" s="16" t="str">
        <f t="shared" si="110"/>
        <v/>
      </c>
      <c r="Z807" s="16" t="e">
        <f>IF($A$3=FALSE,IF($C807&lt;16,I807/($D807^0.70558407859294)*'Hintergrund Berechnung'!$I$941,I807/($D807^0.70558407859294)*'Hintergrund Berechnung'!$I$942),IF($C807&lt;13,(I807/($D807^0.70558407859294)*'Hintergrund Berechnung'!$I$941)*0.5,IF($C807&lt;16,(I807/($D807^0.70558407859294)*'Hintergrund Berechnung'!$I$941)*0.67,I807/($D807^0.70558407859294)*'Hintergrund Berechnung'!$I$942)))</f>
        <v>#DIV/0!</v>
      </c>
      <c r="AA807" s="16" t="str">
        <f t="shared" si="111"/>
        <v/>
      </c>
      <c r="AB807" s="16" t="e">
        <f>IF($A$3=FALSE,IF($C807&lt;16,K807/($D807^0.70558407859294)*'Hintergrund Berechnung'!$I$941,K807/($D807^0.70558407859294)*'Hintergrund Berechnung'!$I$942),IF($C807&lt;13,(K807/($D807^0.70558407859294)*'Hintergrund Berechnung'!$I$941)*0.5,IF($C807&lt;16,(K807/($D807^0.70558407859294)*'Hintergrund Berechnung'!$I$941)*0.67,K807/($D807^0.70558407859294)*'Hintergrund Berechnung'!$I$942)))</f>
        <v>#DIV/0!</v>
      </c>
      <c r="AC807" s="16" t="str">
        <f t="shared" si="112"/>
        <v/>
      </c>
      <c r="AD807" s="16" t="e">
        <f>IF($A$3=FALSE,IF($C807&lt;16,M807/($D807^0.70558407859294)*'Hintergrund Berechnung'!$I$941,M807/($D807^0.70558407859294)*'Hintergrund Berechnung'!$I$942),IF($C807&lt;13,(M807/($D807^0.70558407859294)*'Hintergrund Berechnung'!$I$941)*0.5,IF($C807&lt;16,(M807/($D807^0.70558407859294)*'Hintergrund Berechnung'!$I$941)*0.67,M807/($D807^0.70558407859294)*'Hintergrund Berechnung'!$I$942)))</f>
        <v>#DIV/0!</v>
      </c>
      <c r="AE807" s="16" t="str">
        <f t="shared" si="113"/>
        <v/>
      </c>
      <c r="AF807" s="16" t="e">
        <f>IF($A$3=FALSE,IF($C807&lt;16,O807/($D807^0.70558407859294)*'Hintergrund Berechnung'!$I$941,O807/($D807^0.70558407859294)*'Hintergrund Berechnung'!$I$942),IF($C807&lt;13,(O807/($D807^0.70558407859294)*'Hintergrund Berechnung'!$I$941)*0.5,IF($C807&lt;16,(O807/($D807^0.70558407859294)*'Hintergrund Berechnung'!$I$941)*0.67,O807/($D807^0.70558407859294)*'Hintergrund Berechnung'!$I$942)))</f>
        <v>#DIV/0!</v>
      </c>
      <c r="AG807" s="16" t="str">
        <f t="shared" si="114"/>
        <v/>
      </c>
      <c r="AH807" s="16" t="e">
        <f t="shared" si="115"/>
        <v>#DIV/0!</v>
      </c>
      <c r="AI807" s="34" t="e">
        <f>ROUND(IF(C807&lt;16,$Q807/($D807^0.450818786555515)*'Hintergrund Berechnung'!$N$941,$Q807/($D807^0.450818786555515)*'Hintergrund Berechnung'!$N$942),0)</f>
        <v>#DIV/0!</v>
      </c>
      <c r="AJ807" s="34">
        <f>ROUND(IF(C807&lt;16,$R807*'Hintergrund Berechnung'!$O$941,$R807*'Hintergrund Berechnung'!$O$942),0)</f>
        <v>0</v>
      </c>
      <c r="AK807" s="34">
        <f>ROUND(IF(C807&lt;16,IF(S807&gt;0,(25-$S807)*'Hintergrund Berechnung'!$J$941,0),IF(S807&gt;0,(25-$S807)*'Hintergrund Berechnung'!$J$942,0)),0)</f>
        <v>0</v>
      </c>
      <c r="AL807" s="18" t="e">
        <f t="shared" si="116"/>
        <v>#DIV/0!</v>
      </c>
    </row>
    <row r="808" spans="21:38" x14ac:dyDescent="0.5">
      <c r="U808" s="16">
        <f t="shared" si="108"/>
        <v>0</v>
      </c>
      <c r="V808" s="16" t="e">
        <f>IF($A$3=FALSE,IF($C808&lt;16,E808/($D808^0.70558407859294)*'Hintergrund Berechnung'!$I$941,E808/($D808^0.70558407859294)*'Hintergrund Berechnung'!$I$942),IF($C808&lt;13,(E808/($D808^0.70558407859294)*'Hintergrund Berechnung'!$I$941)*0.5,IF($C808&lt;16,(E808/($D808^0.70558407859294)*'Hintergrund Berechnung'!$I$941)*0.67,E808/($D808^0.70558407859294)*'Hintergrund Berechnung'!$I$942)))</f>
        <v>#DIV/0!</v>
      </c>
      <c r="W808" s="16" t="str">
        <f t="shared" si="109"/>
        <v/>
      </c>
      <c r="X808" s="16" t="e">
        <f>IF($A$3=FALSE,IF($C808&lt;16,G808/($D808^0.70558407859294)*'Hintergrund Berechnung'!$I$941,G808/($D808^0.70558407859294)*'Hintergrund Berechnung'!$I$942),IF($C808&lt;13,(G808/($D808^0.70558407859294)*'Hintergrund Berechnung'!$I$941)*0.5,IF($C808&lt;16,(G808/($D808^0.70558407859294)*'Hintergrund Berechnung'!$I$941)*0.67,G808/($D808^0.70558407859294)*'Hintergrund Berechnung'!$I$942)))</f>
        <v>#DIV/0!</v>
      </c>
      <c r="Y808" s="16" t="str">
        <f t="shared" si="110"/>
        <v/>
      </c>
      <c r="Z808" s="16" t="e">
        <f>IF($A$3=FALSE,IF($C808&lt;16,I808/($D808^0.70558407859294)*'Hintergrund Berechnung'!$I$941,I808/($D808^0.70558407859294)*'Hintergrund Berechnung'!$I$942),IF($C808&lt;13,(I808/($D808^0.70558407859294)*'Hintergrund Berechnung'!$I$941)*0.5,IF($C808&lt;16,(I808/($D808^0.70558407859294)*'Hintergrund Berechnung'!$I$941)*0.67,I808/($D808^0.70558407859294)*'Hintergrund Berechnung'!$I$942)))</f>
        <v>#DIV/0!</v>
      </c>
      <c r="AA808" s="16" t="str">
        <f t="shared" si="111"/>
        <v/>
      </c>
      <c r="AB808" s="16" t="e">
        <f>IF($A$3=FALSE,IF($C808&lt;16,K808/($D808^0.70558407859294)*'Hintergrund Berechnung'!$I$941,K808/($D808^0.70558407859294)*'Hintergrund Berechnung'!$I$942),IF($C808&lt;13,(K808/($D808^0.70558407859294)*'Hintergrund Berechnung'!$I$941)*0.5,IF($C808&lt;16,(K808/($D808^0.70558407859294)*'Hintergrund Berechnung'!$I$941)*0.67,K808/($D808^0.70558407859294)*'Hintergrund Berechnung'!$I$942)))</f>
        <v>#DIV/0!</v>
      </c>
      <c r="AC808" s="16" t="str">
        <f t="shared" si="112"/>
        <v/>
      </c>
      <c r="AD808" s="16" t="e">
        <f>IF($A$3=FALSE,IF($C808&lt;16,M808/($D808^0.70558407859294)*'Hintergrund Berechnung'!$I$941,M808/($D808^0.70558407859294)*'Hintergrund Berechnung'!$I$942),IF($C808&lt;13,(M808/($D808^0.70558407859294)*'Hintergrund Berechnung'!$I$941)*0.5,IF($C808&lt;16,(M808/($D808^0.70558407859294)*'Hintergrund Berechnung'!$I$941)*0.67,M808/($D808^0.70558407859294)*'Hintergrund Berechnung'!$I$942)))</f>
        <v>#DIV/0!</v>
      </c>
      <c r="AE808" s="16" t="str">
        <f t="shared" si="113"/>
        <v/>
      </c>
      <c r="AF808" s="16" t="e">
        <f>IF($A$3=FALSE,IF($C808&lt;16,O808/($D808^0.70558407859294)*'Hintergrund Berechnung'!$I$941,O808/($D808^0.70558407859294)*'Hintergrund Berechnung'!$I$942),IF($C808&lt;13,(O808/($D808^0.70558407859294)*'Hintergrund Berechnung'!$I$941)*0.5,IF($C808&lt;16,(O808/($D808^0.70558407859294)*'Hintergrund Berechnung'!$I$941)*0.67,O808/($D808^0.70558407859294)*'Hintergrund Berechnung'!$I$942)))</f>
        <v>#DIV/0!</v>
      </c>
      <c r="AG808" s="16" t="str">
        <f t="shared" si="114"/>
        <v/>
      </c>
      <c r="AH808" s="16" t="e">
        <f t="shared" si="115"/>
        <v>#DIV/0!</v>
      </c>
      <c r="AI808" s="34" t="e">
        <f>ROUND(IF(C808&lt;16,$Q808/($D808^0.450818786555515)*'Hintergrund Berechnung'!$N$941,$Q808/($D808^0.450818786555515)*'Hintergrund Berechnung'!$N$942),0)</f>
        <v>#DIV/0!</v>
      </c>
      <c r="AJ808" s="34">
        <f>ROUND(IF(C808&lt;16,$R808*'Hintergrund Berechnung'!$O$941,$R808*'Hintergrund Berechnung'!$O$942),0)</f>
        <v>0</v>
      </c>
      <c r="AK808" s="34">
        <f>ROUND(IF(C808&lt;16,IF(S808&gt;0,(25-$S808)*'Hintergrund Berechnung'!$J$941,0),IF(S808&gt;0,(25-$S808)*'Hintergrund Berechnung'!$J$942,0)),0)</f>
        <v>0</v>
      </c>
      <c r="AL808" s="18" t="e">
        <f t="shared" si="116"/>
        <v>#DIV/0!</v>
      </c>
    </row>
    <row r="809" spans="21:38" x14ac:dyDescent="0.5">
      <c r="U809" s="16">
        <f t="shared" si="108"/>
        <v>0</v>
      </c>
      <c r="V809" s="16" t="e">
        <f>IF($A$3=FALSE,IF($C809&lt;16,E809/($D809^0.70558407859294)*'Hintergrund Berechnung'!$I$941,E809/($D809^0.70558407859294)*'Hintergrund Berechnung'!$I$942),IF($C809&lt;13,(E809/($D809^0.70558407859294)*'Hintergrund Berechnung'!$I$941)*0.5,IF($C809&lt;16,(E809/($D809^0.70558407859294)*'Hintergrund Berechnung'!$I$941)*0.67,E809/($D809^0.70558407859294)*'Hintergrund Berechnung'!$I$942)))</f>
        <v>#DIV/0!</v>
      </c>
      <c r="W809" s="16" t="str">
        <f t="shared" si="109"/>
        <v/>
      </c>
      <c r="X809" s="16" t="e">
        <f>IF($A$3=FALSE,IF($C809&lt;16,G809/($D809^0.70558407859294)*'Hintergrund Berechnung'!$I$941,G809/($D809^0.70558407859294)*'Hintergrund Berechnung'!$I$942),IF($C809&lt;13,(G809/($D809^0.70558407859294)*'Hintergrund Berechnung'!$I$941)*0.5,IF($C809&lt;16,(G809/($D809^0.70558407859294)*'Hintergrund Berechnung'!$I$941)*0.67,G809/($D809^0.70558407859294)*'Hintergrund Berechnung'!$I$942)))</f>
        <v>#DIV/0!</v>
      </c>
      <c r="Y809" s="16" t="str">
        <f t="shared" si="110"/>
        <v/>
      </c>
      <c r="Z809" s="16" t="e">
        <f>IF($A$3=FALSE,IF($C809&lt;16,I809/($D809^0.70558407859294)*'Hintergrund Berechnung'!$I$941,I809/($D809^0.70558407859294)*'Hintergrund Berechnung'!$I$942),IF($C809&lt;13,(I809/($D809^0.70558407859294)*'Hintergrund Berechnung'!$I$941)*0.5,IF($C809&lt;16,(I809/($D809^0.70558407859294)*'Hintergrund Berechnung'!$I$941)*0.67,I809/($D809^0.70558407859294)*'Hintergrund Berechnung'!$I$942)))</f>
        <v>#DIV/0!</v>
      </c>
      <c r="AA809" s="16" t="str">
        <f t="shared" si="111"/>
        <v/>
      </c>
      <c r="AB809" s="16" t="e">
        <f>IF($A$3=FALSE,IF($C809&lt;16,K809/($D809^0.70558407859294)*'Hintergrund Berechnung'!$I$941,K809/($D809^0.70558407859294)*'Hintergrund Berechnung'!$I$942),IF($C809&lt;13,(K809/($D809^0.70558407859294)*'Hintergrund Berechnung'!$I$941)*0.5,IF($C809&lt;16,(K809/($D809^0.70558407859294)*'Hintergrund Berechnung'!$I$941)*0.67,K809/($D809^0.70558407859294)*'Hintergrund Berechnung'!$I$942)))</f>
        <v>#DIV/0!</v>
      </c>
      <c r="AC809" s="16" t="str">
        <f t="shared" si="112"/>
        <v/>
      </c>
      <c r="AD809" s="16" t="e">
        <f>IF($A$3=FALSE,IF($C809&lt;16,M809/($D809^0.70558407859294)*'Hintergrund Berechnung'!$I$941,M809/($D809^0.70558407859294)*'Hintergrund Berechnung'!$I$942),IF($C809&lt;13,(M809/($D809^0.70558407859294)*'Hintergrund Berechnung'!$I$941)*0.5,IF($C809&lt;16,(M809/($D809^0.70558407859294)*'Hintergrund Berechnung'!$I$941)*0.67,M809/($D809^0.70558407859294)*'Hintergrund Berechnung'!$I$942)))</f>
        <v>#DIV/0!</v>
      </c>
      <c r="AE809" s="16" t="str">
        <f t="shared" si="113"/>
        <v/>
      </c>
      <c r="AF809" s="16" t="e">
        <f>IF($A$3=FALSE,IF($C809&lt;16,O809/($D809^0.70558407859294)*'Hintergrund Berechnung'!$I$941,O809/($D809^0.70558407859294)*'Hintergrund Berechnung'!$I$942),IF($C809&lt;13,(O809/($D809^0.70558407859294)*'Hintergrund Berechnung'!$I$941)*0.5,IF($C809&lt;16,(O809/($D809^0.70558407859294)*'Hintergrund Berechnung'!$I$941)*0.67,O809/($D809^0.70558407859294)*'Hintergrund Berechnung'!$I$942)))</f>
        <v>#DIV/0!</v>
      </c>
      <c r="AG809" s="16" t="str">
        <f t="shared" si="114"/>
        <v/>
      </c>
      <c r="AH809" s="16" t="e">
        <f t="shared" si="115"/>
        <v>#DIV/0!</v>
      </c>
      <c r="AI809" s="34" t="e">
        <f>ROUND(IF(C809&lt;16,$Q809/($D809^0.450818786555515)*'Hintergrund Berechnung'!$N$941,$Q809/($D809^0.450818786555515)*'Hintergrund Berechnung'!$N$942),0)</f>
        <v>#DIV/0!</v>
      </c>
      <c r="AJ809" s="34">
        <f>ROUND(IF(C809&lt;16,$R809*'Hintergrund Berechnung'!$O$941,$R809*'Hintergrund Berechnung'!$O$942),0)</f>
        <v>0</v>
      </c>
      <c r="AK809" s="34">
        <f>ROUND(IF(C809&lt;16,IF(S809&gt;0,(25-$S809)*'Hintergrund Berechnung'!$J$941,0),IF(S809&gt;0,(25-$S809)*'Hintergrund Berechnung'!$J$942,0)),0)</f>
        <v>0</v>
      </c>
      <c r="AL809" s="18" t="e">
        <f t="shared" si="116"/>
        <v>#DIV/0!</v>
      </c>
    </row>
    <row r="810" spans="21:38" x14ac:dyDescent="0.5">
      <c r="U810" s="16">
        <f t="shared" si="108"/>
        <v>0</v>
      </c>
      <c r="V810" s="16" t="e">
        <f>IF($A$3=FALSE,IF($C810&lt;16,E810/($D810^0.70558407859294)*'Hintergrund Berechnung'!$I$941,E810/($D810^0.70558407859294)*'Hintergrund Berechnung'!$I$942),IF($C810&lt;13,(E810/($D810^0.70558407859294)*'Hintergrund Berechnung'!$I$941)*0.5,IF($C810&lt;16,(E810/($D810^0.70558407859294)*'Hintergrund Berechnung'!$I$941)*0.67,E810/($D810^0.70558407859294)*'Hintergrund Berechnung'!$I$942)))</f>
        <v>#DIV/0!</v>
      </c>
      <c r="W810" s="16" t="str">
        <f t="shared" si="109"/>
        <v/>
      </c>
      <c r="X810" s="16" t="e">
        <f>IF($A$3=FALSE,IF($C810&lt;16,G810/($D810^0.70558407859294)*'Hintergrund Berechnung'!$I$941,G810/($D810^0.70558407859294)*'Hintergrund Berechnung'!$I$942),IF($C810&lt;13,(G810/($D810^0.70558407859294)*'Hintergrund Berechnung'!$I$941)*0.5,IF($C810&lt;16,(G810/($D810^0.70558407859294)*'Hintergrund Berechnung'!$I$941)*0.67,G810/($D810^0.70558407859294)*'Hintergrund Berechnung'!$I$942)))</f>
        <v>#DIV/0!</v>
      </c>
      <c r="Y810" s="16" t="str">
        <f t="shared" si="110"/>
        <v/>
      </c>
      <c r="Z810" s="16" t="e">
        <f>IF($A$3=FALSE,IF($C810&lt;16,I810/($D810^0.70558407859294)*'Hintergrund Berechnung'!$I$941,I810/($D810^0.70558407859294)*'Hintergrund Berechnung'!$I$942),IF($C810&lt;13,(I810/($D810^0.70558407859294)*'Hintergrund Berechnung'!$I$941)*0.5,IF($C810&lt;16,(I810/($D810^0.70558407859294)*'Hintergrund Berechnung'!$I$941)*0.67,I810/($D810^0.70558407859294)*'Hintergrund Berechnung'!$I$942)))</f>
        <v>#DIV/0!</v>
      </c>
      <c r="AA810" s="16" t="str">
        <f t="shared" si="111"/>
        <v/>
      </c>
      <c r="AB810" s="16" t="e">
        <f>IF($A$3=FALSE,IF($C810&lt;16,K810/($D810^0.70558407859294)*'Hintergrund Berechnung'!$I$941,K810/($D810^0.70558407859294)*'Hintergrund Berechnung'!$I$942),IF($C810&lt;13,(K810/($D810^0.70558407859294)*'Hintergrund Berechnung'!$I$941)*0.5,IF($C810&lt;16,(K810/($D810^0.70558407859294)*'Hintergrund Berechnung'!$I$941)*0.67,K810/($D810^0.70558407859294)*'Hintergrund Berechnung'!$I$942)))</f>
        <v>#DIV/0!</v>
      </c>
      <c r="AC810" s="16" t="str">
        <f t="shared" si="112"/>
        <v/>
      </c>
      <c r="AD810" s="16" t="e">
        <f>IF($A$3=FALSE,IF($C810&lt;16,M810/($D810^0.70558407859294)*'Hintergrund Berechnung'!$I$941,M810/($D810^0.70558407859294)*'Hintergrund Berechnung'!$I$942),IF($C810&lt;13,(M810/($D810^0.70558407859294)*'Hintergrund Berechnung'!$I$941)*0.5,IF($C810&lt;16,(M810/($D810^0.70558407859294)*'Hintergrund Berechnung'!$I$941)*0.67,M810/($D810^0.70558407859294)*'Hintergrund Berechnung'!$I$942)))</f>
        <v>#DIV/0!</v>
      </c>
      <c r="AE810" s="16" t="str">
        <f t="shared" si="113"/>
        <v/>
      </c>
      <c r="AF810" s="16" t="e">
        <f>IF($A$3=FALSE,IF($C810&lt;16,O810/($D810^0.70558407859294)*'Hintergrund Berechnung'!$I$941,O810/($D810^0.70558407859294)*'Hintergrund Berechnung'!$I$942),IF($C810&lt;13,(O810/($D810^0.70558407859294)*'Hintergrund Berechnung'!$I$941)*0.5,IF($C810&lt;16,(O810/($D810^0.70558407859294)*'Hintergrund Berechnung'!$I$941)*0.67,O810/($D810^0.70558407859294)*'Hintergrund Berechnung'!$I$942)))</f>
        <v>#DIV/0!</v>
      </c>
      <c r="AG810" s="16" t="str">
        <f t="shared" si="114"/>
        <v/>
      </c>
      <c r="AH810" s="16" t="e">
        <f t="shared" si="115"/>
        <v>#DIV/0!</v>
      </c>
      <c r="AI810" s="34" t="e">
        <f>ROUND(IF(C810&lt;16,$Q810/($D810^0.450818786555515)*'Hintergrund Berechnung'!$N$941,$Q810/($D810^0.450818786555515)*'Hintergrund Berechnung'!$N$942),0)</f>
        <v>#DIV/0!</v>
      </c>
      <c r="AJ810" s="34">
        <f>ROUND(IF(C810&lt;16,$R810*'Hintergrund Berechnung'!$O$941,$R810*'Hintergrund Berechnung'!$O$942),0)</f>
        <v>0</v>
      </c>
      <c r="AK810" s="34">
        <f>ROUND(IF(C810&lt;16,IF(S810&gt;0,(25-$S810)*'Hintergrund Berechnung'!$J$941,0),IF(S810&gt;0,(25-$S810)*'Hintergrund Berechnung'!$J$942,0)),0)</f>
        <v>0</v>
      </c>
      <c r="AL810" s="18" t="e">
        <f t="shared" si="116"/>
        <v>#DIV/0!</v>
      </c>
    </row>
    <row r="811" spans="21:38" x14ac:dyDescent="0.5">
      <c r="U811" s="16">
        <f t="shared" si="108"/>
        <v>0</v>
      </c>
      <c r="V811" s="16" t="e">
        <f>IF($A$3=FALSE,IF($C811&lt;16,E811/($D811^0.70558407859294)*'Hintergrund Berechnung'!$I$941,E811/($D811^0.70558407859294)*'Hintergrund Berechnung'!$I$942),IF($C811&lt;13,(E811/($D811^0.70558407859294)*'Hintergrund Berechnung'!$I$941)*0.5,IF($C811&lt;16,(E811/($D811^0.70558407859294)*'Hintergrund Berechnung'!$I$941)*0.67,E811/($D811^0.70558407859294)*'Hintergrund Berechnung'!$I$942)))</f>
        <v>#DIV/0!</v>
      </c>
      <c r="W811" s="16" t="str">
        <f t="shared" si="109"/>
        <v/>
      </c>
      <c r="X811" s="16" t="e">
        <f>IF($A$3=FALSE,IF($C811&lt;16,G811/($D811^0.70558407859294)*'Hintergrund Berechnung'!$I$941,G811/($D811^0.70558407859294)*'Hintergrund Berechnung'!$I$942),IF($C811&lt;13,(G811/($D811^0.70558407859294)*'Hintergrund Berechnung'!$I$941)*0.5,IF($C811&lt;16,(G811/($D811^0.70558407859294)*'Hintergrund Berechnung'!$I$941)*0.67,G811/($D811^0.70558407859294)*'Hintergrund Berechnung'!$I$942)))</f>
        <v>#DIV/0!</v>
      </c>
      <c r="Y811" s="16" t="str">
        <f t="shared" si="110"/>
        <v/>
      </c>
      <c r="Z811" s="16" t="e">
        <f>IF($A$3=FALSE,IF($C811&lt;16,I811/($D811^0.70558407859294)*'Hintergrund Berechnung'!$I$941,I811/($D811^0.70558407859294)*'Hintergrund Berechnung'!$I$942),IF($C811&lt;13,(I811/($D811^0.70558407859294)*'Hintergrund Berechnung'!$I$941)*0.5,IF($C811&lt;16,(I811/($D811^0.70558407859294)*'Hintergrund Berechnung'!$I$941)*0.67,I811/($D811^0.70558407859294)*'Hintergrund Berechnung'!$I$942)))</f>
        <v>#DIV/0!</v>
      </c>
      <c r="AA811" s="16" t="str">
        <f t="shared" si="111"/>
        <v/>
      </c>
      <c r="AB811" s="16" t="e">
        <f>IF($A$3=FALSE,IF($C811&lt;16,K811/($D811^0.70558407859294)*'Hintergrund Berechnung'!$I$941,K811/($D811^0.70558407859294)*'Hintergrund Berechnung'!$I$942),IF($C811&lt;13,(K811/($D811^0.70558407859294)*'Hintergrund Berechnung'!$I$941)*0.5,IF($C811&lt;16,(K811/($D811^0.70558407859294)*'Hintergrund Berechnung'!$I$941)*0.67,K811/($D811^0.70558407859294)*'Hintergrund Berechnung'!$I$942)))</f>
        <v>#DIV/0!</v>
      </c>
      <c r="AC811" s="16" t="str">
        <f t="shared" si="112"/>
        <v/>
      </c>
      <c r="AD811" s="16" t="e">
        <f>IF($A$3=FALSE,IF($C811&lt;16,M811/($D811^0.70558407859294)*'Hintergrund Berechnung'!$I$941,M811/($D811^0.70558407859294)*'Hintergrund Berechnung'!$I$942),IF($C811&lt;13,(M811/($D811^0.70558407859294)*'Hintergrund Berechnung'!$I$941)*0.5,IF($C811&lt;16,(M811/($D811^0.70558407859294)*'Hintergrund Berechnung'!$I$941)*0.67,M811/($D811^0.70558407859294)*'Hintergrund Berechnung'!$I$942)))</f>
        <v>#DIV/0!</v>
      </c>
      <c r="AE811" s="16" t="str">
        <f t="shared" si="113"/>
        <v/>
      </c>
      <c r="AF811" s="16" t="e">
        <f>IF($A$3=FALSE,IF($C811&lt;16,O811/($D811^0.70558407859294)*'Hintergrund Berechnung'!$I$941,O811/($D811^0.70558407859294)*'Hintergrund Berechnung'!$I$942),IF($C811&lt;13,(O811/($D811^0.70558407859294)*'Hintergrund Berechnung'!$I$941)*0.5,IF($C811&lt;16,(O811/($D811^0.70558407859294)*'Hintergrund Berechnung'!$I$941)*0.67,O811/($D811^0.70558407859294)*'Hintergrund Berechnung'!$I$942)))</f>
        <v>#DIV/0!</v>
      </c>
      <c r="AG811" s="16" t="str">
        <f t="shared" si="114"/>
        <v/>
      </c>
      <c r="AH811" s="16" t="e">
        <f t="shared" si="115"/>
        <v>#DIV/0!</v>
      </c>
      <c r="AI811" s="34" t="e">
        <f>ROUND(IF(C811&lt;16,$Q811/($D811^0.450818786555515)*'Hintergrund Berechnung'!$N$941,$Q811/($D811^0.450818786555515)*'Hintergrund Berechnung'!$N$942),0)</f>
        <v>#DIV/0!</v>
      </c>
      <c r="AJ811" s="34">
        <f>ROUND(IF(C811&lt;16,$R811*'Hintergrund Berechnung'!$O$941,$R811*'Hintergrund Berechnung'!$O$942),0)</f>
        <v>0</v>
      </c>
      <c r="AK811" s="34">
        <f>ROUND(IF(C811&lt;16,IF(S811&gt;0,(25-$S811)*'Hintergrund Berechnung'!$J$941,0),IF(S811&gt;0,(25-$S811)*'Hintergrund Berechnung'!$J$942,0)),0)</f>
        <v>0</v>
      </c>
      <c r="AL811" s="18" t="e">
        <f t="shared" si="116"/>
        <v>#DIV/0!</v>
      </c>
    </row>
    <row r="812" spans="21:38" x14ac:dyDescent="0.5">
      <c r="U812" s="16">
        <f t="shared" si="108"/>
        <v>0</v>
      </c>
      <c r="V812" s="16" t="e">
        <f>IF($A$3=FALSE,IF($C812&lt;16,E812/($D812^0.70558407859294)*'Hintergrund Berechnung'!$I$941,E812/($D812^0.70558407859294)*'Hintergrund Berechnung'!$I$942),IF($C812&lt;13,(E812/($D812^0.70558407859294)*'Hintergrund Berechnung'!$I$941)*0.5,IF($C812&lt;16,(E812/($D812^0.70558407859294)*'Hintergrund Berechnung'!$I$941)*0.67,E812/($D812^0.70558407859294)*'Hintergrund Berechnung'!$I$942)))</f>
        <v>#DIV/0!</v>
      </c>
      <c r="W812" s="16" t="str">
        <f t="shared" si="109"/>
        <v/>
      </c>
      <c r="X812" s="16" t="e">
        <f>IF($A$3=FALSE,IF($C812&lt;16,G812/($D812^0.70558407859294)*'Hintergrund Berechnung'!$I$941,G812/($D812^0.70558407859294)*'Hintergrund Berechnung'!$I$942),IF($C812&lt;13,(G812/($D812^0.70558407859294)*'Hintergrund Berechnung'!$I$941)*0.5,IF($C812&lt;16,(G812/($D812^0.70558407859294)*'Hintergrund Berechnung'!$I$941)*0.67,G812/($D812^0.70558407859294)*'Hintergrund Berechnung'!$I$942)))</f>
        <v>#DIV/0!</v>
      </c>
      <c r="Y812" s="16" t="str">
        <f t="shared" si="110"/>
        <v/>
      </c>
      <c r="Z812" s="16" t="e">
        <f>IF($A$3=FALSE,IF($C812&lt;16,I812/($D812^0.70558407859294)*'Hintergrund Berechnung'!$I$941,I812/($D812^0.70558407859294)*'Hintergrund Berechnung'!$I$942),IF($C812&lt;13,(I812/($D812^0.70558407859294)*'Hintergrund Berechnung'!$I$941)*0.5,IF($C812&lt;16,(I812/($D812^0.70558407859294)*'Hintergrund Berechnung'!$I$941)*0.67,I812/($D812^0.70558407859294)*'Hintergrund Berechnung'!$I$942)))</f>
        <v>#DIV/0!</v>
      </c>
      <c r="AA812" s="16" t="str">
        <f t="shared" si="111"/>
        <v/>
      </c>
      <c r="AB812" s="16" t="e">
        <f>IF($A$3=FALSE,IF($C812&lt;16,K812/($D812^0.70558407859294)*'Hintergrund Berechnung'!$I$941,K812/($D812^0.70558407859294)*'Hintergrund Berechnung'!$I$942),IF($C812&lt;13,(K812/($D812^0.70558407859294)*'Hintergrund Berechnung'!$I$941)*0.5,IF($C812&lt;16,(K812/($D812^0.70558407859294)*'Hintergrund Berechnung'!$I$941)*0.67,K812/($D812^0.70558407859294)*'Hintergrund Berechnung'!$I$942)))</f>
        <v>#DIV/0!</v>
      </c>
      <c r="AC812" s="16" t="str">
        <f t="shared" si="112"/>
        <v/>
      </c>
      <c r="AD812" s="16" t="e">
        <f>IF($A$3=FALSE,IF($C812&lt;16,M812/($D812^0.70558407859294)*'Hintergrund Berechnung'!$I$941,M812/($D812^0.70558407859294)*'Hintergrund Berechnung'!$I$942),IF($C812&lt;13,(M812/($D812^0.70558407859294)*'Hintergrund Berechnung'!$I$941)*0.5,IF($C812&lt;16,(M812/($D812^0.70558407859294)*'Hintergrund Berechnung'!$I$941)*0.67,M812/($D812^0.70558407859294)*'Hintergrund Berechnung'!$I$942)))</f>
        <v>#DIV/0!</v>
      </c>
      <c r="AE812" s="16" t="str">
        <f t="shared" si="113"/>
        <v/>
      </c>
      <c r="AF812" s="16" t="e">
        <f>IF($A$3=FALSE,IF($C812&lt;16,O812/($D812^0.70558407859294)*'Hintergrund Berechnung'!$I$941,O812/($D812^0.70558407859294)*'Hintergrund Berechnung'!$I$942),IF($C812&lt;13,(O812/($D812^0.70558407859294)*'Hintergrund Berechnung'!$I$941)*0.5,IF($C812&lt;16,(O812/($D812^0.70558407859294)*'Hintergrund Berechnung'!$I$941)*0.67,O812/($D812^0.70558407859294)*'Hintergrund Berechnung'!$I$942)))</f>
        <v>#DIV/0!</v>
      </c>
      <c r="AG812" s="16" t="str">
        <f t="shared" si="114"/>
        <v/>
      </c>
      <c r="AH812" s="16" t="e">
        <f t="shared" si="115"/>
        <v>#DIV/0!</v>
      </c>
      <c r="AI812" s="34" t="e">
        <f>ROUND(IF(C812&lt;16,$Q812/($D812^0.450818786555515)*'Hintergrund Berechnung'!$N$941,$Q812/($D812^0.450818786555515)*'Hintergrund Berechnung'!$N$942),0)</f>
        <v>#DIV/0!</v>
      </c>
      <c r="AJ812" s="34">
        <f>ROUND(IF(C812&lt;16,$R812*'Hintergrund Berechnung'!$O$941,$R812*'Hintergrund Berechnung'!$O$942),0)</f>
        <v>0</v>
      </c>
      <c r="AK812" s="34">
        <f>ROUND(IF(C812&lt;16,IF(S812&gt;0,(25-$S812)*'Hintergrund Berechnung'!$J$941,0),IF(S812&gt;0,(25-$S812)*'Hintergrund Berechnung'!$J$942,0)),0)</f>
        <v>0</v>
      </c>
      <c r="AL812" s="18" t="e">
        <f t="shared" si="116"/>
        <v>#DIV/0!</v>
      </c>
    </row>
    <row r="813" spans="21:38" x14ac:dyDescent="0.5">
      <c r="U813" s="16">
        <f t="shared" si="108"/>
        <v>0</v>
      </c>
      <c r="V813" s="16" t="e">
        <f>IF($A$3=FALSE,IF($C813&lt;16,E813/($D813^0.70558407859294)*'Hintergrund Berechnung'!$I$941,E813/($D813^0.70558407859294)*'Hintergrund Berechnung'!$I$942),IF($C813&lt;13,(E813/($D813^0.70558407859294)*'Hintergrund Berechnung'!$I$941)*0.5,IF($C813&lt;16,(E813/($D813^0.70558407859294)*'Hintergrund Berechnung'!$I$941)*0.67,E813/($D813^0.70558407859294)*'Hintergrund Berechnung'!$I$942)))</f>
        <v>#DIV/0!</v>
      </c>
      <c r="W813" s="16" t="str">
        <f t="shared" si="109"/>
        <v/>
      </c>
      <c r="X813" s="16" t="e">
        <f>IF($A$3=FALSE,IF($C813&lt;16,G813/($D813^0.70558407859294)*'Hintergrund Berechnung'!$I$941,G813/($D813^0.70558407859294)*'Hintergrund Berechnung'!$I$942),IF($C813&lt;13,(G813/($D813^0.70558407859294)*'Hintergrund Berechnung'!$I$941)*0.5,IF($C813&lt;16,(G813/($D813^0.70558407859294)*'Hintergrund Berechnung'!$I$941)*0.67,G813/($D813^0.70558407859294)*'Hintergrund Berechnung'!$I$942)))</f>
        <v>#DIV/0!</v>
      </c>
      <c r="Y813" s="16" t="str">
        <f t="shared" si="110"/>
        <v/>
      </c>
      <c r="Z813" s="16" t="e">
        <f>IF($A$3=FALSE,IF($C813&lt;16,I813/($D813^0.70558407859294)*'Hintergrund Berechnung'!$I$941,I813/($D813^0.70558407859294)*'Hintergrund Berechnung'!$I$942),IF($C813&lt;13,(I813/($D813^0.70558407859294)*'Hintergrund Berechnung'!$I$941)*0.5,IF($C813&lt;16,(I813/($D813^0.70558407859294)*'Hintergrund Berechnung'!$I$941)*0.67,I813/($D813^0.70558407859294)*'Hintergrund Berechnung'!$I$942)))</f>
        <v>#DIV/0!</v>
      </c>
      <c r="AA813" s="16" t="str">
        <f t="shared" si="111"/>
        <v/>
      </c>
      <c r="AB813" s="16" t="e">
        <f>IF($A$3=FALSE,IF($C813&lt;16,K813/($D813^0.70558407859294)*'Hintergrund Berechnung'!$I$941,K813/($D813^0.70558407859294)*'Hintergrund Berechnung'!$I$942),IF($C813&lt;13,(K813/($D813^0.70558407859294)*'Hintergrund Berechnung'!$I$941)*0.5,IF($C813&lt;16,(K813/($D813^0.70558407859294)*'Hintergrund Berechnung'!$I$941)*0.67,K813/($D813^0.70558407859294)*'Hintergrund Berechnung'!$I$942)))</f>
        <v>#DIV/0!</v>
      </c>
      <c r="AC813" s="16" t="str">
        <f t="shared" si="112"/>
        <v/>
      </c>
      <c r="AD813" s="16" t="e">
        <f>IF($A$3=FALSE,IF($C813&lt;16,M813/($D813^0.70558407859294)*'Hintergrund Berechnung'!$I$941,M813/($D813^0.70558407859294)*'Hintergrund Berechnung'!$I$942),IF($C813&lt;13,(M813/($D813^0.70558407859294)*'Hintergrund Berechnung'!$I$941)*0.5,IF($C813&lt;16,(M813/($D813^0.70558407859294)*'Hintergrund Berechnung'!$I$941)*0.67,M813/($D813^0.70558407859294)*'Hintergrund Berechnung'!$I$942)))</f>
        <v>#DIV/0!</v>
      </c>
      <c r="AE813" s="16" t="str">
        <f t="shared" si="113"/>
        <v/>
      </c>
      <c r="AF813" s="16" t="e">
        <f>IF($A$3=FALSE,IF($C813&lt;16,O813/($D813^0.70558407859294)*'Hintergrund Berechnung'!$I$941,O813/($D813^0.70558407859294)*'Hintergrund Berechnung'!$I$942),IF($C813&lt;13,(O813/($D813^0.70558407859294)*'Hintergrund Berechnung'!$I$941)*0.5,IF($C813&lt;16,(O813/($D813^0.70558407859294)*'Hintergrund Berechnung'!$I$941)*0.67,O813/($D813^0.70558407859294)*'Hintergrund Berechnung'!$I$942)))</f>
        <v>#DIV/0!</v>
      </c>
      <c r="AG813" s="16" t="str">
        <f t="shared" si="114"/>
        <v/>
      </c>
      <c r="AH813" s="16" t="e">
        <f t="shared" si="115"/>
        <v>#DIV/0!</v>
      </c>
      <c r="AI813" s="34" t="e">
        <f>ROUND(IF(C813&lt;16,$Q813/($D813^0.450818786555515)*'Hintergrund Berechnung'!$N$941,$Q813/($D813^0.450818786555515)*'Hintergrund Berechnung'!$N$942),0)</f>
        <v>#DIV/0!</v>
      </c>
      <c r="AJ813" s="34">
        <f>ROUND(IF(C813&lt;16,$R813*'Hintergrund Berechnung'!$O$941,$R813*'Hintergrund Berechnung'!$O$942),0)</f>
        <v>0</v>
      </c>
      <c r="AK813" s="34">
        <f>ROUND(IF(C813&lt;16,IF(S813&gt;0,(25-$S813)*'Hintergrund Berechnung'!$J$941,0),IF(S813&gt;0,(25-$S813)*'Hintergrund Berechnung'!$J$942,0)),0)</f>
        <v>0</v>
      </c>
      <c r="AL813" s="18" t="e">
        <f t="shared" si="116"/>
        <v>#DIV/0!</v>
      </c>
    </row>
    <row r="814" spans="21:38" x14ac:dyDescent="0.5">
      <c r="U814" s="16">
        <f t="shared" si="108"/>
        <v>0</v>
      </c>
      <c r="V814" s="16" t="e">
        <f>IF($A$3=FALSE,IF($C814&lt;16,E814/($D814^0.70558407859294)*'Hintergrund Berechnung'!$I$941,E814/($D814^0.70558407859294)*'Hintergrund Berechnung'!$I$942),IF($C814&lt;13,(E814/($D814^0.70558407859294)*'Hintergrund Berechnung'!$I$941)*0.5,IF($C814&lt;16,(E814/($D814^0.70558407859294)*'Hintergrund Berechnung'!$I$941)*0.67,E814/($D814^0.70558407859294)*'Hintergrund Berechnung'!$I$942)))</f>
        <v>#DIV/0!</v>
      </c>
      <c r="W814" s="16" t="str">
        <f t="shared" si="109"/>
        <v/>
      </c>
      <c r="X814" s="16" t="e">
        <f>IF($A$3=FALSE,IF($C814&lt;16,G814/($D814^0.70558407859294)*'Hintergrund Berechnung'!$I$941,G814/($D814^0.70558407859294)*'Hintergrund Berechnung'!$I$942),IF($C814&lt;13,(G814/($D814^0.70558407859294)*'Hintergrund Berechnung'!$I$941)*0.5,IF($C814&lt;16,(G814/($D814^0.70558407859294)*'Hintergrund Berechnung'!$I$941)*0.67,G814/($D814^0.70558407859294)*'Hintergrund Berechnung'!$I$942)))</f>
        <v>#DIV/0!</v>
      </c>
      <c r="Y814" s="16" t="str">
        <f t="shared" si="110"/>
        <v/>
      </c>
      <c r="Z814" s="16" t="e">
        <f>IF($A$3=FALSE,IF($C814&lt;16,I814/($D814^0.70558407859294)*'Hintergrund Berechnung'!$I$941,I814/($D814^0.70558407859294)*'Hintergrund Berechnung'!$I$942),IF($C814&lt;13,(I814/($D814^0.70558407859294)*'Hintergrund Berechnung'!$I$941)*0.5,IF($C814&lt;16,(I814/($D814^0.70558407859294)*'Hintergrund Berechnung'!$I$941)*0.67,I814/($D814^0.70558407859294)*'Hintergrund Berechnung'!$I$942)))</f>
        <v>#DIV/0!</v>
      </c>
      <c r="AA814" s="16" t="str">
        <f t="shared" si="111"/>
        <v/>
      </c>
      <c r="AB814" s="16" t="e">
        <f>IF($A$3=FALSE,IF($C814&lt;16,K814/($D814^0.70558407859294)*'Hintergrund Berechnung'!$I$941,K814/($D814^0.70558407859294)*'Hintergrund Berechnung'!$I$942),IF($C814&lt;13,(K814/($D814^0.70558407859294)*'Hintergrund Berechnung'!$I$941)*0.5,IF($C814&lt;16,(K814/($D814^0.70558407859294)*'Hintergrund Berechnung'!$I$941)*0.67,K814/($D814^0.70558407859294)*'Hintergrund Berechnung'!$I$942)))</f>
        <v>#DIV/0!</v>
      </c>
      <c r="AC814" s="16" t="str">
        <f t="shared" si="112"/>
        <v/>
      </c>
      <c r="AD814" s="16" t="e">
        <f>IF($A$3=FALSE,IF($C814&lt;16,M814/($D814^0.70558407859294)*'Hintergrund Berechnung'!$I$941,M814/($D814^0.70558407859294)*'Hintergrund Berechnung'!$I$942),IF($C814&lt;13,(M814/($D814^0.70558407859294)*'Hintergrund Berechnung'!$I$941)*0.5,IF($C814&lt;16,(M814/($D814^0.70558407859294)*'Hintergrund Berechnung'!$I$941)*0.67,M814/($D814^0.70558407859294)*'Hintergrund Berechnung'!$I$942)))</f>
        <v>#DIV/0!</v>
      </c>
      <c r="AE814" s="16" t="str">
        <f t="shared" si="113"/>
        <v/>
      </c>
      <c r="AF814" s="16" t="e">
        <f>IF($A$3=FALSE,IF($C814&lt;16,O814/($D814^0.70558407859294)*'Hintergrund Berechnung'!$I$941,O814/($D814^0.70558407859294)*'Hintergrund Berechnung'!$I$942),IF($C814&lt;13,(O814/($D814^0.70558407859294)*'Hintergrund Berechnung'!$I$941)*0.5,IF($C814&lt;16,(O814/($D814^0.70558407859294)*'Hintergrund Berechnung'!$I$941)*0.67,O814/($D814^0.70558407859294)*'Hintergrund Berechnung'!$I$942)))</f>
        <v>#DIV/0!</v>
      </c>
      <c r="AG814" s="16" t="str">
        <f t="shared" si="114"/>
        <v/>
      </c>
      <c r="AH814" s="16" t="e">
        <f t="shared" si="115"/>
        <v>#DIV/0!</v>
      </c>
      <c r="AI814" s="34" t="e">
        <f>ROUND(IF(C814&lt;16,$Q814/($D814^0.450818786555515)*'Hintergrund Berechnung'!$N$941,$Q814/($D814^0.450818786555515)*'Hintergrund Berechnung'!$N$942),0)</f>
        <v>#DIV/0!</v>
      </c>
      <c r="AJ814" s="34">
        <f>ROUND(IF(C814&lt;16,$R814*'Hintergrund Berechnung'!$O$941,$R814*'Hintergrund Berechnung'!$O$942),0)</f>
        <v>0</v>
      </c>
      <c r="AK814" s="34">
        <f>ROUND(IF(C814&lt;16,IF(S814&gt;0,(25-$S814)*'Hintergrund Berechnung'!$J$941,0),IF(S814&gt;0,(25-$S814)*'Hintergrund Berechnung'!$J$942,0)),0)</f>
        <v>0</v>
      </c>
      <c r="AL814" s="18" t="e">
        <f t="shared" si="116"/>
        <v>#DIV/0!</v>
      </c>
    </row>
    <row r="815" spans="21:38" x14ac:dyDescent="0.5">
      <c r="U815" s="16">
        <f t="shared" si="108"/>
        <v>0</v>
      </c>
      <c r="V815" s="16" t="e">
        <f>IF($A$3=FALSE,IF($C815&lt;16,E815/($D815^0.70558407859294)*'Hintergrund Berechnung'!$I$941,E815/($D815^0.70558407859294)*'Hintergrund Berechnung'!$I$942),IF($C815&lt;13,(E815/($D815^0.70558407859294)*'Hintergrund Berechnung'!$I$941)*0.5,IF($C815&lt;16,(E815/($D815^0.70558407859294)*'Hintergrund Berechnung'!$I$941)*0.67,E815/($D815^0.70558407859294)*'Hintergrund Berechnung'!$I$942)))</f>
        <v>#DIV/0!</v>
      </c>
      <c r="W815" s="16" t="str">
        <f t="shared" si="109"/>
        <v/>
      </c>
      <c r="X815" s="16" t="e">
        <f>IF($A$3=FALSE,IF($C815&lt;16,G815/($D815^0.70558407859294)*'Hintergrund Berechnung'!$I$941,G815/($D815^0.70558407859294)*'Hintergrund Berechnung'!$I$942),IF($C815&lt;13,(G815/($D815^0.70558407859294)*'Hintergrund Berechnung'!$I$941)*0.5,IF($C815&lt;16,(G815/($D815^0.70558407859294)*'Hintergrund Berechnung'!$I$941)*0.67,G815/($D815^0.70558407859294)*'Hintergrund Berechnung'!$I$942)))</f>
        <v>#DIV/0!</v>
      </c>
      <c r="Y815" s="16" t="str">
        <f t="shared" si="110"/>
        <v/>
      </c>
      <c r="Z815" s="16" t="e">
        <f>IF($A$3=FALSE,IF($C815&lt;16,I815/($D815^0.70558407859294)*'Hintergrund Berechnung'!$I$941,I815/($D815^0.70558407859294)*'Hintergrund Berechnung'!$I$942),IF($C815&lt;13,(I815/($D815^0.70558407859294)*'Hintergrund Berechnung'!$I$941)*0.5,IF($C815&lt;16,(I815/($D815^0.70558407859294)*'Hintergrund Berechnung'!$I$941)*0.67,I815/($D815^0.70558407859294)*'Hintergrund Berechnung'!$I$942)))</f>
        <v>#DIV/0!</v>
      </c>
      <c r="AA815" s="16" t="str">
        <f t="shared" si="111"/>
        <v/>
      </c>
      <c r="AB815" s="16" t="e">
        <f>IF($A$3=FALSE,IF($C815&lt;16,K815/($D815^0.70558407859294)*'Hintergrund Berechnung'!$I$941,K815/($D815^0.70558407859294)*'Hintergrund Berechnung'!$I$942),IF($C815&lt;13,(K815/($D815^0.70558407859294)*'Hintergrund Berechnung'!$I$941)*0.5,IF($C815&lt;16,(K815/($D815^0.70558407859294)*'Hintergrund Berechnung'!$I$941)*0.67,K815/($D815^0.70558407859294)*'Hintergrund Berechnung'!$I$942)))</f>
        <v>#DIV/0!</v>
      </c>
      <c r="AC815" s="16" t="str">
        <f t="shared" si="112"/>
        <v/>
      </c>
      <c r="AD815" s="16" t="e">
        <f>IF($A$3=FALSE,IF($C815&lt;16,M815/($D815^0.70558407859294)*'Hintergrund Berechnung'!$I$941,M815/($D815^0.70558407859294)*'Hintergrund Berechnung'!$I$942),IF($C815&lt;13,(M815/($D815^0.70558407859294)*'Hintergrund Berechnung'!$I$941)*0.5,IF($C815&lt;16,(M815/($D815^0.70558407859294)*'Hintergrund Berechnung'!$I$941)*0.67,M815/($D815^0.70558407859294)*'Hintergrund Berechnung'!$I$942)))</f>
        <v>#DIV/0!</v>
      </c>
      <c r="AE815" s="16" t="str">
        <f t="shared" si="113"/>
        <v/>
      </c>
      <c r="AF815" s="16" t="e">
        <f>IF($A$3=FALSE,IF($C815&lt;16,O815/($D815^0.70558407859294)*'Hintergrund Berechnung'!$I$941,O815/($D815^0.70558407859294)*'Hintergrund Berechnung'!$I$942),IF($C815&lt;13,(O815/($D815^0.70558407859294)*'Hintergrund Berechnung'!$I$941)*0.5,IF($C815&lt;16,(O815/($D815^0.70558407859294)*'Hintergrund Berechnung'!$I$941)*0.67,O815/($D815^0.70558407859294)*'Hintergrund Berechnung'!$I$942)))</f>
        <v>#DIV/0!</v>
      </c>
      <c r="AG815" s="16" t="str">
        <f t="shared" si="114"/>
        <v/>
      </c>
      <c r="AH815" s="16" t="e">
        <f t="shared" si="115"/>
        <v>#DIV/0!</v>
      </c>
      <c r="AI815" s="34" t="e">
        <f>ROUND(IF(C815&lt;16,$Q815/($D815^0.450818786555515)*'Hintergrund Berechnung'!$N$941,$Q815/($D815^0.450818786555515)*'Hintergrund Berechnung'!$N$942),0)</f>
        <v>#DIV/0!</v>
      </c>
      <c r="AJ815" s="34">
        <f>ROUND(IF(C815&lt;16,$R815*'Hintergrund Berechnung'!$O$941,$R815*'Hintergrund Berechnung'!$O$942),0)</f>
        <v>0</v>
      </c>
      <c r="AK815" s="34">
        <f>ROUND(IF(C815&lt;16,IF(S815&gt;0,(25-$S815)*'Hintergrund Berechnung'!$J$941,0),IF(S815&gt;0,(25-$S815)*'Hintergrund Berechnung'!$J$942,0)),0)</f>
        <v>0</v>
      </c>
      <c r="AL815" s="18" t="e">
        <f t="shared" si="116"/>
        <v>#DIV/0!</v>
      </c>
    </row>
    <row r="816" spans="21:38" x14ac:dyDescent="0.5">
      <c r="U816" s="16">
        <f t="shared" si="108"/>
        <v>0</v>
      </c>
      <c r="V816" s="16" t="e">
        <f>IF($A$3=FALSE,IF($C816&lt;16,E816/($D816^0.70558407859294)*'Hintergrund Berechnung'!$I$941,E816/($D816^0.70558407859294)*'Hintergrund Berechnung'!$I$942),IF($C816&lt;13,(E816/($D816^0.70558407859294)*'Hintergrund Berechnung'!$I$941)*0.5,IF($C816&lt;16,(E816/($D816^0.70558407859294)*'Hintergrund Berechnung'!$I$941)*0.67,E816/($D816^0.70558407859294)*'Hintergrund Berechnung'!$I$942)))</f>
        <v>#DIV/0!</v>
      </c>
      <c r="W816" s="16" t="str">
        <f t="shared" si="109"/>
        <v/>
      </c>
      <c r="X816" s="16" t="e">
        <f>IF($A$3=FALSE,IF($C816&lt;16,G816/($D816^0.70558407859294)*'Hintergrund Berechnung'!$I$941,G816/($D816^0.70558407859294)*'Hintergrund Berechnung'!$I$942),IF($C816&lt;13,(G816/($D816^0.70558407859294)*'Hintergrund Berechnung'!$I$941)*0.5,IF($C816&lt;16,(G816/($D816^0.70558407859294)*'Hintergrund Berechnung'!$I$941)*0.67,G816/($D816^0.70558407859294)*'Hintergrund Berechnung'!$I$942)))</f>
        <v>#DIV/0!</v>
      </c>
      <c r="Y816" s="16" t="str">
        <f t="shared" si="110"/>
        <v/>
      </c>
      <c r="Z816" s="16" t="e">
        <f>IF($A$3=FALSE,IF($C816&lt;16,I816/($D816^0.70558407859294)*'Hintergrund Berechnung'!$I$941,I816/($D816^0.70558407859294)*'Hintergrund Berechnung'!$I$942),IF($C816&lt;13,(I816/($D816^0.70558407859294)*'Hintergrund Berechnung'!$I$941)*0.5,IF($C816&lt;16,(I816/($D816^0.70558407859294)*'Hintergrund Berechnung'!$I$941)*0.67,I816/($D816^0.70558407859294)*'Hintergrund Berechnung'!$I$942)))</f>
        <v>#DIV/0!</v>
      </c>
      <c r="AA816" s="16" t="str">
        <f t="shared" si="111"/>
        <v/>
      </c>
      <c r="AB816" s="16" t="e">
        <f>IF($A$3=FALSE,IF($C816&lt;16,K816/($D816^0.70558407859294)*'Hintergrund Berechnung'!$I$941,K816/($D816^0.70558407859294)*'Hintergrund Berechnung'!$I$942),IF($C816&lt;13,(K816/($D816^0.70558407859294)*'Hintergrund Berechnung'!$I$941)*0.5,IF($C816&lt;16,(K816/($D816^0.70558407859294)*'Hintergrund Berechnung'!$I$941)*0.67,K816/($D816^0.70558407859294)*'Hintergrund Berechnung'!$I$942)))</f>
        <v>#DIV/0!</v>
      </c>
      <c r="AC816" s="16" t="str">
        <f t="shared" si="112"/>
        <v/>
      </c>
      <c r="AD816" s="16" t="e">
        <f>IF($A$3=FALSE,IF($C816&lt;16,M816/($D816^0.70558407859294)*'Hintergrund Berechnung'!$I$941,M816/($D816^0.70558407859294)*'Hintergrund Berechnung'!$I$942),IF($C816&lt;13,(M816/($D816^0.70558407859294)*'Hintergrund Berechnung'!$I$941)*0.5,IF($C816&lt;16,(M816/($D816^0.70558407859294)*'Hintergrund Berechnung'!$I$941)*0.67,M816/($D816^0.70558407859294)*'Hintergrund Berechnung'!$I$942)))</f>
        <v>#DIV/0!</v>
      </c>
      <c r="AE816" s="16" t="str">
        <f t="shared" si="113"/>
        <v/>
      </c>
      <c r="AF816" s="16" t="e">
        <f>IF($A$3=FALSE,IF($C816&lt;16,O816/($D816^0.70558407859294)*'Hintergrund Berechnung'!$I$941,O816/($D816^0.70558407859294)*'Hintergrund Berechnung'!$I$942),IF($C816&lt;13,(O816/($D816^0.70558407859294)*'Hintergrund Berechnung'!$I$941)*0.5,IF($C816&lt;16,(O816/($D816^0.70558407859294)*'Hintergrund Berechnung'!$I$941)*0.67,O816/($D816^0.70558407859294)*'Hintergrund Berechnung'!$I$942)))</f>
        <v>#DIV/0!</v>
      </c>
      <c r="AG816" s="16" t="str">
        <f t="shared" si="114"/>
        <v/>
      </c>
      <c r="AH816" s="16" t="e">
        <f t="shared" si="115"/>
        <v>#DIV/0!</v>
      </c>
      <c r="AI816" s="34" t="e">
        <f>ROUND(IF(C816&lt;16,$Q816/($D816^0.450818786555515)*'Hintergrund Berechnung'!$N$941,$Q816/($D816^0.450818786555515)*'Hintergrund Berechnung'!$N$942),0)</f>
        <v>#DIV/0!</v>
      </c>
      <c r="AJ816" s="34">
        <f>ROUND(IF(C816&lt;16,$R816*'Hintergrund Berechnung'!$O$941,$R816*'Hintergrund Berechnung'!$O$942),0)</f>
        <v>0</v>
      </c>
      <c r="AK816" s="34">
        <f>ROUND(IF(C816&lt;16,IF(S816&gt;0,(25-$S816)*'Hintergrund Berechnung'!$J$941,0),IF(S816&gt;0,(25-$S816)*'Hintergrund Berechnung'!$J$942,0)),0)</f>
        <v>0</v>
      </c>
      <c r="AL816" s="18" t="e">
        <f t="shared" si="116"/>
        <v>#DIV/0!</v>
      </c>
    </row>
    <row r="817" spans="21:38" x14ac:dyDescent="0.5">
      <c r="U817" s="16">
        <f t="shared" si="108"/>
        <v>0</v>
      </c>
      <c r="V817" s="16" t="e">
        <f>IF($A$3=FALSE,IF($C817&lt;16,E817/($D817^0.70558407859294)*'Hintergrund Berechnung'!$I$941,E817/($D817^0.70558407859294)*'Hintergrund Berechnung'!$I$942),IF($C817&lt;13,(E817/($D817^0.70558407859294)*'Hintergrund Berechnung'!$I$941)*0.5,IF($C817&lt;16,(E817/($D817^0.70558407859294)*'Hintergrund Berechnung'!$I$941)*0.67,E817/($D817^0.70558407859294)*'Hintergrund Berechnung'!$I$942)))</f>
        <v>#DIV/0!</v>
      </c>
      <c r="W817" s="16" t="str">
        <f t="shared" si="109"/>
        <v/>
      </c>
      <c r="X817" s="16" t="e">
        <f>IF($A$3=FALSE,IF($C817&lt;16,G817/($D817^0.70558407859294)*'Hintergrund Berechnung'!$I$941,G817/($D817^0.70558407859294)*'Hintergrund Berechnung'!$I$942),IF($C817&lt;13,(G817/($D817^0.70558407859294)*'Hintergrund Berechnung'!$I$941)*0.5,IF($C817&lt;16,(G817/($D817^0.70558407859294)*'Hintergrund Berechnung'!$I$941)*0.67,G817/($D817^0.70558407859294)*'Hintergrund Berechnung'!$I$942)))</f>
        <v>#DIV/0!</v>
      </c>
      <c r="Y817" s="16" t="str">
        <f t="shared" si="110"/>
        <v/>
      </c>
      <c r="Z817" s="16" t="e">
        <f>IF($A$3=FALSE,IF($C817&lt;16,I817/($D817^0.70558407859294)*'Hintergrund Berechnung'!$I$941,I817/($D817^0.70558407859294)*'Hintergrund Berechnung'!$I$942),IF($C817&lt;13,(I817/($D817^0.70558407859294)*'Hintergrund Berechnung'!$I$941)*0.5,IF($C817&lt;16,(I817/($D817^0.70558407859294)*'Hintergrund Berechnung'!$I$941)*0.67,I817/($D817^0.70558407859294)*'Hintergrund Berechnung'!$I$942)))</f>
        <v>#DIV/0!</v>
      </c>
      <c r="AA817" s="16" t="str">
        <f t="shared" si="111"/>
        <v/>
      </c>
      <c r="AB817" s="16" t="e">
        <f>IF($A$3=FALSE,IF($C817&lt;16,K817/($D817^0.70558407859294)*'Hintergrund Berechnung'!$I$941,K817/($D817^0.70558407859294)*'Hintergrund Berechnung'!$I$942),IF($C817&lt;13,(K817/($D817^0.70558407859294)*'Hintergrund Berechnung'!$I$941)*0.5,IF($C817&lt;16,(K817/($D817^0.70558407859294)*'Hintergrund Berechnung'!$I$941)*0.67,K817/($D817^0.70558407859294)*'Hintergrund Berechnung'!$I$942)))</f>
        <v>#DIV/0!</v>
      </c>
      <c r="AC817" s="16" t="str">
        <f t="shared" si="112"/>
        <v/>
      </c>
      <c r="AD817" s="16" t="e">
        <f>IF($A$3=FALSE,IF($C817&lt;16,M817/($D817^0.70558407859294)*'Hintergrund Berechnung'!$I$941,M817/($D817^0.70558407859294)*'Hintergrund Berechnung'!$I$942),IF($C817&lt;13,(M817/($D817^0.70558407859294)*'Hintergrund Berechnung'!$I$941)*0.5,IF($C817&lt;16,(M817/($D817^0.70558407859294)*'Hintergrund Berechnung'!$I$941)*0.67,M817/($D817^0.70558407859294)*'Hintergrund Berechnung'!$I$942)))</f>
        <v>#DIV/0!</v>
      </c>
      <c r="AE817" s="16" t="str">
        <f t="shared" si="113"/>
        <v/>
      </c>
      <c r="AF817" s="16" t="e">
        <f>IF($A$3=FALSE,IF($C817&lt;16,O817/($D817^0.70558407859294)*'Hintergrund Berechnung'!$I$941,O817/($D817^0.70558407859294)*'Hintergrund Berechnung'!$I$942),IF($C817&lt;13,(O817/($D817^0.70558407859294)*'Hintergrund Berechnung'!$I$941)*0.5,IF($C817&lt;16,(O817/($D817^0.70558407859294)*'Hintergrund Berechnung'!$I$941)*0.67,O817/($D817^0.70558407859294)*'Hintergrund Berechnung'!$I$942)))</f>
        <v>#DIV/0!</v>
      </c>
      <c r="AG817" s="16" t="str">
        <f t="shared" si="114"/>
        <v/>
      </c>
      <c r="AH817" s="16" t="e">
        <f t="shared" si="115"/>
        <v>#DIV/0!</v>
      </c>
      <c r="AI817" s="34" t="e">
        <f>ROUND(IF(C817&lt;16,$Q817/($D817^0.450818786555515)*'Hintergrund Berechnung'!$N$941,$Q817/($D817^0.450818786555515)*'Hintergrund Berechnung'!$N$942),0)</f>
        <v>#DIV/0!</v>
      </c>
      <c r="AJ817" s="34">
        <f>ROUND(IF(C817&lt;16,$R817*'Hintergrund Berechnung'!$O$941,$R817*'Hintergrund Berechnung'!$O$942),0)</f>
        <v>0</v>
      </c>
      <c r="AK817" s="34">
        <f>ROUND(IF(C817&lt;16,IF(S817&gt;0,(25-$S817)*'Hintergrund Berechnung'!$J$941,0),IF(S817&gt;0,(25-$S817)*'Hintergrund Berechnung'!$J$942,0)),0)</f>
        <v>0</v>
      </c>
      <c r="AL817" s="18" t="e">
        <f t="shared" si="116"/>
        <v>#DIV/0!</v>
      </c>
    </row>
    <row r="818" spans="21:38" x14ac:dyDescent="0.5">
      <c r="U818" s="16">
        <f t="shared" si="108"/>
        <v>0</v>
      </c>
      <c r="V818" s="16" t="e">
        <f>IF($A$3=FALSE,IF($C818&lt;16,E818/($D818^0.70558407859294)*'Hintergrund Berechnung'!$I$941,E818/($D818^0.70558407859294)*'Hintergrund Berechnung'!$I$942),IF($C818&lt;13,(E818/($D818^0.70558407859294)*'Hintergrund Berechnung'!$I$941)*0.5,IF($C818&lt;16,(E818/($D818^0.70558407859294)*'Hintergrund Berechnung'!$I$941)*0.67,E818/($D818^0.70558407859294)*'Hintergrund Berechnung'!$I$942)))</f>
        <v>#DIV/0!</v>
      </c>
      <c r="W818" s="16" t="str">
        <f t="shared" si="109"/>
        <v/>
      </c>
      <c r="X818" s="16" t="e">
        <f>IF($A$3=FALSE,IF($C818&lt;16,G818/($D818^0.70558407859294)*'Hintergrund Berechnung'!$I$941,G818/($D818^0.70558407859294)*'Hintergrund Berechnung'!$I$942),IF($C818&lt;13,(G818/($D818^0.70558407859294)*'Hintergrund Berechnung'!$I$941)*0.5,IF($C818&lt;16,(G818/($D818^0.70558407859294)*'Hintergrund Berechnung'!$I$941)*0.67,G818/($D818^0.70558407859294)*'Hintergrund Berechnung'!$I$942)))</f>
        <v>#DIV/0!</v>
      </c>
      <c r="Y818" s="16" t="str">
        <f t="shared" si="110"/>
        <v/>
      </c>
      <c r="Z818" s="16" t="e">
        <f>IF($A$3=FALSE,IF($C818&lt;16,I818/($D818^0.70558407859294)*'Hintergrund Berechnung'!$I$941,I818/($D818^0.70558407859294)*'Hintergrund Berechnung'!$I$942),IF($C818&lt;13,(I818/($D818^0.70558407859294)*'Hintergrund Berechnung'!$I$941)*0.5,IF($C818&lt;16,(I818/($D818^0.70558407859294)*'Hintergrund Berechnung'!$I$941)*0.67,I818/($D818^0.70558407859294)*'Hintergrund Berechnung'!$I$942)))</f>
        <v>#DIV/0!</v>
      </c>
      <c r="AA818" s="16" t="str">
        <f t="shared" si="111"/>
        <v/>
      </c>
      <c r="AB818" s="16" t="e">
        <f>IF($A$3=FALSE,IF($C818&lt;16,K818/($D818^0.70558407859294)*'Hintergrund Berechnung'!$I$941,K818/($D818^0.70558407859294)*'Hintergrund Berechnung'!$I$942),IF($C818&lt;13,(K818/($D818^0.70558407859294)*'Hintergrund Berechnung'!$I$941)*0.5,IF($C818&lt;16,(K818/($D818^0.70558407859294)*'Hintergrund Berechnung'!$I$941)*0.67,K818/($D818^0.70558407859294)*'Hintergrund Berechnung'!$I$942)))</f>
        <v>#DIV/0!</v>
      </c>
      <c r="AC818" s="16" t="str">
        <f t="shared" si="112"/>
        <v/>
      </c>
      <c r="AD818" s="16" t="e">
        <f>IF($A$3=FALSE,IF($C818&lt;16,M818/($D818^0.70558407859294)*'Hintergrund Berechnung'!$I$941,M818/($D818^0.70558407859294)*'Hintergrund Berechnung'!$I$942),IF($C818&lt;13,(M818/($D818^0.70558407859294)*'Hintergrund Berechnung'!$I$941)*0.5,IF($C818&lt;16,(M818/($D818^0.70558407859294)*'Hintergrund Berechnung'!$I$941)*0.67,M818/($D818^0.70558407859294)*'Hintergrund Berechnung'!$I$942)))</f>
        <v>#DIV/0!</v>
      </c>
      <c r="AE818" s="16" t="str">
        <f t="shared" si="113"/>
        <v/>
      </c>
      <c r="AF818" s="16" t="e">
        <f>IF($A$3=FALSE,IF($C818&lt;16,O818/($D818^0.70558407859294)*'Hintergrund Berechnung'!$I$941,O818/($D818^0.70558407859294)*'Hintergrund Berechnung'!$I$942),IF($C818&lt;13,(O818/($D818^0.70558407859294)*'Hintergrund Berechnung'!$I$941)*0.5,IF($C818&lt;16,(O818/($D818^0.70558407859294)*'Hintergrund Berechnung'!$I$941)*0.67,O818/($D818^0.70558407859294)*'Hintergrund Berechnung'!$I$942)))</f>
        <v>#DIV/0!</v>
      </c>
      <c r="AG818" s="16" t="str">
        <f t="shared" si="114"/>
        <v/>
      </c>
      <c r="AH818" s="16" t="e">
        <f t="shared" si="115"/>
        <v>#DIV/0!</v>
      </c>
      <c r="AI818" s="34" t="e">
        <f>ROUND(IF(C818&lt;16,$Q818/($D818^0.450818786555515)*'Hintergrund Berechnung'!$N$941,$Q818/($D818^0.450818786555515)*'Hintergrund Berechnung'!$N$942),0)</f>
        <v>#DIV/0!</v>
      </c>
      <c r="AJ818" s="34">
        <f>ROUND(IF(C818&lt;16,$R818*'Hintergrund Berechnung'!$O$941,$R818*'Hintergrund Berechnung'!$O$942),0)</f>
        <v>0</v>
      </c>
      <c r="AK818" s="34">
        <f>ROUND(IF(C818&lt;16,IF(S818&gt;0,(25-$S818)*'Hintergrund Berechnung'!$J$941,0),IF(S818&gt;0,(25-$S818)*'Hintergrund Berechnung'!$J$942,0)),0)</f>
        <v>0</v>
      </c>
      <c r="AL818" s="18" t="e">
        <f t="shared" si="116"/>
        <v>#DIV/0!</v>
      </c>
    </row>
    <row r="819" spans="21:38" x14ac:dyDescent="0.5">
      <c r="U819" s="16">
        <f t="shared" si="108"/>
        <v>0</v>
      </c>
      <c r="V819" s="16" t="e">
        <f>IF($A$3=FALSE,IF($C819&lt;16,E819/($D819^0.70558407859294)*'Hintergrund Berechnung'!$I$941,E819/($D819^0.70558407859294)*'Hintergrund Berechnung'!$I$942),IF($C819&lt;13,(E819/($D819^0.70558407859294)*'Hintergrund Berechnung'!$I$941)*0.5,IF($C819&lt;16,(E819/($D819^0.70558407859294)*'Hintergrund Berechnung'!$I$941)*0.67,E819/($D819^0.70558407859294)*'Hintergrund Berechnung'!$I$942)))</f>
        <v>#DIV/0!</v>
      </c>
      <c r="W819" s="16" t="str">
        <f t="shared" si="109"/>
        <v/>
      </c>
      <c r="X819" s="16" t="e">
        <f>IF($A$3=FALSE,IF($C819&lt;16,G819/($D819^0.70558407859294)*'Hintergrund Berechnung'!$I$941,G819/($D819^0.70558407859294)*'Hintergrund Berechnung'!$I$942),IF($C819&lt;13,(G819/($D819^0.70558407859294)*'Hintergrund Berechnung'!$I$941)*0.5,IF($C819&lt;16,(G819/($D819^0.70558407859294)*'Hintergrund Berechnung'!$I$941)*0.67,G819/($D819^0.70558407859294)*'Hintergrund Berechnung'!$I$942)))</f>
        <v>#DIV/0!</v>
      </c>
      <c r="Y819" s="16" t="str">
        <f t="shared" si="110"/>
        <v/>
      </c>
      <c r="Z819" s="16" t="e">
        <f>IF($A$3=FALSE,IF($C819&lt;16,I819/($D819^0.70558407859294)*'Hintergrund Berechnung'!$I$941,I819/($D819^0.70558407859294)*'Hintergrund Berechnung'!$I$942),IF($C819&lt;13,(I819/($D819^0.70558407859294)*'Hintergrund Berechnung'!$I$941)*0.5,IF($C819&lt;16,(I819/($D819^0.70558407859294)*'Hintergrund Berechnung'!$I$941)*0.67,I819/($D819^0.70558407859294)*'Hintergrund Berechnung'!$I$942)))</f>
        <v>#DIV/0!</v>
      </c>
      <c r="AA819" s="16" t="str">
        <f t="shared" si="111"/>
        <v/>
      </c>
      <c r="AB819" s="16" t="e">
        <f>IF($A$3=FALSE,IF($C819&lt;16,K819/($D819^0.70558407859294)*'Hintergrund Berechnung'!$I$941,K819/($D819^0.70558407859294)*'Hintergrund Berechnung'!$I$942),IF($C819&lt;13,(K819/($D819^0.70558407859294)*'Hintergrund Berechnung'!$I$941)*0.5,IF($C819&lt;16,(K819/($D819^0.70558407859294)*'Hintergrund Berechnung'!$I$941)*0.67,K819/($D819^0.70558407859294)*'Hintergrund Berechnung'!$I$942)))</f>
        <v>#DIV/0!</v>
      </c>
      <c r="AC819" s="16" t="str">
        <f t="shared" si="112"/>
        <v/>
      </c>
      <c r="AD819" s="16" t="e">
        <f>IF($A$3=FALSE,IF($C819&lt;16,M819/($D819^0.70558407859294)*'Hintergrund Berechnung'!$I$941,M819/($D819^0.70558407859294)*'Hintergrund Berechnung'!$I$942),IF($C819&lt;13,(M819/($D819^0.70558407859294)*'Hintergrund Berechnung'!$I$941)*0.5,IF($C819&lt;16,(M819/($D819^0.70558407859294)*'Hintergrund Berechnung'!$I$941)*0.67,M819/($D819^0.70558407859294)*'Hintergrund Berechnung'!$I$942)))</f>
        <v>#DIV/0!</v>
      </c>
      <c r="AE819" s="16" t="str">
        <f t="shared" si="113"/>
        <v/>
      </c>
      <c r="AF819" s="16" t="e">
        <f>IF($A$3=FALSE,IF($C819&lt;16,O819/($D819^0.70558407859294)*'Hintergrund Berechnung'!$I$941,O819/($D819^0.70558407859294)*'Hintergrund Berechnung'!$I$942),IF($C819&lt;13,(O819/($D819^0.70558407859294)*'Hintergrund Berechnung'!$I$941)*0.5,IF($C819&lt;16,(O819/($D819^0.70558407859294)*'Hintergrund Berechnung'!$I$941)*0.67,O819/($D819^0.70558407859294)*'Hintergrund Berechnung'!$I$942)))</f>
        <v>#DIV/0!</v>
      </c>
      <c r="AG819" s="16" t="str">
        <f t="shared" si="114"/>
        <v/>
      </c>
      <c r="AH819" s="16" t="e">
        <f t="shared" si="115"/>
        <v>#DIV/0!</v>
      </c>
      <c r="AI819" s="34" t="e">
        <f>ROUND(IF(C819&lt;16,$Q819/($D819^0.450818786555515)*'Hintergrund Berechnung'!$N$941,$Q819/($D819^0.450818786555515)*'Hintergrund Berechnung'!$N$942),0)</f>
        <v>#DIV/0!</v>
      </c>
      <c r="AJ819" s="34">
        <f>ROUND(IF(C819&lt;16,$R819*'Hintergrund Berechnung'!$O$941,$R819*'Hintergrund Berechnung'!$O$942),0)</f>
        <v>0</v>
      </c>
      <c r="AK819" s="34">
        <f>ROUND(IF(C819&lt;16,IF(S819&gt;0,(25-$S819)*'Hintergrund Berechnung'!$J$941,0),IF(S819&gt;0,(25-$S819)*'Hintergrund Berechnung'!$J$942,0)),0)</f>
        <v>0</v>
      </c>
      <c r="AL819" s="18" t="e">
        <f t="shared" si="116"/>
        <v>#DIV/0!</v>
      </c>
    </row>
    <row r="820" spans="21:38" x14ac:dyDescent="0.5">
      <c r="U820" s="16">
        <f t="shared" si="108"/>
        <v>0</v>
      </c>
      <c r="V820" s="16" t="e">
        <f>IF($A$3=FALSE,IF($C820&lt;16,E820/($D820^0.70558407859294)*'Hintergrund Berechnung'!$I$941,E820/($D820^0.70558407859294)*'Hintergrund Berechnung'!$I$942),IF($C820&lt;13,(E820/($D820^0.70558407859294)*'Hintergrund Berechnung'!$I$941)*0.5,IF($C820&lt;16,(E820/($D820^0.70558407859294)*'Hintergrund Berechnung'!$I$941)*0.67,E820/($D820^0.70558407859294)*'Hintergrund Berechnung'!$I$942)))</f>
        <v>#DIV/0!</v>
      </c>
      <c r="W820" s="16" t="str">
        <f t="shared" si="109"/>
        <v/>
      </c>
      <c r="X820" s="16" t="e">
        <f>IF($A$3=FALSE,IF($C820&lt;16,G820/($D820^0.70558407859294)*'Hintergrund Berechnung'!$I$941,G820/($D820^0.70558407859294)*'Hintergrund Berechnung'!$I$942),IF($C820&lt;13,(G820/($D820^0.70558407859294)*'Hintergrund Berechnung'!$I$941)*0.5,IF($C820&lt;16,(G820/($D820^0.70558407859294)*'Hintergrund Berechnung'!$I$941)*0.67,G820/($D820^0.70558407859294)*'Hintergrund Berechnung'!$I$942)))</f>
        <v>#DIV/0!</v>
      </c>
      <c r="Y820" s="16" t="str">
        <f t="shared" si="110"/>
        <v/>
      </c>
      <c r="Z820" s="16" t="e">
        <f>IF($A$3=FALSE,IF($C820&lt;16,I820/($D820^0.70558407859294)*'Hintergrund Berechnung'!$I$941,I820/($D820^0.70558407859294)*'Hintergrund Berechnung'!$I$942),IF($C820&lt;13,(I820/($D820^0.70558407859294)*'Hintergrund Berechnung'!$I$941)*0.5,IF($C820&lt;16,(I820/($D820^0.70558407859294)*'Hintergrund Berechnung'!$I$941)*0.67,I820/($D820^0.70558407859294)*'Hintergrund Berechnung'!$I$942)))</f>
        <v>#DIV/0!</v>
      </c>
      <c r="AA820" s="16" t="str">
        <f t="shared" si="111"/>
        <v/>
      </c>
      <c r="AB820" s="16" t="e">
        <f>IF($A$3=FALSE,IF($C820&lt;16,K820/($D820^0.70558407859294)*'Hintergrund Berechnung'!$I$941,K820/($D820^0.70558407859294)*'Hintergrund Berechnung'!$I$942),IF($C820&lt;13,(K820/($D820^0.70558407859294)*'Hintergrund Berechnung'!$I$941)*0.5,IF($C820&lt;16,(K820/($D820^0.70558407859294)*'Hintergrund Berechnung'!$I$941)*0.67,K820/($D820^0.70558407859294)*'Hintergrund Berechnung'!$I$942)))</f>
        <v>#DIV/0!</v>
      </c>
      <c r="AC820" s="16" t="str">
        <f t="shared" si="112"/>
        <v/>
      </c>
      <c r="AD820" s="16" t="e">
        <f>IF($A$3=FALSE,IF($C820&lt;16,M820/($D820^0.70558407859294)*'Hintergrund Berechnung'!$I$941,M820/($D820^0.70558407859294)*'Hintergrund Berechnung'!$I$942),IF($C820&lt;13,(M820/($D820^0.70558407859294)*'Hintergrund Berechnung'!$I$941)*0.5,IF($C820&lt;16,(M820/($D820^0.70558407859294)*'Hintergrund Berechnung'!$I$941)*0.67,M820/($D820^0.70558407859294)*'Hintergrund Berechnung'!$I$942)))</f>
        <v>#DIV/0!</v>
      </c>
      <c r="AE820" s="16" t="str">
        <f t="shared" si="113"/>
        <v/>
      </c>
      <c r="AF820" s="16" t="e">
        <f>IF($A$3=FALSE,IF($C820&lt;16,O820/($D820^0.70558407859294)*'Hintergrund Berechnung'!$I$941,O820/($D820^0.70558407859294)*'Hintergrund Berechnung'!$I$942),IF($C820&lt;13,(O820/($D820^0.70558407859294)*'Hintergrund Berechnung'!$I$941)*0.5,IF($C820&lt;16,(O820/($D820^0.70558407859294)*'Hintergrund Berechnung'!$I$941)*0.67,O820/($D820^0.70558407859294)*'Hintergrund Berechnung'!$I$942)))</f>
        <v>#DIV/0!</v>
      </c>
      <c r="AG820" s="16" t="str">
        <f t="shared" si="114"/>
        <v/>
      </c>
      <c r="AH820" s="16" t="e">
        <f t="shared" si="115"/>
        <v>#DIV/0!</v>
      </c>
      <c r="AI820" s="34" t="e">
        <f>ROUND(IF(C820&lt;16,$Q820/($D820^0.450818786555515)*'Hintergrund Berechnung'!$N$941,$Q820/($D820^0.450818786555515)*'Hintergrund Berechnung'!$N$942),0)</f>
        <v>#DIV/0!</v>
      </c>
      <c r="AJ820" s="34">
        <f>ROUND(IF(C820&lt;16,$R820*'Hintergrund Berechnung'!$O$941,$R820*'Hintergrund Berechnung'!$O$942),0)</f>
        <v>0</v>
      </c>
      <c r="AK820" s="34">
        <f>ROUND(IF(C820&lt;16,IF(S820&gt;0,(25-$S820)*'Hintergrund Berechnung'!$J$941,0),IF(S820&gt;0,(25-$S820)*'Hintergrund Berechnung'!$J$942,0)),0)</f>
        <v>0</v>
      </c>
      <c r="AL820" s="18" t="e">
        <f t="shared" si="116"/>
        <v>#DIV/0!</v>
      </c>
    </row>
    <row r="821" spans="21:38" x14ac:dyDescent="0.5">
      <c r="U821" s="16">
        <f t="shared" si="108"/>
        <v>0</v>
      </c>
      <c r="V821" s="16" t="e">
        <f>IF($A$3=FALSE,IF($C821&lt;16,E821/($D821^0.70558407859294)*'Hintergrund Berechnung'!$I$941,E821/($D821^0.70558407859294)*'Hintergrund Berechnung'!$I$942),IF($C821&lt;13,(E821/($D821^0.70558407859294)*'Hintergrund Berechnung'!$I$941)*0.5,IF($C821&lt;16,(E821/($D821^0.70558407859294)*'Hintergrund Berechnung'!$I$941)*0.67,E821/($D821^0.70558407859294)*'Hintergrund Berechnung'!$I$942)))</f>
        <v>#DIV/0!</v>
      </c>
      <c r="W821" s="16" t="str">
        <f t="shared" si="109"/>
        <v/>
      </c>
      <c r="X821" s="16" t="e">
        <f>IF($A$3=FALSE,IF($C821&lt;16,G821/($D821^0.70558407859294)*'Hintergrund Berechnung'!$I$941,G821/($D821^0.70558407859294)*'Hintergrund Berechnung'!$I$942),IF($C821&lt;13,(G821/($D821^0.70558407859294)*'Hintergrund Berechnung'!$I$941)*0.5,IF($C821&lt;16,(G821/($D821^0.70558407859294)*'Hintergrund Berechnung'!$I$941)*0.67,G821/($D821^0.70558407859294)*'Hintergrund Berechnung'!$I$942)))</f>
        <v>#DIV/0!</v>
      </c>
      <c r="Y821" s="16" t="str">
        <f t="shared" si="110"/>
        <v/>
      </c>
      <c r="Z821" s="16" t="e">
        <f>IF($A$3=FALSE,IF($C821&lt;16,I821/($D821^0.70558407859294)*'Hintergrund Berechnung'!$I$941,I821/($D821^0.70558407859294)*'Hintergrund Berechnung'!$I$942),IF($C821&lt;13,(I821/($D821^0.70558407859294)*'Hintergrund Berechnung'!$I$941)*0.5,IF($C821&lt;16,(I821/($D821^0.70558407859294)*'Hintergrund Berechnung'!$I$941)*0.67,I821/($D821^0.70558407859294)*'Hintergrund Berechnung'!$I$942)))</f>
        <v>#DIV/0!</v>
      </c>
      <c r="AA821" s="16" t="str">
        <f t="shared" si="111"/>
        <v/>
      </c>
      <c r="AB821" s="16" t="e">
        <f>IF($A$3=FALSE,IF($C821&lt;16,K821/($D821^0.70558407859294)*'Hintergrund Berechnung'!$I$941,K821/($D821^0.70558407859294)*'Hintergrund Berechnung'!$I$942),IF($C821&lt;13,(K821/($D821^0.70558407859294)*'Hintergrund Berechnung'!$I$941)*0.5,IF($C821&lt;16,(K821/($D821^0.70558407859294)*'Hintergrund Berechnung'!$I$941)*0.67,K821/($D821^0.70558407859294)*'Hintergrund Berechnung'!$I$942)))</f>
        <v>#DIV/0!</v>
      </c>
      <c r="AC821" s="16" t="str">
        <f t="shared" si="112"/>
        <v/>
      </c>
      <c r="AD821" s="16" t="e">
        <f>IF($A$3=FALSE,IF($C821&lt;16,M821/($D821^0.70558407859294)*'Hintergrund Berechnung'!$I$941,M821/($D821^0.70558407859294)*'Hintergrund Berechnung'!$I$942),IF($C821&lt;13,(M821/($D821^0.70558407859294)*'Hintergrund Berechnung'!$I$941)*0.5,IF($C821&lt;16,(M821/($D821^0.70558407859294)*'Hintergrund Berechnung'!$I$941)*0.67,M821/($D821^0.70558407859294)*'Hintergrund Berechnung'!$I$942)))</f>
        <v>#DIV/0!</v>
      </c>
      <c r="AE821" s="16" t="str">
        <f t="shared" si="113"/>
        <v/>
      </c>
      <c r="AF821" s="16" t="e">
        <f>IF($A$3=FALSE,IF($C821&lt;16,O821/($D821^0.70558407859294)*'Hintergrund Berechnung'!$I$941,O821/($D821^0.70558407859294)*'Hintergrund Berechnung'!$I$942),IF($C821&lt;13,(O821/($D821^0.70558407859294)*'Hintergrund Berechnung'!$I$941)*0.5,IF($C821&lt;16,(O821/($D821^0.70558407859294)*'Hintergrund Berechnung'!$I$941)*0.67,O821/($D821^0.70558407859294)*'Hintergrund Berechnung'!$I$942)))</f>
        <v>#DIV/0!</v>
      </c>
      <c r="AG821" s="16" t="str">
        <f t="shared" si="114"/>
        <v/>
      </c>
      <c r="AH821" s="16" t="e">
        <f t="shared" si="115"/>
        <v>#DIV/0!</v>
      </c>
      <c r="AI821" s="34" t="e">
        <f>ROUND(IF(C821&lt;16,$Q821/($D821^0.450818786555515)*'Hintergrund Berechnung'!$N$941,$Q821/($D821^0.450818786555515)*'Hintergrund Berechnung'!$N$942),0)</f>
        <v>#DIV/0!</v>
      </c>
      <c r="AJ821" s="34">
        <f>ROUND(IF(C821&lt;16,$R821*'Hintergrund Berechnung'!$O$941,$R821*'Hintergrund Berechnung'!$O$942),0)</f>
        <v>0</v>
      </c>
      <c r="AK821" s="34">
        <f>ROUND(IF(C821&lt;16,IF(S821&gt;0,(25-$S821)*'Hintergrund Berechnung'!$J$941,0),IF(S821&gt;0,(25-$S821)*'Hintergrund Berechnung'!$J$942,0)),0)</f>
        <v>0</v>
      </c>
      <c r="AL821" s="18" t="e">
        <f t="shared" si="116"/>
        <v>#DIV/0!</v>
      </c>
    </row>
    <row r="822" spans="21:38" x14ac:dyDescent="0.5">
      <c r="U822" s="16">
        <f t="shared" si="108"/>
        <v>0</v>
      </c>
      <c r="V822" s="16" t="e">
        <f>IF($A$3=FALSE,IF($C822&lt;16,E822/($D822^0.70558407859294)*'Hintergrund Berechnung'!$I$941,E822/($D822^0.70558407859294)*'Hintergrund Berechnung'!$I$942),IF($C822&lt;13,(E822/($D822^0.70558407859294)*'Hintergrund Berechnung'!$I$941)*0.5,IF($C822&lt;16,(E822/($D822^0.70558407859294)*'Hintergrund Berechnung'!$I$941)*0.67,E822/($D822^0.70558407859294)*'Hintergrund Berechnung'!$I$942)))</f>
        <v>#DIV/0!</v>
      </c>
      <c r="W822" s="16" t="str">
        <f t="shared" si="109"/>
        <v/>
      </c>
      <c r="X822" s="16" t="e">
        <f>IF($A$3=FALSE,IF($C822&lt;16,G822/($D822^0.70558407859294)*'Hintergrund Berechnung'!$I$941,G822/($D822^0.70558407859294)*'Hintergrund Berechnung'!$I$942),IF($C822&lt;13,(G822/($D822^0.70558407859294)*'Hintergrund Berechnung'!$I$941)*0.5,IF($C822&lt;16,(G822/($D822^0.70558407859294)*'Hintergrund Berechnung'!$I$941)*0.67,G822/($D822^0.70558407859294)*'Hintergrund Berechnung'!$I$942)))</f>
        <v>#DIV/0!</v>
      </c>
      <c r="Y822" s="16" t="str">
        <f t="shared" si="110"/>
        <v/>
      </c>
      <c r="Z822" s="16" t="e">
        <f>IF($A$3=FALSE,IF($C822&lt;16,I822/($D822^0.70558407859294)*'Hintergrund Berechnung'!$I$941,I822/($D822^0.70558407859294)*'Hintergrund Berechnung'!$I$942),IF($C822&lt;13,(I822/($D822^0.70558407859294)*'Hintergrund Berechnung'!$I$941)*0.5,IF($C822&lt;16,(I822/($D822^0.70558407859294)*'Hintergrund Berechnung'!$I$941)*0.67,I822/($D822^0.70558407859294)*'Hintergrund Berechnung'!$I$942)))</f>
        <v>#DIV/0!</v>
      </c>
      <c r="AA822" s="16" t="str">
        <f t="shared" si="111"/>
        <v/>
      </c>
      <c r="AB822" s="16" t="e">
        <f>IF($A$3=FALSE,IF($C822&lt;16,K822/($D822^0.70558407859294)*'Hintergrund Berechnung'!$I$941,K822/($D822^0.70558407859294)*'Hintergrund Berechnung'!$I$942),IF($C822&lt;13,(K822/($D822^0.70558407859294)*'Hintergrund Berechnung'!$I$941)*0.5,IF($C822&lt;16,(K822/($D822^0.70558407859294)*'Hintergrund Berechnung'!$I$941)*0.67,K822/($D822^0.70558407859294)*'Hintergrund Berechnung'!$I$942)))</f>
        <v>#DIV/0!</v>
      </c>
      <c r="AC822" s="16" t="str">
        <f t="shared" si="112"/>
        <v/>
      </c>
      <c r="AD822" s="16" t="e">
        <f>IF($A$3=FALSE,IF($C822&lt;16,M822/($D822^0.70558407859294)*'Hintergrund Berechnung'!$I$941,M822/($D822^0.70558407859294)*'Hintergrund Berechnung'!$I$942),IF($C822&lt;13,(M822/($D822^0.70558407859294)*'Hintergrund Berechnung'!$I$941)*0.5,IF($C822&lt;16,(M822/($D822^0.70558407859294)*'Hintergrund Berechnung'!$I$941)*0.67,M822/($D822^0.70558407859294)*'Hintergrund Berechnung'!$I$942)))</f>
        <v>#DIV/0!</v>
      </c>
      <c r="AE822" s="16" t="str">
        <f t="shared" si="113"/>
        <v/>
      </c>
      <c r="AF822" s="16" t="e">
        <f>IF($A$3=FALSE,IF($C822&lt;16,O822/($D822^0.70558407859294)*'Hintergrund Berechnung'!$I$941,O822/($D822^0.70558407859294)*'Hintergrund Berechnung'!$I$942),IF($C822&lt;13,(O822/($D822^0.70558407859294)*'Hintergrund Berechnung'!$I$941)*0.5,IF($C822&lt;16,(O822/($D822^0.70558407859294)*'Hintergrund Berechnung'!$I$941)*0.67,O822/($D822^0.70558407859294)*'Hintergrund Berechnung'!$I$942)))</f>
        <v>#DIV/0!</v>
      </c>
      <c r="AG822" s="16" t="str">
        <f t="shared" si="114"/>
        <v/>
      </c>
      <c r="AH822" s="16" t="e">
        <f t="shared" si="115"/>
        <v>#DIV/0!</v>
      </c>
      <c r="AI822" s="34" t="e">
        <f>ROUND(IF(C822&lt;16,$Q822/($D822^0.450818786555515)*'Hintergrund Berechnung'!$N$941,$Q822/($D822^0.450818786555515)*'Hintergrund Berechnung'!$N$942),0)</f>
        <v>#DIV/0!</v>
      </c>
      <c r="AJ822" s="34">
        <f>ROUND(IF(C822&lt;16,$R822*'Hintergrund Berechnung'!$O$941,$R822*'Hintergrund Berechnung'!$O$942),0)</f>
        <v>0</v>
      </c>
      <c r="AK822" s="34">
        <f>ROUND(IF(C822&lt;16,IF(S822&gt;0,(25-$S822)*'Hintergrund Berechnung'!$J$941,0),IF(S822&gt;0,(25-$S822)*'Hintergrund Berechnung'!$J$942,0)),0)</f>
        <v>0</v>
      </c>
      <c r="AL822" s="18" t="e">
        <f t="shared" si="116"/>
        <v>#DIV/0!</v>
      </c>
    </row>
    <row r="823" spans="21:38" x14ac:dyDescent="0.5">
      <c r="U823" s="16">
        <f t="shared" si="108"/>
        <v>0</v>
      </c>
      <c r="V823" s="16" t="e">
        <f>IF($A$3=FALSE,IF($C823&lt;16,E823/($D823^0.70558407859294)*'Hintergrund Berechnung'!$I$941,E823/($D823^0.70558407859294)*'Hintergrund Berechnung'!$I$942),IF($C823&lt;13,(E823/($D823^0.70558407859294)*'Hintergrund Berechnung'!$I$941)*0.5,IF($C823&lt;16,(E823/($D823^0.70558407859294)*'Hintergrund Berechnung'!$I$941)*0.67,E823/($D823^0.70558407859294)*'Hintergrund Berechnung'!$I$942)))</f>
        <v>#DIV/0!</v>
      </c>
      <c r="W823" s="16" t="str">
        <f t="shared" si="109"/>
        <v/>
      </c>
      <c r="X823" s="16" t="e">
        <f>IF($A$3=FALSE,IF($C823&lt;16,G823/($D823^0.70558407859294)*'Hintergrund Berechnung'!$I$941,G823/($D823^0.70558407859294)*'Hintergrund Berechnung'!$I$942),IF($C823&lt;13,(G823/($D823^0.70558407859294)*'Hintergrund Berechnung'!$I$941)*0.5,IF($C823&lt;16,(G823/($D823^0.70558407859294)*'Hintergrund Berechnung'!$I$941)*0.67,G823/($D823^0.70558407859294)*'Hintergrund Berechnung'!$I$942)))</f>
        <v>#DIV/0!</v>
      </c>
      <c r="Y823" s="16" t="str">
        <f t="shared" si="110"/>
        <v/>
      </c>
      <c r="Z823" s="16" t="e">
        <f>IF($A$3=FALSE,IF($C823&lt;16,I823/($D823^0.70558407859294)*'Hintergrund Berechnung'!$I$941,I823/($D823^0.70558407859294)*'Hintergrund Berechnung'!$I$942),IF($C823&lt;13,(I823/($D823^0.70558407859294)*'Hintergrund Berechnung'!$I$941)*0.5,IF($C823&lt;16,(I823/($D823^0.70558407859294)*'Hintergrund Berechnung'!$I$941)*0.67,I823/($D823^0.70558407859294)*'Hintergrund Berechnung'!$I$942)))</f>
        <v>#DIV/0!</v>
      </c>
      <c r="AA823" s="16" t="str">
        <f t="shared" si="111"/>
        <v/>
      </c>
      <c r="AB823" s="16" t="e">
        <f>IF($A$3=FALSE,IF($C823&lt;16,K823/($D823^0.70558407859294)*'Hintergrund Berechnung'!$I$941,K823/($D823^0.70558407859294)*'Hintergrund Berechnung'!$I$942),IF($C823&lt;13,(K823/($D823^0.70558407859294)*'Hintergrund Berechnung'!$I$941)*0.5,IF($C823&lt;16,(K823/($D823^0.70558407859294)*'Hintergrund Berechnung'!$I$941)*0.67,K823/($D823^0.70558407859294)*'Hintergrund Berechnung'!$I$942)))</f>
        <v>#DIV/0!</v>
      </c>
      <c r="AC823" s="16" t="str">
        <f t="shared" si="112"/>
        <v/>
      </c>
      <c r="AD823" s="16" t="e">
        <f>IF($A$3=FALSE,IF($C823&lt;16,M823/($D823^0.70558407859294)*'Hintergrund Berechnung'!$I$941,M823/($D823^0.70558407859294)*'Hintergrund Berechnung'!$I$942),IF($C823&lt;13,(M823/($D823^0.70558407859294)*'Hintergrund Berechnung'!$I$941)*0.5,IF($C823&lt;16,(M823/($D823^0.70558407859294)*'Hintergrund Berechnung'!$I$941)*0.67,M823/($D823^0.70558407859294)*'Hintergrund Berechnung'!$I$942)))</f>
        <v>#DIV/0!</v>
      </c>
      <c r="AE823" s="16" t="str">
        <f t="shared" si="113"/>
        <v/>
      </c>
      <c r="AF823" s="16" t="e">
        <f>IF($A$3=FALSE,IF($C823&lt;16,O823/($D823^0.70558407859294)*'Hintergrund Berechnung'!$I$941,O823/($D823^0.70558407859294)*'Hintergrund Berechnung'!$I$942),IF($C823&lt;13,(O823/($D823^0.70558407859294)*'Hintergrund Berechnung'!$I$941)*0.5,IF($C823&lt;16,(O823/($D823^0.70558407859294)*'Hintergrund Berechnung'!$I$941)*0.67,O823/($D823^0.70558407859294)*'Hintergrund Berechnung'!$I$942)))</f>
        <v>#DIV/0!</v>
      </c>
      <c r="AG823" s="16" t="str">
        <f t="shared" si="114"/>
        <v/>
      </c>
      <c r="AH823" s="16" t="e">
        <f t="shared" si="115"/>
        <v>#DIV/0!</v>
      </c>
      <c r="AI823" s="34" t="e">
        <f>ROUND(IF(C823&lt;16,$Q823/($D823^0.450818786555515)*'Hintergrund Berechnung'!$N$941,$Q823/($D823^0.450818786555515)*'Hintergrund Berechnung'!$N$942),0)</f>
        <v>#DIV/0!</v>
      </c>
      <c r="AJ823" s="34">
        <f>ROUND(IF(C823&lt;16,$R823*'Hintergrund Berechnung'!$O$941,$R823*'Hintergrund Berechnung'!$O$942),0)</f>
        <v>0</v>
      </c>
      <c r="AK823" s="34">
        <f>ROUND(IF(C823&lt;16,IF(S823&gt;0,(25-$S823)*'Hintergrund Berechnung'!$J$941,0),IF(S823&gt;0,(25-$S823)*'Hintergrund Berechnung'!$J$942,0)),0)</f>
        <v>0</v>
      </c>
      <c r="AL823" s="18" t="e">
        <f t="shared" si="116"/>
        <v>#DIV/0!</v>
      </c>
    </row>
    <row r="824" spans="21:38" x14ac:dyDescent="0.5">
      <c r="U824" s="16">
        <f t="shared" si="108"/>
        <v>0</v>
      </c>
      <c r="V824" s="16" t="e">
        <f>IF($A$3=FALSE,IF($C824&lt;16,E824/($D824^0.70558407859294)*'Hintergrund Berechnung'!$I$941,E824/($D824^0.70558407859294)*'Hintergrund Berechnung'!$I$942),IF($C824&lt;13,(E824/($D824^0.70558407859294)*'Hintergrund Berechnung'!$I$941)*0.5,IF($C824&lt;16,(E824/($D824^0.70558407859294)*'Hintergrund Berechnung'!$I$941)*0.67,E824/($D824^0.70558407859294)*'Hintergrund Berechnung'!$I$942)))</f>
        <v>#DIV/0!</v>
      </c>
      <c r="W824" s="16" t="str">
        <f t="shared" si="109"/>
        <v/>
      </c>
      <c r="X824" s="16" t="e">
        <f>IF($A$3=FALSE,IF($C824&lt;16,G824/($D824^0.70558407859294)*'Hintergrund Berechnung'!$I$941,G824/($D824^0.70558407859294)*'Hintergrund Berechnung'!$I$942),IF($C824&lt;13,(G824/($D824^0.70558407859294)*'Hintergrund Berechnung'!$I$941)*0.5,IF($C824&lt;16,(G824/($D824^0.70558407859294)*'Hintergrund Berechnung'!$I$941)*0.67,G824/($D824^0.70558407859294)*'Hintergrund Berechnung'!$I$942)))</f>
        <v>#DIV/0!</v>
      </c>
      <c r="Y824" s="16" t="str">
        <f t="shared" si="110"/>
        <v/>
      </c>
      <c r="Z824" s="16" t="e">
        <f>IF($A$3=FALSE,IF($C824&lt;16,I824/($D824^0.70558407859294)*'Hintergrund Berechnung'!$I$941,I824/($D824^0.70558407859294)*'Hintergrund Berechnung'!$I$942),IF($C824&lt;13,(I824/($D824^0.70558407859294)*'Hintergrund Berechnung'!$I$941)*0.5,IF($C824&lt;16,(I824/($D824^0.70558407859294)*'Hintergrund Berechnung'!$I$941)*0.67,I824/($D824^0.70558407859294)*'Hintergrund Berechnung'!$I$942)))</f>
        <v>#DIV/0!</v>
      </c>
      <c r="AA824" s="16" t="str">
        <f t="shared" si="111"/>
        <v/>
      </c>
      <c r="AB824" s="16" t="e">
        <f>IF($A$3=FALSE,IF($C824&lt;16,K824/($D824^0.70558407859294)*'Hintergrund Berechnung'!$I$941,K824/($D824^0.70558407859294)*'Hintergrund Berechnung'!$I$942),IF($C824&lt;13,(K824/($D824^0.70558407859294)*'Hintergrund Berechnung'!$I$941)*0.5,IF($C824&lt;16,(K824/($D824^0.70558407859294)*'Hintergrund Berechnung'!$I$941)*0.67,K824/($D824^0.70558407859294)*'Hintergrund Berechnung'!$I$942)))</f>
        <v>#DIV/0!</v>
      </c>
      <c r="AC824" s="16" t="str">
        <f t="shared" si="112"/>
        <v/>
      </c>
      <c r="AD824" s="16" t="e">
        <f>IF($A$3=FALSE,IF($C824&lt;16,M824/($D824^0.70558407859294)*'Hintergrund Berechnung'!$I$941,M824/($D824^0.70558407859294)*'Hintergrund Berechnung'!$I$942),IF($C824&lt;13,(M824/($D824^0.70558407859294)*'Hintergrund Berechnung'!$I$941)*0.5,IF($C824&lt;16,(M824/($D824^0.70558407859294)*'Hintergrund Berechnung'!$I$941)*0.67,M824/($D824^0.70558407859294)*'Hintergrund Berechnung'!$I$942)))</f>
        <v>#DIV/0!</v>
      </c>
      <c r="AE824" s="16" t="str">
        <f t="shared" si="113"/>
        <v/>
      </c>
      <c r="AF824" s="16" t="e">
        <f>IF($A$3=FALSE,IF($C824&lt;16,O824/($D824^0.70558407859294)*'Hintergrund Berechnung'!$I$941,O824/($D824^0.70558407859294)*'Hintergrund Berechnung'!$I$942),IF($C824&lt;13,(O824/($D824^0.70558407859294)*'Hintergrund Berechnung'!$I$941)*0.5,IF($C824&lt;16,(O824/($D824^0.70558407859294)*'Hintergrund Berechnung'!$I$941)*0.67,O824/($D824^0.70558407859294)*'Hintergrund Berechnung'!$I$942)))</f>
        <v>#DIV/0!</v>
      </c>
      <c r="AG824" s="16" t="str">
        <f t="shared" si="114"/>
        <v/>
      </c>
      <c r="AH824" s="16" t="e">
        <f t="shared" si="115"/>
        <v>#DIV/0!</v>
      </c>
      <c r="AI824" s="34" t="e">
        <f>ROUND(IF(C824&lt;16,$Q824/($D824^0.450818786555515)*'Hintergrund Berechnung'!$N$941,$Q824/($D824^0.450818786555515)*'Hintergrund Berechnung'!$N$942),0)</f>
        <v>#DIV/0!</v>
      </c>
      <c r="AJ824" s="34">
        <f>ROUND(IF(C824&lt;16,$R824*'Hintergrund Berechnung'!$O$941,$R824*'Hintergrund Berechnung'!$O$942),0)</f>
        <v>0</v>
      </c>
      <c r="AK824" s="34">
        <f>ROUND(IF(C824&lt;16,IF(S824&gt;0,(25-$S824)*'Hintergrund Berechnung'!$J$941,0),IF(S824&gt;0,(25-$S824)*'Hintergrund Berechnung'!$J$942,0)),0)</f>
        <v>0</v>
      </c>
      <c r="AL824" s="18" t="e">
        <f t="shared" si="116"/>
        <v>#DIV/0!</v>
      </c>
    </row>
    <row r="825" spans="21:38" x14ac:dyDescent="0.5">
      <c r="U825" s="16">
        <f t="shared" si="108"/>
        <v>0</v>
      </c>
      <c r="V825" s="16" t="e">
        <f>IF($A$3=FALSE,IF($C825&lt;16,E825/($D825^0.70558407859294)*'Hintergrund Berechnung'!$I$941,E825/($D825^0.70558407859294)*'Hintergrund Berechnung'!$I$942),IF($C825&lt;13,(E825/($D825^0.70558407859294)*'Hintergrund Berechnung'!$I$941)*0.5,IF($C825&lt;16,(E825/($D825^0.70558407859294)*'Hintergrund Berechnung'!$I$941)*0.67,E825/($D825^0.70558407859294)*'Hintergrund Berechnung'!$I$942)))</f>
        <v>#DIV/0!</v>
      </c>
      <c r="W825" s="16" t="str">
        <f t="shared" si="109"/>
        <v/>
      </c>
      <c r="X825" s="16" t="e">
        <f>IF($A$3=FALSE,IF($C825&lt;16,G825/($D825^0.70558407859294)*'Hintergrund Berechnung'!$I$941,G825/($D825^0.70558407859294)*'Hintergrund Berechnung'!$I$942),IF($C825&lt;13,(G825/($D825^0.70558407859294)*'Hintergrund Berechnung'!$I$941)*0.5,IF($C825&lt;16,(G825/($D825^0.70558407859294)*'Hintergrund Berechnung'!$I$941)*0.67,G825/($D825^0.70558407859294)*'Hintergrund Berechnung'!$I$942)))</f>
        <v>#DIV/0!</v>
      </c>
      <c r="Y825" s="16" t="str">
        <f t="shared" si="110"/>
        <v/>
      </c>
      <c r="Z825" s="16" t="e">
        <f>IF($A$3=FALSE,IF($C825&lt;16,I825/($D825^0.70558407859294)*'Hintergrund Berechnung'!$I$941,I825/($D825^0.70558407859294)*'Hintergrund Berechnung'!$I$942),IF($C825&lt;13,(I825/($D825^0.70558407859294)*'Hintergrund Berechnung'!$I$941)*0.5,IF($C825&lt;16,(I825/($D825^0.70558407859294)*'Hintergrund Berechnung'!$I$941)*0.67,I825/($D825^0.70558407859294)*'Hintergrund Berechnung'!$I$942)))</f>
        <v>#DIV/0!</v>
      </c>
      <c r="AA825" s="16" t="str">
        <f t="shared" si="111"/>
        <v/>
      </c>
      <c r="AB825" s="16" t="e">
        <f>IF($A$3=FALSE,IF($C825&lt;16,K825/($D825^0.70558407859294)*'Hintergrund Berechnung'!$I$941,K825/($D825^0.70558407859294)*'Hintergrund Berechnung'!$I$942),IF($C825&lt;13,(K825/($D825^0.70558407859294)*'Hintergrund Berechnung'!$I$941)*0.5,IF($C825&lt;16,(K825/($D825^0.70558407859294)*'Hintergrund Berechnung'!$I$941)*0.67,K825/($D825^0.70558407859294)*'Hintergrund Berechnung'!$I$942)))</f>
        <v>#DIV/0!</v>
      </c>
      <c r="AC825" s="16" t="str">
        <f t="shared" si="112"/>
        <v/>
      </c>
      <c r="AD825" s="16" t="e">
        <f>IF($A$3=FALSE,IF($C825&lt;16,M825/($D825^0.70558407859294)*'Hintergrund Berechnung'!$I$941,M825/($D825^0.70558407859294)*'Hintergrund Berechnung'!$I$942),IF($C825&lt;13,(M825/($D825^0.70558407859294)*'Hintergrund Berechnung'!$I$941)*0.5,IF($C825&lt;16,(M825/($D825^0.70558407859294)*'Hintergrund Berechnung'!$I$941)*0.67,M825/($D825^0.70558407859294)*'Hintergrund Berechnung'!$I$942)))</f>
        <v>#DIV/0!</v>
      </c>
      <c r="AE825" s="16" t="str">
        <f t="shared" si="113"/>
        <v/>
      </c>
      <c r="AF825" s="16" t="e">
        <f>IF($A$3=FALSE,IF($C825&lt;16,O825/($D825^0.70558407859294)*'Hintergrund Berechnung'!$I$941,O825/($D825^0.70558407859294)*'Hintergrund Berechnung'!$I$942),IF($C825&lt;13,(O825/($D825^0.70558407859294)*'Hintergrund Berechnung'!$I$941)*0.5,IF($C825&lt;16,(O825/($D825^0.70558407859294)*'Hintergrund Berechnung'!$I$941)*0.67,O825/($D825^0.70558407859294)*'Hintergrund Berechnung'!$I$942)))</f>
        <v>#DIV/0!</v>
      </c>
      <c r="AG825" s="16" t="str">
        <f t="shared" si="114"/>
        <v/>
      </c>
      <c r="AH825" s="16" t="e">
        <f t="shared" si="115"/>
        <v>#DIV/0!</v>
      </c>
      <c r="AI825" s="34" t="e">
        <f>ROUND(IF(C825&lt;16,$Q825/($D825^0.450818786555515)*'Hintergrund Berechnung'!$N$941,$Q825/($D825^0.450818786555515)*'Hintergrund Berechnung'!$N$942),0)</f>
        <v>#DIV/0!</v>
      </c>
      <c r="AJ825" s="34">
        <f>ROUND(IF(C825&lt;16,$R825*'Hintergrund Berechnung'!$O$941,$R825*'Hintergrund Berechnung'!$O$942),0)</f>
        <v>0</v>
      </c>
      <c r="AK825" s="34">
        <f>ROUND(IF(C825&lt;16,IF(S825&gt;0,(25-$S825)*'Hintergrund Berechnung'!$J$941,0),IF(S825&gt;0,(25-$S825)*'Hintergrund Berechnung'!$J$942,0)),0)</f>
        <v>0</v>
      </c>
      <c r="AL825" s="18" t="e">
        <f t="shared" si="116"/>
        <v>#DIV/0!</v>
      </c>
    </row>
    <row r="826" spans="21:38" x14ac:dyDescent="0.5">
      <c r="U826" s="16">
        <f t="shared" si="108"/>
        <v>0</v>
      </c>
      <c r="V826" s="16" t="e">
        <f>IF($A$3=FALSE,IF($C826&lt;16,E826/($D826^0.70558407859294)*'Hintergrund Berechnung'!$I$941,E826/($D826^0.70558407859294)*'Hintergrund Berechnung'!$I$942),IF($C826&lt;13,(E826/($D826^0.70558407859294)*'Hintergrund Berechnung'!$I$941)*0.5,IF($C826&lt;16,(E826/($D826^0.70558407859294)*'Hintergrund Berechnung'!$I$941)*0.67,E826/($D826^0.70558407859294)*'Hintergrund Berechnung'!$I$942)))</f>
        <v>#DIV/0!</v>
      </c>
      <c r="W826" s="16" t="str">
        <f t="shared" si="109"/>
        <v/>
      </c>
      <c r="X826" s="16" t="e">
        <f>IF($A$3=FALSE,IF($C826&lt;16,G826/($D826^0.70558407859294)*'Hintergrund Berechnung'!$I$941,G826/($D826^0.70558407859294)*'Hintergrund Berechnung'!$I$942),IF($C826&lt;13,(G826/($D826^0.70558407859294)*'Hintergrund Berechnung'!$I$941)*0.5,IF($C826&lt;16,(G826/($D826^0.70558407859294)*'Hintergrund Berechnung'!$I$941)*0.67,G826/($D826^0.70558407859294)*'Hintergrund Berechnung'!$I$942)))</f>
        <v>#DIV/0!</v>
      </c>
      <c r="Y826" s="16" t="str">
        <f t="shared" si="110"/>
        <v/>
      </c>
      <c r="Z826" s="16" t="e">
        <f>IF($A$3=FALSE,IF($C826&lt;16,I826/($D826^0.70558407859294)*'Hintergrund Berechnung'!$I$941,I826/($D826^0.70558407859294)*'Hintergrund Berechnung'!$I$942),IF($C826&lt;13,(I826/($D826^0.70558407859294)*'Hintergrund Berechnung'!$I$941)*0.5,IF($C826&lt;16,(I826/($D826^0.70558407859294)*'Hintergrund Berechnung'!$I$941)*0.67,I826/($D826^0.70558407859294)*'Hintergrund Berechnung'!$I$942)))</f>
        <v>#DIV/0!</v>
      </c>
      <c r="AA826" s="16" t="str">
        <f t="shared" si="111"/>
        <v/>
      </c>
      <c r="AB826" s="16" t="e">
        <f>IF($A$3=FALSE,IF($C826&lt;16,K826/($D826^0.70558407859294)*'Hintergrund Berechnung'!$I$941,K826/($D826^0.70558407859294)*'Hintergrund Berechnung'!$I$942),IF($C826&lt;13,(K826/($D826^0.70558407859294)*'Hintergrund Berechnung'!$I$941)*0.5,IF($C826&lt;16,(K826/($D826^0.70558407859294)*'Hintergrund Berechnung'!$I$941)*0.67,K826/($D826^0.70558407859294)*'Hintergrund Berechnung'!$I$942)))</f>
        <v>#DIV/0!</v>
      </c>
      <c r="AC826" s="16" t="str">
        <f t="shared" si="112"/>
        <v/>
      </c>
      <c r="AD826" s="16" t="e">
        <f>IF($A$3=FALSE,IF($C826&lt;16,M826/($D826^0.70558407859294)*'Hintergrund Berechnung'!$I$941,M826/($D826^0.70558407859294)*'Hintergrund Berechnung'!$I$942),IF($C826&lt;13,(M826/($D826^0.70558407859294)*'Hintergrund Berechnung'!$I$941)*0.5,IF($C826&lt;16,(M826/($D826^0.70558407859294)*'Hintergrund Berechnung'!$I$941)*0.67,M826/($D826^0.70558407859294)*'Hintergrund Berechnung'!$I$942)))</f>
        <v>#DIV/0!</v>
      </c>
      <c r="AE826" s="16" t="str">
        <f t="shared" si="113"/>
        <v/>
      </c>
      <c r="AF826" s="16" t="e">
        <f>IF($A$3=FALSE,IF($C826&lt;16,O826/($D826^0.70558407859294)*'Hintergrund Berechnung'!$I$941,O826/($D826^0.70558407859294)*'Hintergrund Berechnung'!$I$942),IF($C826&lt;13,(O826/($D826^0.70558407859294)*'Hintergrund Berechnung'!$I$941)*0.5,IF($C826&lt;16,(O826/($D826^0.70558407859294)*'Hintergrund Berechnung'!$I$941)*0.67,O826/($D826^0.70558407859294)*'Hintergrund Berechnung'!$I$942)))</f>
        <v>#DIV/0!</v>
      </c>
      <c r="AG826" s="16" t="str">
        <f t="shared" si="114"/>
        <v/>
      </c>
      <c r="AH826" s="16" t="e">
        <f t="shared" si="115"/>
        <v>#DIV/0!</v>
      </c>
      <c r="AI826" s="34" t="e">
        <f>ROUND(IF(C826&lt;16,$Q826/($D826^0.450818786555515)*'Hintergrund Berechnung'!$N$941,$Q826/($D826^0.450818786555515)*'Hintergrund Berechnung'!$N$942),0)</f>
        <v>#DIV/0!</v>
      </c>
      <c r="AJ826" s="34">
        <f>ROUND(IF(C826&lt;16,$R826*'Hintergrund Berechnung'!$O$941,$R826*'Hintergrund Berechnung'!$O$942),0)</f>
        <v>0</v>
      </c>
      <c r="AK826" s="34">
        <f>ROUND(IF(C826&lt;16,IF(S826&gt;0,(25-$S826)*'Hintergrund Berechnung'!$J$941,0),IF(S826&gt;0,(25-$S826)*'Hintergrund Berechnung'!$J$942,0)),0)</f>
        <v>0</v>
      </c>
      <c r="AL826" s="18" t="e">
        <f t="shared" si="116"/>
        <v>#DIV/0!</v>
      </c>
    </row>
    <row r="827" spans="21:38" x14ac:dyDescent="0.5">
      <c r="U827" s="16">
        <f t="shared" si="108"/>
        <v>0</v>
      </c>
      <c r="V827" s="16" t="e">
        <f>IF($A$3=FALSE,IF($C827&lt;16,E827/($D827^0.70558407859294)*'Hintergrund Berechnung'!$I$941,E827/($D827^0.70558407859294)*'Hintergrund Berechnung'!$I$942),IF($C827&lt;13,(E827/($D827^0.70558407859294)*'Hintergrund Berechnung'!$I$941)*0.5,IF($C827&lt;16,(E827/($D827^0.70558407859294)*'Hintergrund Berechnung'!$I$941)*0.67,E827/($D827^0.70558407859294)*'Hintergrund Berechnung'!$I$942)))</f>
        <v>#DIV/0!</v>
      </c>
      <c r="W827" s="16" t="str">
        <f t="shared" si="109"/>
        <v/>
      </c>
      <c r="X827" s="16" t="e">
        <f>IF($A$3=FALSE,IF($C827&lt;16,G827/($D827^0.70558407859294)*'Hintergrund Berechnung'!$I$941,G827/($D827^0.70558407859294)*'Hintergrund Berechnung'!$I$942),IF($C827&lt;13,(G827/($D827^0.70558407859294)*'Hintergrund Berechnung'!$I$941)*0.5,IF($C827&lt;16,(G827/($D827^0.70558407859294)*'Hintergrund Berechnung'!$I$941)*0.67,G827/($D827^0.70558407859294)*'Hintergrund Berechnung'!$I$942)))</f>
        <v>#DIV/0!</v>
      </c>
      <c r="Y827" s="16" t="str">
        <f t="shared" si="110"/>
        <v/>
      </c>
      <c r="Z827" s="16" t="e">
        <f>IF($A$3=FALSE,IF($C827&lt;16,I827/($D827^0.70558407859294)*'Hintergrund Berechnung'!$I$941,I827/($D827^0.70558407859294)*'Hintergrund Berechnung'!$I$942),IF($C827&lt;13,(I827/($D827^0.70558407859294)*'Hintergrund Berechnung'!$I$941)*0.5,IF($C827&lt;16,(I827/($D827^0.70558407859294)*'Hintergrund Berechnung'!$I$941)*0.67,I827/($D827^0.70558407859294)*'Hintergrund Berechnung'!$I$942)))</f>
        <v>#DIV/0!</v>
      </c>
      <c r="AA827" s="16" t="str">
        <f t="shared" si="111"/>
        <v/>
      </c>
      <c r="AB827" s="16" t="e">
        <f>IF($A$3=FALSE,IF($C827&lt;16,K827/($D827^0.70558407859294)*'Hintergrund Berechnung'!$I$941,K827/($D827^0.70558407859294)*'Hintergrund Berechnung'!$I$942),IF($C827&lt;13,(K827/($D827^0.70558407859294)*'Hintergrund Berechnung'!$I$941)*0.5,IF($C827&lt;16,(K827/($D827^0.70558407859294)*'Hintergrund Berechnung'!$I$941)*0.67,K827/($D827^0.70558407859294)*'Hintergrund Berechnung'!$I$942)))</f>
        <v>#DIV/0!</v>
      </c>
      <c r="AC827" s="16" t="str">
        <f t="shared" si="112"/>
        <v/>
      </c>
      <c r="AD827" s="16" t="e">
        <f>IF($A$3=FALSE,IF($C827&lt;16,M827/($D827^0.70558407859294)*'Hintergrund Berechnung'!$I$941,M827/($D827^0.70558407859294)*'Hintergrund Berechnung'!$I$942),IF($C827&lt;13,(M827/($D827^0.70558407859294)*'Hintergrund Berechnung'!$I$941)*0.5,IF($C827&lt;16,(M827/($D827^0.70558407859294)*'Hintergrund Berechnung'!$I$941)*0.67,M827/($D827^0.70558407859294)*'Hintergrund Berechnung'!$I$942)))</f>
        <v>#DIV/0!</v>
      </c>
      <c r="AE827" s="16" t="str">
        <f t="shared" si="113"/>
        <v/>
      </c>
      <c r="AF827" s="16" t="e">
        <f>IF($A$3=FALSE,IF($C827&lt;16,O827/($D827^0.70558407859294)*'Hintergrund Berechnung'!$I$941,O827/($D827^0.70558407859294)*'Hintergrund Berechnung'!$I$942),IF($C827&lt;13,(O827/($D827^0.70558407859294)*'Hintergrund Berechnung'!$I$941)*0.5,IF($C827&lt;16,(O827/($D827^0.70558407859294)*'Hintergrund Berechnung'!$I$941)*0.67,O827/($D827^0.70558407859294)*'Hintergrund Berechnung'!$I$942)))</f>
        <v>#DIV/0!</v>
      </c>
      <c r="AG827" s="16" t="str">
        <f t="shared" si="114"/>
        <v/>
      </c>
      <c r="AH827" s="16" t="e">
        <f t="shared" si="115"/>
        <v>#DIV/0!</v>
      </c>
      <c r="AI827" s="34" t="e">
        <f>ROUND(IF(C827&lt;16,$Q827/($D827^0.450818786555515)*'Hintergrund Berechnung'!$N$941,$Q827/($D827^0.450818786555515)*'Hintergrund Berechnung'!$N$942),0)</f>
        <v>#DIV/0!</v>
      </c>
      <c r="AJ827" s="34">
        <f>ROUND(IF(C827&lt;16,$R827*'Hintergrund Berechnung'!$O$941,$R827*'Hintergrund Berechnung'!$O$942),0)</f>
        <v>0</v>
      </c>
      <c r="AK827" s="34">
        <f>ROUND(IF(C827&lt;16,IF(S827&gt;0,(25-$S827)*'Hintergrund Berechnung'!$J$941,0),IF(S827&gt;0,(25-$S827)*'Hintergrund Berechnung'!$J$942,0)),0)</f>
        <v>0</v>
      </c>
      <c r="AL827" s="18" t="e">
        <f t="shared" si="116"/>
        <v>#DIV/0!</v>
      </c>
    </row>
    <row r="828" spans="21:38" x14ac:dyDescent="0.5">
      <c r="U828" s="16">
        <f t="shared" si="108"/>
        <v>0</v>
      </c>
      <c r="V828" s="16" t="e">
        <f>IF($A$3=FALSE,IF($C828&lt;16,E828/($D828^0.70558407859294)*'Hintergrund Berechnung'!$I$941,E828/($D828^0.70558407859294)*'Hintergrund Berechnung'!$I$942),IF($C828&lt;13,(E828/($D828^0.70558407859294)*'Hintergrund Berechnung'!$I$941)*0.5,IF($C828&lt;16,(E828/($D828^0.70558407859294)*'Hintergrund Berechnung'!$I$941)*0.67,E828/($D828^0.70558407859294)*'Hintergrund Berechnung'!$I$942)))</f>
        <v>#DIV/0!</v>
      </c>
      <c r="W828" s="16" t="str">
        <f t="shared" si="109"/>
        <v/>
      </c>
      <c r="X828" s="16" t="e">
        <f>IF($A$3=FALSE,IF($C828&lt;16,G828/($D828^0.70558407859294)*'Hintergrund Berechnung'!$I$941,G828/($D828^0.70558407859294)*'Hintergrund Berechnung'!$I$942),IF($C828&lt;13,(G828/($D828^0.70558407859294)*'Hintergrund Berechnung'!$I$941)*0.5,IF($C828&lt;16,(G828/($D828^0.70558407859294)*'Hintergrund Berechnung'!$I$941)*0.67,G828/($D828^0.70558407859294)*'Hintergrund Berechnung'!$I$942)))</f>
        <v>#DIV/0!</v>
      </c>
      <c r="Y828" s="16" t="str">
        <f t="shared" si="110"/>
        <v/>
      </c>
      <c r="Z828" s="16" t="e">
        <f>IF($A$3=FALSE,IF($C828&lt;16,I828/($D828^0.70558407859294)*'Hintergrund Berechnung'!$I$941,I828/($D828^0.70558407859294)*'Hintergrund Berechnung'!$I$942),IF($C828&lt;13,(I828/($D828^0.70558407859294)*'Hintergrund Berechnung'!$I$941)*0.5,IF($C828&lt;16,(I828/($D828^0.70558407859294)*'Hintergrund Berechnung'!$I$941)*0.67,I828/($D828^0.70558407859294)*'Hintergrund Berechnung'!$I$942)))</f>
        <v>#DIV/0!</v>
      </c>
      <c r="AA828" s="16" t="str">
        <f t="shared" si="111"/>
        <v/>
      </c>
      <c r="AB828" s="16" t="e">
        <f>IF($A$3=FALSE,IF($C828&lt;16,K828/($D828^0.70558407859294)*'Hintergrund Berechnung'!$I$941,K828/($D828^0.70558407859294)*'Hintergrund Berechnung'!$I$942),IF($C828&lt;13,(K828/($D828^0.70558407859294)*'Hintergrund Berechnung'!$I$941)*0.5,IF($C828&lt;16,(K828/($D828^0.70558407859294)*'Hintergrund Berechnung'!$I$941)*0.67,K828/($D828^0.70558407859294)*'Hintergrund Berechnung'!$I$942)))</f>
        <v>#DIV/0!</v>
      </c>
      <c r="AC828" s="16" t="str">
        <f t="shared" si="112"/>
        <v/>
      </c>
      <c r="AD828" s="16" t="e">
        <f>IF($A$3=FALSE,IF($C828&lt;16,M828/($D828^0.70558407859294)*'Hintergrund Berechnung'!$I$941,M828/($D828^0.70558407859294)*'Hintergrund Berechnung'!$I$942),IF($C828&lt;13,(M828/($D828^0.70558407859294)*'Hintergrund Berechnung'!$I$941)*0.5,IF($C828&lt;16,(M828/($D828^0.70558407859294)*'Hintergrund Berechnung'!$I$941)*0.67,M828/($D828^0.70558407859294)*'Hintergrund Berechnung'!$I$942)))</f>
        <v>#DIV/0!</v>
      </c>
      <c r="AE828" s="16" t="str">
        <f t="shared" si="113"/>
        <v/>
      </c>
      <c r="AF828" s="16" t="e">
        <f>IF($A$3=FALSE,IF($C828&lt;16,O828/($D828^0.70558407859294)*'Hintergrund Berechnung'!$I$941,O828/($D828^0.70558407859294)*'Hintergrund Berechnung'!$I$942),IF($C828&lt;13,(O828/($D828^0.70558407859294)*'Hintergrund Berechnung'!$I$941)*0.5,IF($C828&lt;16,(O828/($D828^0.70558407859294)*'Hintergrund Berechnung'!$I$941)*0.67,O828/($D828^0.70558407859294)*'Hintergrund Berechnung'!$I$942)))</f>
        <v>#DIV/0!</v>
      </c>
      <c r="AG828" s="16" t="str">
        <f t="shared" si="114"/>
        <v/>
      </c>
      <c r="AH828" s="16" t="e">
        <f t="shared" si="115"/>
        <v>#DIV/0!</v>
      </c>
      <c r="AI828" s="34" t="e">
        <f>ROUND(IF(C828&lt;16,$Q828/($D828^0.450818786555515)*'Hintergrund Berechnung'!$N$941,$Q828/($D828^0.450818786555515)*'Hintergrund Berechnung'!$N$942),0)</f>
        <v>#DIV/0!</v>
      </c>
      <c r="AJ828" s="34">
        <f>ROUND(IF(C828&lt;16,$R828*'Hintergrund Berechnung'!$O$941,$R828*'Hintergrund Berechnung'!$O$942),0)</f>
        <v>0</v>
      </c>
      <c r="AK828" s="34">
        <f>ROUND(IF(C828&lt;16,IF(S828&gt;0,(25-$S828)*'Hintergrund Berechnung'!$J$941,0),IF(S828&gt;0,(25-$S828)*'Hintergrund Berechnung'!$J$942,0)),0)</f>
        <v>0</v>
      </c>
      <c r="AL828" s="18" t="e">
        <f t="shared" si="116"/>
        <v>#DIV/0!</v>
      </c>
    </row>
    <row r="829" spans="21:38" x14ac:dyDescent="0.5">
      <c r="U829" s="16">
        <f t="shared" si="108"/>
        <v>0</v>
      </c>
      <c r="V829" s="16" t="e">
        <f>IF($A$3=FALSE,IF($C829&lt;16,E829/($D829^0.70558407859294)*'Hintergrund Berechnung'!$I$941,E829/($D829^0.70558407859294)*'Hintergrund Berechnung'!$I$942),IF($C829&lt;13,(E829/($D829^0.70558407859294)*'Hintergrund Berechnung'!$I$941)*0.5,IF($C829&lt;16,(E829/($D829^0.70558407859294)*'Hintergrund Berechnung'!$I$941)*0.67,E829/($D829^0.70558407859294)*'Hintergrund Berechnung'!$I$942)))</f>
        <v>#DIV/0!</v>
      </c>
      <c r="W829" s="16" t="str">
        <f t="shared" si="109"/>
        <v/>
      </c>
      <c r="X829" s="16" t="e">
        <f>IF($A$3=FALSE,IF($C829&lt;16,G829/($D829^0.70558407859294)*'Hintergrund Berechnung'!$I$941,G829/($D829^0.70558407859294)*'Hintergrund Berechnung'!$I$942),IF($C829&lt;13,(G829/($D829^0.70558407859294)*'Hintergrund Berechnung'!$I$941)*0.5,IF($C829&lt;16,(G829/($D829^0.70558407859294)*'Hintergrund Berechnung'!$I$941)*0.67,G829/($D829^0.70558407859294)*'Hintergrund Berechnung'!$I$942)))</f>
        <v>#DIV/0!</v>
      </c>
      <c r="Y829" s="16" t="str">
        <f t="shared" si="110"/>
        <v/>
      </c>
      <c r="Z829" s="16" t="e">
        <f>IF($A$3=FALSE,IF($C829&lt;16,I829/($D829^0.70558407859294)*'Hintergrund Berechnung'!$I$941,I829/($D829^0.70558407859294)*'Hintergrund Berechnung'!$I$942),IF($C829&lt;13,(I829/($D829^0.70558407859294)*'Hintergrund Berechnung'!$I$941)*0.5,IF($C829&lt;16,(I829/($D829^0.70558407859294)*'Hintergrund Berechnung'!$I$941)*0.67,I829/($D829^0.70558407859294)*'Hintergrund Berechnung'!$I$942)))</f>
        <v>#DIV/0!</v>
      </c>
      <c r="AA829" s="16" t="str">
        <f t="shared" si="111"/>
        <v/>
      </c>
      <c r="AB829" s="16" t="e">
        <f>IF($A$3=FALSE,IF($C829&lt;16,K829/($D829^0.70558407859294)*'Hintergrund Berechnung'!$I$941,K829/($D829^0.70558407859294)*'Hintergrund Berechnung'!$I$942),IF($C829&lt;13,(K829/($D829^0.70558407859294)*'Hintergrund Berechnung'!$I$941)*0.5,IF($C829&lt;16,(K829/($D829^0.70558407859294)*'Hintergrund Berechnung'!$I$941)*0.67,K829/($D829^0.70558407859294)*'Hintergrund Berechnung'!$I$942)))</f>
        <v>#DIV/0!</v>
      </c>
      <c r="AC829" s="16" t="str">
        <f t="shared" si="112"/>
        <v/>
      </c>
      <c r="AD829" s="16" t="e">
        <f>IF($A$3=FALSE,IF($C829&lt;16,M829/($D829^0.70558407859294)*'Hintergrund Berechnung'!$I$941,M829/($D829^0.70558407859294)*'Hintergrund Berechnung'!$I$942),IF($C829&lt;13,(M829/($D829^0.70558407859294)*'Hintergrund Berechnung'!$I$941)*0.5,IF($C829&lt;16,(M829/($D829^0.70558407859294)*'Hintergrund Berechnung'!$I$941)*0.67,M829/($D829^0.70558407859294)*'Hintergrund Berechnung'!$I$942)))</f>
        <v>#DIV/0!</v>
      </c>
      <c r="AE829" s="16" t="str">
        <f t="shared" si="113"/>
        <v/>
      </c>
      <c r="AF829" s="16" t="e">
        <f>IF($A$3=FALSE,IF($C829&lt;16,O829/($D829^0.70558407859294)*'Hintergrund Berechnung'!$I$941,O829/($D829^0.70558407859294)*'Hintergrund Berechnung'!$I$942),IF($C829&lt;13,(O829/($D829^0.70558407859294)*'Hintergrund Berechnung'!$I$941)*0.5,IF($C829&lt;16,(O829/($D829^0.70558407859294)*'Hintergrund Berechnung'!$I$941)*0.67,O829/($D829^0.70558407859294)*'Hintergrund Berechnung'!$I$942)))</f>
        <v>#DIV/0!</v>
      </c>
      <c r="AG829" s="16" t="str">
        <f t="shared" si="114"/>
        <v/>
      </c>
      <c r="AH829" s="16" t="e">
        <f t="shared" si="115"/>
        <v>#DIV/0!</v>
      </c>
      <c r="AI829" s="34" t="e">
        <f>ROUND(IF(C829&lt;16,$Q829/($D829^0.450818786555515)*'Hintergrund Berechnung'!$N$941,$Q829/($D829^0.450818786555515)*'Hintergrund Berechnung'!$N$942),0)</f>
        <v>#DIV/0!</v>
      </c>
      <c r="AJ829" s="34">
        <f>ROUND(IF(C829&lt;16,$R829*'Hintergrund Berechnung'!$O$941,$R829*'Hintergrund Berechnung'!$O$942),0)</f>
        <v>0</v>
      </c>
      <c r="AK829" s="34">
        <f>ROUND(IF(C829&lt;16,IF(S829&gt;0,(25-$S829)*'Hintergrund Berechnung'!$J$941,0),IF(S829&gt;0,(25-$S829)*'Hintergrund Berechnung'!$J$942,0)),0)</f>
        <v>0</v>
      </c>
      <c r="AL829" s="18" t="e">
        <f t="shared" si="116"/>
        <v>#DIV/0!</v>
      </c>
    </row>
    <row r="830" spans="21:38" x14ac:dyDescent="0.5">
      <c r="U830" s="16">
        <f t="shared" si="108"/>
        <v>0</v>
      </c>
      <c r="V830" s="16" t="e">
        <f>IF($A$3=FALSE,IF($C830&lt;16,E830/($D830^0.70558407859294)*'Hintergrund Berechnung'!$I$941,E830/($D830^0.70558407859294)*'Hintergrund Berechnung'!$I$942),IF($C830&lt;13,(E830/($D830^0.70558407859294)*'Hintergrund Berechnung'!$I$941)*0.5,IF($C830&lt;16,(E830/($D830^0.70558407859294)*'Hintergrund Berechnung'!$I$941)*0.67,E830/($D830^0.70558407859294)*'Hintergrund Berechnung'!$I$942)))</f>
        <v>#DIV/0!</v>
      </c>
      <c r="W830" s="16" t="str">
        <f t="shared" si="109"/>
        <v/>
      </c>
      <c r="X830" s="16" t="e">
        <f>IF($A$3=FALSE,IF($C830&lt;16,G830/($D830^0.70558407859294)*'Hintergrund Berechnung'!$I$941,G830/($D830^0.70558407859294)*'Hintergrund Berechnung'!$I$942),IF($C830&lt;13,(G830/($D830^0.70558407859294)*'Hintergrund Berechnung'!$I$941)*0.5,IF($C830&lt;16,(G830/($D830^0.70558407859294)*'Hintergrund Berechnung'!$I$941)*0.67,G830/($D830^0.70558407859294)*'Hintergrund Berechnung'!$I$942)))</f>
        <v>#DIV/0!</v>
      </c>
      <c r="Y830" s="16" t="str">
        <f t="shared" si="110"/>
        <v/>
      </c>
      <c r="Z830" s="16" t="e">
        <f>IF($A$3=FALSE,IF($C830&lt;16,I830/($D830^0.70558407859294)*'Hintergrund Berechnung'!$I$941,I830/($D830^0.70558407859294)*'Hintergrund Berechnung'!$I$942),IF($C830&lt;13,(I830/($D830^0.70558407859294)*'Hintergrund Berechnung'!$I$941)*0.5,IF($C830&lt;16,(I830/($D830^0.70558407859294)*'Hintergrund Berechnung'!$I$941)*0.67,I830/($D830^0.70558407859294)*'Hintergrund Berechnung'!$I$942)))</f>
        <v>#DIV/0!</v>
      </c>
      <c r="AA830" s="16" t="str">
        <f t="shared" si="111"/>
        <v/>
      </c>
      <c r="AB830" s="16" t="e">
        <f>IF($A$3=FALSE,IF($C830&lt;16,K830/($D830^0.70558407859294)*'Hintergrund Berechnung'!$I$941,K830/($D830^0.70558407859294)*'Hintergrund Berechnung'!$I$942),IF($C830&lt;13,(K830/($D830^0.70558407859294)*'Hintergrund Berechnung'!$I$941)*0.5,IF($C830&lt;16,(K830/($D830^0.70558407859294)*'Hintergrund Berechnung'!$I$941)*0.67,K830/($D830^0.70558407859294)*'Hintergrund Berechnung'!$I$942)))</f>
        <v>#DIV/0!</v>
      </c>
      <c r="AC830" s="16" t="str">
        <f t="shared" si="112"/>
        <v/>
      </c>
      <c r="AD830" s="16" t="e">
        <f>IF($A$3=FALSE,IF($C830&lt;16,M830/($D830^0.70558407859294)*'Hintergrund Berechnung'!$I$941,M830/($D830^0.70558407859294)*'Hintergrund Berechnung'!$I$942),IF($C830&lt;13,(M830/($D830^0.70558407859294)*'Hintergrund Berechnung'!$I$941)*0.5,IF($C830&lt;16,(M830/($D830^0.70558407859294)*'Hintergrund Berechnung'!$I$941)*0.67,M830/($D830^0.70558407859294)*'Hintergrund Berechnung'!$I$942)))</f>
        <v>#DIV/0!</v>
      </c>
      <c r="AE830" s="16" t="str">
        <f t="shared" si="113"/>
        <v/>
      </c>
      <c r="AF830" s="16" t="e">
        <f>IF($A$3=FALSE,IF($C830&lt;16,O830/($D830^0.70558407859294)*'Hintergrund Berechnung'!$I$941,O830/($D830^0.70558407859294)*'Hintergrund Berechnung'!$I$942),IF($C830&lt;13,(O830/($D830^0.70558407859294)*'Hintergrund Berechnung'!$I$941)*0.5,IF($C830&lt;16,(O830/($D830^0.70558407859294)*'Hintergrund Berechnung'!$I$941)*0.67,O830/($D830^0.70558407859294)*'Hintergrund Berechnung'!$I$942)))</f>
        <v>#DIV/0!</v>
      </c>
      <c r="AG830" s="16" t="str">
        <f t="shared" si="114"/>
        <v/>
      </c>
      <c r="AH830" s="16" t="e">
        <f t="shared" si="115"/>
        <v>#DIV/0!</v>
      </c>
      <c r="AI830" s="34" t="e">
        <f>ROUND(IF(C830&lt;16,$Q830/($D830^0.450818786555515)*'Hintergrund Berechnung'!$N$941,$Q830/($D830^0.450818786555515)*'Hintergrund Berechnung'!$N$942),0)</f>
        <v>#DIV/0!</v>
      </c>
      <c r="AJ830" s="34">
        <f>ROUND(IF(C830&lt;16,$R830*'Hintergrund Berechnung'!$O$941,$R830*'Hintergrund Berechnung'!$O$942),0)</f>
        <v>0</v>
      </c>
      <c r="AK830" s="34">
        <f>ROUND(IF(C830&lt;16,IF(S830&gt;0,(25-$S830)*'Hintergrund Berechnung'!$J$941,0),IF(S830&gt;0,(25-$S830)*'Hintergrund Berechnung'!$J$942,0)),0)</f>
        <v>0</v>
      </c>
      <c r="AL830" s="18" t="e">
        <f t="shared" si="116"/>
        <v>#DIV/0!</v>
      </c>
    </row>
    <row r="831" spans="21:38" x14ac:dyDescent="0.5">
      <c r="U831" s="16">
        <f t="shared" si="108"/>
        <v>0</v>
      </c>
      <c r="V831" s="16" t="e">
        <f>IF($A$3=FALSE,IF($C831&lt;16,E831/($D831^0.70558407859294)*'Hintergrund Berechnung'!$I$941,E831/($D831^0.70558407859294)*'Hintergrund Berechnung'!$I$942),IF($C831&lt;13,(E831/($D831^0.70558407859294)*'Hintergrund Berechnung'!$I$941)*0.5,IF($C831&lt;16,(E831/($D831^0.70558407859294)*'Hintergrund Berechnung'!$I$941)*0.67,E831/($D831^0.70558407859294)*'Hintergrund Berechnung'!$I$942)))</f>
        <v>#DIV/0!</v>
      </c>
      <c r="W831" s="16" t="str">
        <f t="shared" si="109"/>
        <v/>
      </c>
      <c r="X831" s="16" t="e">
        <f>IF($A$3=FALSE,IF($C831&lt;16,G831/($D831^0.70558407859294)*'Hintergrund Berechnung'!$I$941,G831/($D831^0.70558407859294)*'Hintergrund Berechnung'!$I$942),IF($C831&lt;13,(G831/($D831^0.70558407859294)*'Hintergrund Berechnung'!$I$941)*0.5,IF($C831&lt;16,(G831/($D831^0.70558407859294)*'Hintergrund Berechnung'!$I$941)*0.67,G831/($D831^0.70558407859294)*'Hintergrund Berechnung'!$I$942)))</f>
        <v>#DIV/0!</v>
      </c>
      <c r="Y831" s="16" t="str">
        <f t="shared" si="110"/>
        <v/>
      </c>
      <c r="Z831" s="16" t="e">
        <f>IF($A$3=FALSE,IF($C831&lt;16,I831/($D831^0.70558407859294)*'Hintergrund Berechnung'!$I$941,I831/($D831^0.70558407859294)*'Hintergrund Berechnung'!$I$942),IF($C831&lt;13,(I831/($D831^0.70558407859294)*'Hintergrund Berechnung'!$I$941)*0.5,IF($C831&lt;16,(I831/($D831^0.70558407859294)*'Hintergrund Berechnung'!$I$941)*0.67,I831/($D831^0.70558407859294)*'Hintergrund Berechnung'!$I$942)))</f>
        <v>#DIV/0!</v>
      </c>
      <c r="AA831" s="16" t="str">
        <f t="shared" si="111"/>
        <v/>
      </c>
      <c r="AB831" s="16" t="e">
        <f>IF($A$3=FALSE,IF($C831&lt;16,K831/($D831^0.70558407859294)*'Hintergrund Berechnung'!$I$941,K831/($D831^0.70558407859294)*'Hintergrund Berechnung'!$I$942),IF($C831&lt;13,(K831/($D831^0.70558407859294)*'Hintergrund Berechnung'!$I$941)*0.5,IF($C831&lt;16,(K831/($D831^0.70558407859294)*'Hintergrund Berechnung'!$I$941)*0.67,K831/($D831^0.70558407859294)*'Hintergrund Berechnung'!$I$942)))</f>
        <v>#DIV/0!</v>
      </c>
      <c r="AC831" s="16" t="str">
        <f t="shared" si="112"/>
        <v/>
      </c>
      <c r="AD831" s="16" t="e">
        <f>IF($A$3=FALSE,IF($C831&lt;16,M831/($D831^0.70558407859294)*'Hintergrund Berechnung'!$I$941,M831/($D831^0.70558407859294)*'Hintergrund Berechnung'!$I$942),IF($C831&lt;13,(M831/($D831^0.70558407859294)*'Hintergrund Berechnung'!$I$941)*0.5,IF($C831&lt;16,(M831/($D831^0.70558407859294)*'Hintergrund Berechnung'!$I$941)*0.67,M831/($D831^0.70558407859294)*'Hintergrund Berechnung'!$I$942)))</f>
        <v>#DIV/0!</v>
      </c>
      <c r="AE831" s="16" t="str">
        <f t="shared" si="113"/>
        <v/>
      </c>
      <c r="AF831" s="16" t="e">
        <f>IF($A$3=FALSE,IF($C831&lt;16,O831/($D831^0.70558407859294)*'Hintergrund Berechnung'!$I$941,O831/($D831^0.70558407859294)*'Hintergrund Berechnung'!$I$942),IF($C831&lt;13,(O831/($D831^0.70558407859294)*'Hintergrund Berechnung'!$I$941)*0.5,IF($C831&lt;16,(O831/($D831^0.70558407859294)*'Hintergrund Berechnung'!$I$941)*0.67,O831/($D831^0.70558407859294)*'Hintergrund Berechnung'!$I$942)))</f>
        <v>#DIV/0!</v>
      </c>
      <c r="AG831" s="16" t="str">
        <f t="shared" si="114"/>
        <v/>
      </c>
      <c r="AH831" s="16" t="e">
        <f t="shared" si="115"/>
        <v>#DIV/0!</v>
      </c>
      <c r="AI831" s="34" t="e">
        <f>ROUND(IF(C831&lt;16,$Q831/($D831^0.450818786555515)*'Hintergrund Berechnung'!$N$941,$Q831/($D831^0.450818786555515)*'Hintergrund Berechnung'!$N$942),0)</f>
        <v>#DIV/0!</v>
      </c>
      <c r="AJ831" s="34">
        <f>ROUND(IF(C831&lt;16,$R831*'Hintergrund Berechnung'!$O$941,$R831*'Hintergrund Berechnung'!$O$942),0)</f>
        <v>0</v>
      </c>
      <c r="AK831" s="34">
        <f>ROUND(IF(C831&lt;16,IF(S831&gt;0,(25-$S831)*'Hintergrund Berechnung'!$J$941,0),IF(S831&gt;0,(25-$S831)*'Hintergrund Berechnung'!$J$942,0)),0)</f>
        <v>0</v>
      </c>
      <c r="AL831" s="18" t="e">
        <f t="shared" si="116"/>
        <v>#DIV/0!</v>
      </c>
    </row>
    <row r="832" spans="21:38" x14ac:dyDescent="0.5">
      <c r="U832" s="16">
        <f t="shared" si="108"/>
        <v>0</v>
      </c>
      <c r="V832" s="16" t="e">
        <f>IF($A$3=FALSE,IF($C832&lt;16,E832/($D832^0.70558407859294)*'Hintergrund Berechnung'!$I$941,E832/($D832^0.70558407859294)*'Hintergrund Berechnung'!$I$942),IF($C832&lt;13,(E832/($D832^0.70558407859294)*'Hintergrund Berechnung'!$I$941)*0.5,IF($C832&lt;16,(E832/($D832^0.70558407859294)*'Hintergrund Berechnung'!$I$941)*0.67,E832/($D832^0.70558407859294)*'Hintergrund Berechnung'!$I$942)))</f>
        <v>#DIV/0!</v>
      </c>
      <c r="W832" s="16" t="str">
        <f t="shared" si="109"/>
        <v/>
      </c>
      <c r="X832" s="16" t="e">
        <f>IF($A$3=FALSE,IF($C832&lt;16,G832/($D832^0.70558407859294)*'Hintergrund Berechnung'!$I$941,G832/($D832^0.70558407859294)*'Hintergrund Berechnung'!$I$942),IF($C832&lt;13,(G832/($D832^0.70558407859294)*'Hintergrund Berechnung'!$I$941)*0.5,IF($C832&lt;16,(G832/($D832^0.70558407859294)*'Hintergrund Berechnung'!$I$941)*0.67,G832/($D832^0.70558407859294)*'Hintergrund Berechnung'!$I$942)))</f>
        <v>#DIV/0!</v>
      </c>
      <c r="Y832" s="16" t="str">
        <f t="shared" si="110"/>
        <v/>
      </c>
      <c r="Z832" s="16" t="e">
        <f>IF($A$3=FALSE,IF($C832&lt;16,I832/($D832^0.70558407859294)*'Hintergrund Berechnung'!$I$941,I832/($D832^0.70558407859294)*'Hintergrund Berechnung'!$I$942),IF($C832&lt;13,(I832/($D832^0.70558407859294)*'Hintergrund Berechnung'!$I$941)*0.5,IF($C832&lt;16,(I832/($D832^0.70558407859294)*'Hintergrund Berechnung'!$I$941)*0.67,I832/($D832^0.70558407859294)*'Hintergrund Berechnung'!$I$942)))</f>
        <v>#DIV/0!</v>
      </c>
      <c r="AA832" s="16" t="str">
        <f t="shared" si="111"/>
        <v/>
      </c>
      <c r="AB832" s="16" t="e">
        <f>IF($A$3=FALSE,IF($C832&lt;16,K832/($D832^0.70558407859294)*'Hintergrund Berechnung'!$I$941,K832/($D832^0.70558407859294)*'Hintergrund Berechnung'!$I$942),IF($C832&lt;13,(K832/($D832^0.70558407859294)*'Hintergrund Berechnung'!$I$941)*0.5,IF($C832&lt;16,(K832/($D832^0.70558407859294)*'Hintergrund Berechnung'!$I$941)*0.67,K832/($D832^0.70558407859294)*'Hintergrund Berechnung'!$I$942)))</f>
        <v>#DIV/0!</v>
      </c>
      <c r="AC832" s="16" t="str">
        <f t="shared" si="112"/>
        <v/>
      </c>
      <c r="AD832" s="16" t="e">
        <f>IF($A$3=FALSE,IF($C832&lt;16,M832/($D832^0.70558407859294)*'Hintergrund Berechnung'!$I$941,M832/($D832^0.70558407859294)*'Hintergrund Berechnung'!$I$942),IF($C832&lt;13,(M832/($D832^0.70558407859294)*'Hintergrund Berechnung'!$I$941)*0.5,IF($C832&lt;16,(M832/($D832^0.70558407859294)*'Hintergrund Berechnung'!$I$941)*0.67,M832/($D832^0.70558407859294)*'Hintergrund Berechnung'!$I$942)))</f>
        <v>#DIV/0!</v>
      </c>
      <c r="AE832" s="16" t="str">
        <f t="shared" si="113"/>
        <v/>
      </c>
      <c r="AF832" s="16" t="e">
        <f>IF($A$3=FALSE,IF($C832&lt;16,O832/($D832^0.70558407859294)*'Hintergrund Berechnung'!$I$941,O832/($D832^0.70558407859294)*'Hintergrund Berechnung'!$I$942),IF($C832&lt;13,(O832/($D832^0.70558407859294)*'Hintergrund Berechnung'!$I$941)*0.5,IF($C832&lt;16,(O832/($D832^0.70558407859294)*'Hintergrund Berechnung'!$I$941)*0.67,O832/($D832^0.70558407859294)*'Hintergrund Berechnung'!$I$942)))</f>
        <v>#DIV/0!</v>
      </c>
      <c r="AG832" s="16" t="str">
        <f t="shared" si="114"/>
        <v/>
      </c>
      <c r="AH832" s="16" t="e">
        <f t="shared" si="115"/>
        <v>#DIV/0!</v>
      </c>
      <c r="AI832" s="34" t="e">
        <f>ROUND(IF(C832&lt;16,$Q832/($D832^0.450818786555515)*'Hintergrund Berechnung'!$N$941,$Q832/($D832^0.450818786555515)*'Hintergrund Berechnung'!$N$942),0)</f>
        <v>#DIV/0!</v>
      </c>
      <c r="AJ832" s="34">
        <f>ROUND(IF(C832&lt;16,$R832*'Hintergrund Berechnung'!$O$941,$R832*'Hintergrund Berechnung'!$O$942),0)</f>
        <v>0</v>
      </c>
      <c r="AK832" s="34">
        <f>ROUND(IF(C832&lt;16,IF(S832&gt;0,(25-$S832)*'Hintergrund Berechnung'!$J$941,0),IF(S832&gt;0,(25-$S832)*'Hintergrund Berechnung'!$J$942,0)),0)</f>
        <v>0</v>
      </c>
      <c r="AL832" s="18" t="e">
        <f t="shared" si="116"/>
        <v>#DIV/0!</v>
      </c>
    </row>
    <row r="833" spans="21:38" x14ac:dyDescent="0.5">
      <c r="U833" s="16">
        <f t="shared" si="108"/>
        <v>0</v>
      </c>
      <c r="V833" s="16" t="e">
        <f>IF($A$3=FALSE,IF($C833&lt;16,E833/($D833^0.70558407859294)*'Hintergrund Berechnung'!$I$941,E833/($D833^0.70558407859294)*'Hintergrund Berechnung'!$I$942),IF($C833&lt;13,(E833/($D833^0.70558407859294)*'Hintergrund Berechnung'!$I$941)*0.5,IF($C833&lt;16,(E833/($D833^0.70558407859294)*'Hintergrund Berechnung'!$I$941)*0.67,E833/($D833^0.70558407859294)*'Hintergrund Berechnung'!$I$942)))</f>
        <v>#DIV/0!</v>
      </c>
      <c r="W833" s="16" t="str">
        <f t="shared" si="109"/>
        <v/>
      </c>
      <c r="X833" s="16" t="e">
        <f>IF($A$3=FALSE,IF($C833&lt;16,G833/($D833^0.70558407859294)*'Hintergrund Berechnung'!$I$941,G833/($D833^0.70558407859294)*'Hintergrund Berechnung'!$I$942),IF($C833&lt;13,(G833/($D833^0.70558407859294)*'Hintergrund Berechnung'!$I$941)*0.5,IF($C833&lt;16,(G833/($D833^0.70558407859294)*'Hintergrund Berechnung'!$I$941)*0.67,G833/($D833^0.70558407859294)*'Hintergrund Berechnung'!$I$942)))</f>
        <v>#DIV/0!</v>
      </c>
      <c r="Y833" s="16" t="str">
        <f t="shared" si="110"/>
        <v/>
      </c>
      <c r="Z833" s="16" t="e">
        <f>IF($A$3=FALSE,IF($C833&lt;16,I833/($D833^0.70558407859294)*'Hintergrund Berechnung'!$I$941,I833/($D833^0.70558407859294)*'Hintergrund Berechnung'!$I$942),IF($C833&lt;13,(I833/($D833^0.70558407859294)*'Hintergrund Berechnung'!$I$941)*0.5,IF($C833&lt;16,(I833/($D833^0.70558407859294)*'Hintergrund Berechnung'!$I$941)*0.67,I833/($D833^0.70558407859294)*'Hintergrund Berechnung'!$I$942)))</f>
        <v>#DIV/0!</v>
      </c>
      <c r="AA833" s="16" t="str">
        <f t="shared" si="111"/>
        <v/>
      </c>
      <c r="AB833" s="16" t="e">
        <f>IF($A$3=FALSE,IF($C833&lt;16,K833/($D833^0.70558407859294)*'Hintergrund Berechnung'!$I$941,K833/($D833^0.70558407859294)*'Hintergrund Berechnung'!$I$942),IF($C833&lt;13,(K833/($D833^0.70558407859294)*'Hintergrund Berechnung'!$I$941)*0.5,IF($C833&lt;16,(K833/($D833^0.70558407859294)*'Hintergrund Berechnung'!$I$941)*0.67,K833/($D833^0.70558407859294)*'Hintergrund Berechnung'!$I$942)))</f>
        <v>#DIV/0!</v>
      </c>
      <c r="AC833" s="16" t="str">
        <f t="shared" si="112"/>
        <v/>
      </c>
      <c r="AD833" s="16" t="e">
        <f>IF($A$3=FALSE,IF($C833&lt;16,M833/($D833^0.70558407859294)*'Hintergrund Berechnung'!$I$941,M833/($D833^0.70558407859294)*'Hintergrund Berechnung'!$I$942),IF($C833&lt;13,(M833/($D833^0.70558407859294)*'Hintergrund Berechnung'!$I$941)*0.5,IF($C833&lt;16,(M833/($D833^0.70558407859294)*'Hintergrund Berechnung'!$I$941)*0.67,M833/($D833^0.70558407859294)*'Hintergrund Berechnung'!$I$942)))</f>
        <v>#DIV/0!</v>
      </c>
      <c r="AE833" s="16" t="str">
        <f t="shared" si="113"/>
        <v/>
      </c>
      <c r="AF833" s="16" t="e">
        <f>IF($A$3=FALSE,IF($C833&lt;16,O833/($D833^0.70558407859294)*'Hintergrund Berechnung'!$I$941,O833/($D833^0.70558407859294)*'Hintergrund Berechnung'!$I$942),IF($C833&lt;13,(O833/($D833^0.70558407859294)*'Hintergrund Berechnung'!$I$941)*0.5,IF($C833&lt;16,(O833/($D833^0.70558407859294)*'Hintergrund Berechnung'!$I$941)*0.67,O833/($D833^0.70558407859294)*'Hintergrund Berechnung'!$I$942)))</f>
        <v>#DIV/0!</v>
      </c>
      <c r="AG833" s="16" t="str">
        <f t="shared" si="114"/>
        <v/>
      </c>
      <c r="AH833" s="16" t="e">
        <f t="shared" si="115"/>
        <v>#DIV/0!</v>
      </c>
      <c r="AI833" s="34" t="e">
        <f>ROUND(IF(C833&lt;16,$Q833/($D833^0.450818786555515)*'Hintergrund Berechnung'!$N$941,$Q833/($D833^0.450818786555515)*'Hintergrund Berechnung'!$N$942),0)</f>
        <v>#DIV/0!</v>
      </c>
      <c r="AJ833" s="34">
        <f>ROUND(IF(C833&lt;16,$R833*'Hintergrund Berechnung'!$O$941,$R833*'Hintergrund Berechnung'!$O$942),0)</f>
        <v>0</v>
      </c>
      <c r="AK833" s="34">
        <f>ROUND(IF(C833&lt;16,IF(S833&gt;0,(25-$S833)*'Hintergrund Berechnung'!$J$941,0),IF(S833&gt;0,(25-$S833)*'Hintergrund Berechnung'!$J$942,0)),0)</f>
        <v>0</v>
      </c>
      <c r="AL833" s="18" t="e">
        <f t="shared" si="116"/>
        <v>#DIV/0!</v>
      </c>
    </row>
    <row r="834" spans="21:38" x14ac:dyDescent="0.5">
      <c r="U834" s="16">
        <f t="shared" si="108"/>
        <v>0</v>
      </c>
      <c r="V834" s="16" t="e">
        <f>IF($A$3=FALSE,IF($C834&lt;16,E834/($D834^0.70558407859294)*'Hintergrund Berechnung'!$I$941,E834/($D834^0.70558407859294)*'Hintergrund Berechnung'!$I$942),IF($C834&lt;13,(E834/($D834^0.70558407859294)*'Hintergrund Berechnung'!$I$941)*0.5,IF($C834&lt;16,(E834/($D834^0.70558407859294)*'Hintergrund Berechnung'!$I$941)*0.67,E834/($D834^0.70558407859294)*'Hintergrund Berechnung'!$I$942)))</f>
        <v>#DIV/0!</v>
      </c>
      <c r="W834" s="16" t="str">
        <f t="shared" si="109"/>
        <v/>
      </c>
      <c r="X834" s="16" t="e">
        <f>IF($A$3=FALSE,IF($C834&lt;16,G834/($D834^0.70558407859294)*'Hintergrund Berechnung'!$I$941,G834/($D834^0.70558407859294)*'Hintergrund Berechnung'!$I$942),IF($C834&lt;13,(G834/($D834^0.70558407859294)*'Hintergrund Berechnung'!$I$941)*0.5,IF($C834&lt;16,(G834/($D834^0.70558407859294)*'Hintergrund Berechnung'!$I$941)*0.67,G834/($D834^0.70558407859294)*'Hintergrund Berechnung'!$I$942)))</f>
        <v>#DIV/0!</v>
      </c>
      <c r="Y834" s="16" t="str">
        <f t="shared" si="110"/>
        <v/>
      </c>
      <c r="Z834" s="16" t="e">
        <f>IF($A$3=FALSE,IF($C834&lt;16,I834/($D834^0.70558407859294)*'Hintergrund Berechnung'!$I$941,I834/($D834^0.70558407859294)*'Hintergrund Berechnung'!$I$942),IF($C834&lt;13,(I834/($D834^0.70558407859294)*'Hintergrund Berechnung'!$I$941)*0.5,IF($C834&lt;16,(I834/($D834^0.70558407859294)*'Hintergrund Berechnung'!$I$941)*0.67,I834/($D834^0.70558407859294)*'Hintergrund Berechnung'!$I$942)))</f>
        <v>#DIV/0!</v>
      </c>
      <c r="AA834" s="16" t="str">
        <f t="shared" si="111"/>
        <v/>
      </c>
      <c r="AB834" s="16" t="e">
        <f>IF($A$3=FALSE,IF($C834&lt;16,K834/($D834^0.70558407859294)*'Hintergrund Berechnung'!$I$941,K834/($D834^0.70558407859294)*'Hintergrund Berechnung'!$I$942),IF($C834&lt;13,(K834/($D834^0.70558407859294)*'Hintergrund Berechnung'!$I$941)*0.5,IF($C834&lt;16,(K834/($D834^0.70558407859294)*'Hintergrund Berechnung'!$I$941)*0.67,K834/($D834^0.70558407859294)*'Hintergrund Berechnung'!$I$942)))</f>
        <v>#DIV/0!</v>
      </c>
      <c r="AC834" s="16" t="str">
        <f t="shared" si="112"/>
        <v/>
      </c>
      <c r="AD834" s="16" t="e">
        <f>IF($A$3=FALSE,IF($C834&lt;16,M834/($D834^0.70558407859294)*'Hintergrund Berechnung'!$I$941,M834/($D834^0.70558407859294)*'Hintergrund Berechnung'!$I$942),IF($C834&lt;13,(M834/($D834^0.70558407859294)*'Hintergrund Berechnung'!$I$941)*0.5,IF($C834&lt;16,(M834/($D834^0.70558407859294)*'Hintergrund Berechnung'!$I$941)*0.67,M834/($D834^0.70558407859294)*'Hintergrund Berechnung'!$I$942)))</f>
        <v>#DIV/0!</v>
      </c>
      <c r="AE834" s="16" t="str">
        <f t="shared" si="113"/>
        <v/>
      </c>
      <c r="AF834" s="16" t="e">
        <f>IF($A$3=FALSE,IF($C834&lt;16,O834/($D834^0.70558407859294)*'Hintergrund Berechnung'!$I$941,O834/($D834^0.70558407859294)*'Hintergrund Berechnung'!$I$942),IF($C834&lt;13,(O834/($D834^0.70558407859294)*'Hintergrund Berechnung'!$I$941)*0.5,IF($C834&lt;16,(O834/($D834^0.70558407859294)*'Hintergrund Berechnung'!$I$941)*0.67,O834/($D834^0.70558407859294)*'Hintergrund Berechnung'!$I$942)))</f>
        <v>#DIV/0!</v>
      </c>
      <c r="AG834" s="16" t="str">
        <f t="shared" si="114"/>
        <v/>
      </c>
      <c r="AH834" s="16" t="e">
        <f t="shared" si="115"/>
        <v>#DIV/0!</v>
      </c>
      <c r="AI834" s="34" t="e">
        <f>ROUND(IF(C834&lt;16,$Q834/($D834^0.450818786555515)*'Hintergrund Berechnung'!$N$941,$Q834/($D834^0.450818786555515)*'Hintergrund Berechnung'!$N$942),0)</f>
        <v>#DIV/0!</v>
      </c>
      <c r="AJ834" s="34">
        <f>ROUND(IF(C834&lt;16,$R834*'Hintergrund Berechnung'!$O$941,$R834*'Hintergrund Berechnung'!$O$942),0)</f>
        <v>0</v>
      </c>
      <c r="AK834" s="34">
        <f>ROUND(IF(C834&lt;16,IF(S834&gt;0,(25-$S834)*'Hintergrund Berechnung'!$J$941,0),IF(S834&gt;0,(25-$S834)*'Hintergrund Berechnung'!$J$942,0)),0)</f>
        <v>0</v>
      </c>
      <c r="AL834" s="18" t="e">
        <f t="shared" si="116"/>
        <v>#DIV/0!</v>
      </c>
    </row>
    <row r="835" spans="21:38" x14ac:dyDescent="0.5">
      <c r="U835" s="16">
        <f t="shared" si="108"/>
        <v>0</v>
      </c>
      <c r="V835" s="16" t="e">
        <f>IF($A$3=FALSE,IF($C835&lt;16,E835/($D835^0.70558407859294)*'Hintergrund Berechnung'!$I$941,E835/($D835^0.70558407859294)*'Hintergrund Berechnung'!$I$942),IF($C835&lt;13,(E835/($D835^0.70558407859294)*'Hintergrund Berechnung'!$I$941)*0.5,IF($C835&lt;16,(E835/($D835^0.70558407859294)*'Hintergrund Berechnung'!$I$941)*0.67,E835/($D835^0.70558407859294)*'Hintergrund Berechnung'!$I$942)))</f>
        <v>#DIV/0!</v>
      </c>
      <c r="W835" s="16" t="str">
        <f t="shared" si="109"/>
        <v/>
      </c>
      <c r="X835" s="16" t="e">
        <f>IF($A$3=FALSE,IF($C835&lt;16,G835/($D835^0.70558407859294)*'Hintergrund Berechnung'!$I$941,G835/($D835^0.70558407859294)*'Hintergrund Berechnung'!$I$942),IF($C835&lt;13,(G835/($D835^0.70558407859294)*'Hintergrund Berechnung'!$I$941)*0.5,IF($C835&lt;16,(G835/($D835^0.70558407859294)*'Hintergrund Berechnung'!$I$941)*0.67,G835/($D835^0.70558407859294)*'Hintergrund Berechnung'!$I$942)))</f>
        <v>#DIV/0!</v>
      </c>
      <c r="Y835" s="16" t="str">
        <f t="shared" si="110"/>
        <v/>
      </c>
      <c r="Z835" s="16" t="e">
        <f>IF($A$3=FALSE,IF($C835&lt;16,I835/($D835^0.70558407859294)*'Hintergrund Berechnung'!$I$941,I835/($D835^0.70558407859294)*'Hintergrund Berechnung'!$I$942),IF($C835&lt;13,(I835/($D835^0.70558407859294)*'Hintergrund Berechnung'!$I$941)*0.5,IF($C835&lt;16,(I835/($D835^0.70558407859294)*'Hintergrund Berechnung'!$I$941)*0.67,I835/($D835^0.70558407859294)*'Hintergrund Berechnung'!$I$942)))</f>
        <v>#DIV/0!</v>
      </c>
      <c r="AA835" s="16" t="str">
        <f t="shared" si="111"/>
        <v/>
      </c>
      <c r="AB835" s="16" t="e">
        <f>IF($A$3=FALSE,IF($C835&lt;16,K835/($D835^0.70558407859294)*'Hintergrund Berechnung'!$I$941,K835/($D835^0.70558407859294)*'Hintergrund Berechnung'!$I$942),IF($C835&lt;13,(K835/($D835^0.70558407859294)*'Hintergrund Berechnung'!$I$941)*0.5,IF($C835&lt;16,(K835/($D835^0.70558407859294)*'Hintergrund Berechnung'!$I$941)*0.67,K835/($D835^0.70558407859294)*'Hintergrund Berechnung'!$I$942)))</f>
        <v>#DIV/0!</v>
      </c>
      <c r="AC835" s="16" t="str">
        <f t="shared" si="112"/>
        <v/>
      </c>
      <c r="AD835" s="16" t="e">
        <f>IF($A$3=FALSE,IF($C835&lt;16,M835/($D835^0.70558407859294)*'Hintergrund Berechnung'!$I$941,M835/($D835^0.70558407859294)*'Hintergrund Berechnung'!$I$942),IF($C835&lt;13,(M835/($D835^0.70558407859294)*'Hintergrund Berechnung'!$I$941)*0.5,IF($C835&lt;16,(M835/($D835^0.70558407859294)*'Hintergrund Berechnung'!$I$941)*0.67,M835/($D835^0.70558407859294)*'Hintergrund Berechnung'!$I$942)))</f>
        <v>#DIV/0!</v>
      </c>
      <c r="AE835" s="16" t="str">
        <f t="shared" si="113"/>
        <v/>
      </c>
      <c r="AF835" s="16" t="e">
        <f>IF($A$3=FALSE,IF($C835&lt;16,O835/($D835^0.70558407859294)*'Hintergrund Berechnung'!$I$941,O835/($D835^0.70558407859294)*'Hintergrund Berechnung'!$I$942),IF($C835&lt;13,(O835/($D835^0.70558407859294)*'Hintergrund Berechnung'!$I$941)*0.5,IF($C835&lt;16,(O835/($D835^0.70558407859294)*'Hintergrund Berechnung'!$I$941)*0.67,O835/($D835^0.70558407859294)*'Hintergrund Berechnung'!$I$942)))</f>
        <v>#DIV/0!</v>
      </c>
      <c r="AG835" s="16" t="str">
        <f t="shared" si="114"/>
        <v/>
      </c>
      <c r="AH835" s="16" t="e">
        <f t="shared" si="115"/>
        <v>#DIV/0!</v>
      </c>
      <c r="AI835" s="34" t="e">
        <f>ROUND(IF(C835&lt;16,$Q835/($D835^0.450818786555515)*'Hintergrund Berechnung'!$N$941,$Q835/($D835^0.450818786555515)*'Hintergrund Berechnung'!$N$942),0)</f>
        <v>#DIV/0!</v>
      </c>
      <c r="AJ835" s="34">
        <f>ROUND(IF(C835&lt;16,$R835*'Hintergrund Berechnung'!$O$941,$R835*'Hintergrund Berechnung'!$O$942),0)</f>
        <v>0</v>
      </c>
      <c r="AK835" s="34">
        <f>ROUND(IF(C835&lt;16,IF(S835&gt;0,(25-$S835)*'Hintergrund Berechnung'!$J$941,0),IF(S835&gt;0,(25-$S835)*'Hintergrund Berechnung'!$J$942,0)),0)</f>
        <v>0</v>
      </c>
      <c r="AL835" s="18" t="e">
        <f t="shared" si="116"/>
        <v>#DIV/0!</v>
      </c>
    </row>
    <row r="836" spans="21:38" x14ac:dyDescent="0.5">
      <c r="U836" s="16">
        <f t="shared" si="108"/>
        <v>0</v>
      </c>
      <c r="V836" s="16" t="e">
        <f>IF($A$3=FALSE,IF($C836&lt;16,E836/($D836^0.70558407859294)*'Hintergrund Berechnung'!$I$941,E836/($D836^0.70558407859294)*'Hintergrund Berechnung'!$I$942),IF($C836&lt;13,(E836/($D836^0.70558407859294)*'Hintergrund Berechnung'!$I$941)*0.5,IF($C836&lt;16,(E836/($D836^0.70558407859294)*'Hintergrund Berechnung'!$I$941)*0.67,E836/($D836^0.70558407859294)*'Hintergrund Berechnung'!$I$942)))</f>
        <v>#DIV/0!</v>
      </c>
      <c r="W836" s="16" t="str">
        <f t="shared" si="109"/>
        <v/>
      </c>
      <c r="X836" s="16" t="e">
        <f>IF($A$3=FALSE,IF($C836&lt;16,G836/($D836^0.70558407859294)*'Hintergrund Berechnung'!$I$941,G836/($D836^0.70558407859294)*'Hintergrund Berechnung'!$I$942),IF($C836&lt;13,(G836/($D836^0.70558407859294)*'Hintergrund Berechnung'!$I$941)*0.5,IF($C836&lt;16,(G836/($D836^0.70558407859294)*'Hintergrund Berechnung'!$I$941)*0.67,G836/($D836^0.70558407859294)*'Hintergrund Berechnung'!$I$942)))</f>
        <v>#DIV/0!</v>
      </c>
      <c r="Y836" s="16" t="str">
        <f t="shared" si="110"/>
        <v/>
      </c>
      <c r="Z836" s="16" t="e">
        <f>IF($A$3=FALSE,IF($C836&lt;16,I836/($D836^0.70558407859294)*'Hintergrund Berechnung'!$I$941,I836/($D836^0.70558407859294)*'Hintergrund Berechnung'!$I$942),IF($C836&lt;13,(I836/($D836^0.70558407859294)*'Hintergrund Berechnung'!$I$941)*0.5,IF($C836&lt;16,(I836/($D836^0.70558407859294)*'Hintergrund Berechnung'!$I$941)*0.67,I836/($D836^0.70558407859294)*'Hintergrund Berechnung'!$I$942)))</f>
        <v>#DIV/0!</v>
      </c>
      <c r="AA836" s="16" t="str">
        <f t="shared" si="111"/>
        <v/>
      </c>
      <c r="AB836" s="16" t="e">
        <f>IF($A$3=FALSE,IF($C836&lt;16,K836/($D836^0.70558407859294)*'Hintergrund Berechnung'!$I$941,K836/($D836^0.70558407859294)*'Hintergrund Berechnung'!$I$942),IF($C836&lt;13,(K836/($D836^0.70558407859294)*'Hintergrund Berechnung'!$I$941)*0.5,IF($C836&lt;16,(K836/($D836^0.70558407859294)*'Hintergrund Berechnung'!$I$941)*0.67,K836/($D836^0.70558407859294)*'Hintergrund Berechnung'!$I$942)))</f>
        <v>#DIV/0!</v>
      </c>
      <c r="AC836" s="16" t="str">
        <f t="shared" si="112"/>
        <v/>
      </c>
      <c r="AD836" s="16" t="e">
        <f>IF($A$3=FALSE,IF($C836&lt;16,M836/($D836^0.70558407859294)*'Hintergrund Berechnung'!$I$941,M836/($D836^0.70558407859294)*'Hintergrund Berechnung'!$I$942),IF($C836&lt;13,(M836/($D836^0.70558407859294)*'Hintergrund Berechnung'!$I$941)*0.5,IF($C836&lt;16,(M836/($D836^0.70558407859294)*'Hintergrund Berechnung'!$I$941)*0.67,M836/($D836^0.70558407859294)*'Hintergrund Berechnung'!$I$942)))</f>
        <v>#DIV/0!</v>
      </c>
      <c r="AE836" s="16" t="str">
        <f t="shared" si="113"/>
        <v/>
      </c>
      <c r="AF836" s="16" t="e">
        <f>IF($A$3=FALSE,IF($C836&lt;16,O836/($D836^0.70558407859294)*'Hintergrund Berechnung'!$I$941,O836/($D836^0.70558407859294)*'Hintergrund Berechnung'!$I$942),IF($C836&lt;13,(O836/($D836^0.70558407859294)*'Hintergrund Berechnung'!$I$941)*0.5,IF($C836&lt;16,(O836/($D836^0.70558407859294)*'Hintergrund Berechnung'!$I$941)*0.67,O836/($D836^0.70558407859294)*'Hintergrund Berechnung'!$I$942)))</f>
        <v>#DIV/0!</v>
      </c>
      <c r="AG836" s="16" t="str">
        <f t="shared" si="114"/>
        <v/>
      </c>
      <c r="AH836" s="16" t="e">
        <f t="shared" si="115"/>
        <v>#DIV/0!</v>
      </c>
      <c r="AI836" s="34" t="e">
        <f>ROUND(IF(C836&lt;16,$Q836/($D836^0.450818786555515)*'Hintergrund Berechnung'!$N$941,$Q836/($D836^0.450818786555515)*'Hintergrund Berechnung'!$N$942),0)</f>
        <v>#DIV/0!</v>
      </c>
      <c r="AJ836" s="34">
        <f>ROUND(IF(C836&lt;16,$R836*'Hintergrund Berechnung'!$O$941,$R836*'Hintergrund Berechnung'!$O$942),0)</f>
        <v>0</v>
      </c>
      <c r="AK836" s="34">
        <f>ROUND(IF(C836&lt;16,IF(S836&gt;0,(25-$S836)*'Hintergrund Berechnung'!$J$941,0),IF(S836&gt;0,(25-$S836)*'Hintergrund Berechnung'!$J$942,0)),0)</f>
        <v>0</v>
      </c>
      <c r="AL836" s="18" t="e">
        <f t="shared" si="116"/>
        <v>#DIV/0!</v>
      </c>
    </row>
    <row r="837" spans="21:38" x14ac:dyDescent="0.5">
      <c r="U837" s="16">
        <f t="shared" si="108"/>
        <v>0</v>
      </c>
      <c r="V837" s="16" t="e">
        <f>IF($A$3=FALSE,IF($C837&lt;16,E837/($D837^0.70558407859294)*'Hintergrund Berechnung'!$I$941,E837/($D837^0.70558407859294)*'Hintergrund Berechnung'!$I$942),IF($C837&lt;13,(E837/($D837^0.70558407859294)*'Hintergrund Berechnung'!$I$941)*0.5,IF($C837&lt;16,(E837/($D837^0.70558407859294)*'Hintergrund Berechnung'!$I$941)*0.67,E837/($D837^0.70558407859294)*'Hintergrund Berechnung'!$I$942)))</f>
        <v>#DIV/0!</v>
      </c>
      <c r="W837" s="16" t="str">
        <f t="shared" si="109"/>
        <v/>
      </c>
      <c r="X837" s="16" t="e">
        <f>IF($A$3=FALSE,IF($C837&lt;16,G837/($D837^0.70558407859294)*'Hintergrund Berechnung'!$I$941,G837/($D837^0.70558407859294)*'Hintergrund Berechnung'!$I$942),IF($C837&lt;13,(G837/($D837^0.70558407859294)*'Hintergrund Berechnung'!$I$941)*0.5,IF($C837&lt;16,(G837/($D837^0.70558407859294)*'Hintergrund Berechnung'!$I$941)*0.67,G837/($D837^0.70558407859294)*'Hintergrund Berechnung'!$I$942)))</f>
        <v>#DIV/0!</v>
      </c>
      <c r="Y837" s="16" t="str">
        <f t="shared" si="110"/>
        <v/>
      </c>
      <c r="Z837" s="16" t="e">
        <f>IF($A$3=FALSE,IF($C837&lt;16,I837/($D837^0.70558407859294)*'Hintergrund Berechnung'!$I$941,I837/($D837^0.70558407859294)*'Hintergrund Berechnung'!$I$942),IF($C837&lt;13,(I837/($D837^0.70558407859294)*'Hintergrund Berechnung'!$I$941)*0.5,IF($C837&lt;16,(I837/($D837^0.70558407859294)*'Hintergrund Berechnung'!$I$941)*0.67,I837/($D837^0.70558407859294)*'Hintergrund Berechnung'!$I$942)))</f>
        <v>#DIV/0!</v>
      </c>
      <c r="AA837" s="16" t="str">
        <f t="shared" si="111"/>
        <v/>
      </c>
      <c r="AB837" s="16" t="e">
        <f>IF($A$3=FALSE,IF($C837&lt;16,K837/($D837^0.70558407859294)*'Hintergrund Berechnung'!$I$941,K837/($D837^0.70558407859294)*'Hintergrund Berechnung'!$I$942),IF($C837&lt;13,(K837/($D837^0.70558407859294)*'Hintergrund Berechnung'!$I$941)*0.5,IF($C837&lt;16,(K837/($D837^0.70558407859294)*'Hintergrund Berechnung'!$I$941)*0.67,K837/($D837^0.70558407859294)*'Hintergrund Berechnung'!$I$942)))</f>
        <v>#DIV/0!</v>
      </c>
      <c r="AC837" s="16" t="str">
        <f t="shared" si="112"/>
        <v/>
      </c>
      <c r="AD837" s="16" t="e">
        <f>IF($A$3=FALSE,IF($C837&lt;16,M837/($D837^0.70558407859294)*'Hintergrund Berechnung'!$I$941,M837/($D837^0.70558407859294)*'Hintergrund Berechnung'!$I$942),IF($C837&lt;13,(M837/($D837^0.70558407859294)*'Hintergrund Berechnung'!$I$941)*0.5,IF($C837&lt;16,(M837/($D837^0.70558407859294)*'Hintergrund Berechnung'!$I$941)*0.67,M837/($D837^0.70558407859294)*'Hintergrund Berechnung'!$I$942)))</f>
        <v>#DIV/0!</v>
      </c>
      <c r="AE837" s="16" t="str">
        <f t="shared" si="113"/>
        <v/>
      </c>
      <c r="AF837" s="16" t="e">
        <f>IF($A$3=FALSE,IF($C837&lt;16,O837/($D837^0.70558407859294)*'Hintergrund Berechnung'!$I$941,O837/($D837^0.70558407859294)*'Hintergrund Berechnung'!$I$942),IF($C837&lt;13,(O837/($D837^0.70558407859294)*'Hintergrund Berechnung'!$I$941)*0.5,IF($C837&lt;16,(O837/($D837^0.70558407859294)*'Hintergrund Berechnung'!$I$941)*0.67,O837/($D837^0.70558407859294)*'Hintergrund Berechnung'!$I$942)))</f>
        <v>#DIV/0!</v>
      </c>
      <c r="AG837" s="16" t="str">
        <f t="shared" si="114"/>
        <v/>
      </c>
      <c r="AH837" s="16" t="e">
        <f t="shared" si="115"/>
        <v>#DIV/0!</v>
      </c>
      <c r="AI837" s="34" t="e">
        <f>ROUND(IF(C837&lt;16,$Q837/($D837^0.450818786555515)*'Hintergrund Berechnung'!$N$941,$Q837/($D837^0.450818786555515)*'Hintergrund Berechnung'!$N$942),0)</f>
        <v>#DIV/0!</v>
      </c>
      <c r="AJ837" s="34">
        <f>ROUND(IF(C837&lt;16,$R837*'Hintergrund Berechnung'!$O$941,$R837*'Hintergrund Berechnung'!$O$942),0)</f>
        <v>0</v>
      </c>
      <c r="AK837" s="34">
        <f>ROUND(IF(C837&lt;16,IF(S837&gt;0,(25-$S837)*'Hintergrund Berechnung'!$J$941,0),IF(S837&gt;0,(25-$S837)*'Hintergrund Berechnung'!$J$942,0)),0)</f>
        <v>0</v>
      </c>
      <c r="AL837" s="18" t="e">
        <f t="shared" si="116"/>
        <v>#DIV/0!</v>
      </c>
    </row>
    <row r="838" spans="21:38" x14ac:dyDescent="0.5">
      <c r="U838" s="16">
        <f t="shared" si="108"/>
        <v>0</v>
      </c>
      <c r="V838" s="16" t="e">
        <f>IF($A$3=FALSE,IF($C838&lt;16,E838/($D838^0.70558407859294)*'Hintergrund Berechnung'!$I$941,E838/($D838^0.70558407859294)*'Hintergrund Berechnung'!$I$942),IF($C838&lt;13,(E838/($D838^0.70558407859294)*'Hintergrund Berechnung'!$I$941)*0.5,IF($C838&lt;16,(E838/($D838^0.70558407859294)*'Hintergrund Berechnung'!$I$941)*0.67,E838/($D838^0.70558407859294)*'Hintergrund Berechnung'!$I$942)))</f>
        <v>#DIV/0!</v>
      </c>
      <c r="W838" s="16" t="str">
        <f t="shared" si="109"/>
        <v/>
      </c>
      <c r="X838" s="16" t="e">
        <f>IF($A$3=FALSE,IF($C838&lt;16,G838/($D838^0.70558407859294)*'Hintergrund Berechnung'!$I$941,G838/($D838^0.70558407859294)*'Hintergrund Berechnung'!$I$942),IF($C838&lt;13,(G838/($D838^0.70558407859294)*'Hintergrund Berechnung'!$I$941)*0.5,IF($C838&lt;16,(G838/($D838^0.70558407859294)*'Hintergrund Berechnung'!$I$941)*0.67,G838/($D838^0.70558407859294)*'Hintergrund Berechnung'!$I$942)))</f>
        <v>#DIV/0!</v>
      </c>
      <c r="Y838" s="16" t="str">
        <f t="shared" si="110"/>
        <v/>
      </c>
      <c r="Z838" s="16" t="e">
        <f>IF($A$3=FALSE,IF($C838&lt;16,I838/($D838^0.70558407859294)*'Hintergrund Berechnung'!$I$941,I838/($D838^0.70558407859294)*'Hintergrund Berechnung'!$I$942),IF($C838&lt;13,(I838/($D838^0.70558407859294)*'Hintergrund Berechnung'!$I$941)*0.5,IF($C838&lt;16,(I838/($D838^0.70558407859294)*'Hintergrund Berechnung'!$I$941)*0.67,I838/($D838^0.70558407859294)*'Hintergrund Berechnung'!$I$942)))</f>
        <v>#DIV/0!</v>
      </c>
      <c r="AA838" s="16" t="str">
        <f t="shared" si="111"/>
        <v/>
      </c>
      <c r="AB838" s="16" t="e">
        <f>IF($A$3=FALSE,IF($C838&lt;16,K838/($D838^0.70558407859294)*'Hintergrund Berechnung'!$I$941,K838/($D838^0.70558407859294)*'Hintergrund Berechnung'!$I$942),IF($C838&lt;13,(K838/($D838^0.70558407859294)*'Hintergrund Berechnung'!$I$941)*0.5,IF($C838&lt;16,(K838/($D838^0.70558407859294)*'Hintergrund Berechnung'!$I$941)*0.67,K838/($D838^0.70558407859294)*'Hintergrund Berechnung'!$I$942)))</f>
        <v>#DIV/0!</v>
      </c>
      <c r="AC838" s="16" t="str">
        <f t="shared" si="112"/>
        <v/>
      </c>
      <c r="AD838" s="16" t="e">
        <f>IF($A$3=FALSE,IF($C838&lt;16,M838/($D838^0.70558407859294)*'Hintergrund Berechnung'!$I$941,M838/($D838^0.70558407859294)*'Hintergrund Berechnung'!$I$942),IF($C838&lt;13,(M838/($D838^0.70558407859294)*'Hintergrund Berechnung'!$I$941)*0.5,IF($C838&lt;16,(M838/($D838^0.70558407859294)*'Hintergrund Berechnung'!$I$941)*0.67,M838/($D838^0.70558407859294)*'Hintergrund Berechnung'!$I$942)))</f>
        <v>#DIV/0!</v>
      </c>
      <c r="AE838" s="16" t="str">
        <f t="shared" si="113"/>
        <v/>
      </c>
      <c r="AF838" s="16" t="e">
        <f>IF($A$3=FALSE,IF($C838&lt;16,O838/($D838^0.70558407859294)*'Hintergrund Berechnung'!$I$941,O838/($D838^0.70558407859294)*'Hintergrund Berechnung'!$I$942),IF($C838&lt;13,(O838/($D838^0.70558407859294)*'Hintergrund Berechnung'!$I$941)*0.5,IF($C838&lt;16,(O838/($D838^0.70558407859294)*'Hintergrund Berechnung'!$I$941)*0.67,O838/($D838^0.70558407859294)*'Hintergrund Berechnung'!$I$942)))</f>
        <v>#DIV/0!</v>
      </c>
      <c r="AG838" s="16" t="str">
        <f t="shared" si="114"/>
        <v/>
      </c>
      <c r="AH838" s="16" t="e">
        <f t="shared" si="115"/>
        <v>#DIV/0!</v>
      </c>
      <c r="AI838" s="34" t="e">
        <f>ROUND(IF(C838&lt;16,$Q838/($D838^0.450818786555515)*'Hintergrund Berechnung'!$N$941,$Q838/($D838^0.450818786555515)*'Hintergrund Berechnung'!$N$942),0)</f>
        <v>#DIV/0!</v>
      </c>
      <c r="AJ838" s="34">
        <f>ROUND(IF(C838&lt;16,$R838*'Hintergrund Berechnung'!$O$941,$R838*'Hintergrund Berechnung'!$O$942),0)</f>
        <v>0</v>
      </c>
      <c r="AK838" s="34">
        <f>ROUND(IF(C838&lt;16,IF(S838&gt;0,(25-$S838)*'Hintergrund Berechnung'!$J$941,0),IF(S838&gt;0,(25-$S838)*'Hintergrund Berechnung'!$J$942,0)),0)</f>
        <v>0</v>
      </c>
      <c r="AL838" s="18" t="e">
        <f t="shared" si="116"/>
        <v>#DIV/0!</v>
      </c>
    </row>
    <row r="839" spans="21:38" x14ac:dyDescent="0.5">
      <c r="U839" s="16">
        <f t="shared" ref="U839:U902" si="117">MAX(E839,G839,I839)+MAX(K839,M839,O839)</f>
        <v>0</v>
      </c>
      <c r="V839" s="16" t="e">
        <f>IF($A$3=FALSE,IF($C839&lt;16,E839/($D839^0.70558407859294)*'Hintergrund Berechnung'!$I$941,E839/($D839^0.70558407859294)*'Hintergrund Berechnung'!$I$942),IF($C839&lt;13,(E839/($D839^0.70558407859294)*'Hintergrund Berechnung'!$I$941)*0.5,IF($C839&lt;16,(E839/($D839^0.70558407859294)*'Hintergrund Berechnung'!$I$941)*0.67,E839/($D839^0.70558407859294)*'Hintergrund Berechnung'!$I$942)))</f>
        <v>#DIV/0!</v>
      </c>
      <c r="W839" s="16" t="str">
        <f t="shared" ref="W839:W902" si="118">IF(AND($A$3=TRUE,$C839&lt;13),F839,IF(AND($A$3=TRUE,$C839&lt;16),F839*0.67,""))</f>
        <v/>
      </c>
      <c r="X839" s="16" t="e">
        <f>IF($A$3=FALSE,IF($C839&lt;16,G839/($D839^0.70558407859294)*'Hintergrund Berechnung'!$I$941,G839/($D839^0.70558407859294)*'Hintergrund Berechnung'!$I$942),IF($C839&lt;13,(G839/($D839^0.70558407859294)*'Hintergrund Berechnung'!$I$941)*0.5,IF($C839&lt;16,(G839/($D839^0.70558407859294)*'Hintergrund Berechnung'!$I$941)*0.67,G839/($D839^0.70558407859294)*'Hintergrund Berechnung'!$I$942)))</f>
        <v>#DIV/0!</v>
      </c>
      <c r="Y839" s="16" t="str">
        <f t="shared" ref="Y839:Y902" si="119">IF(AND($A$3=TRUE,$C839&lt;13),H839,IF(AND($A$3=TRUE,$C839&lt;16),H839*0.67,""))</f>
        <v/>
      </c>
      <c r="Z839" s="16" t="e">
        <f>IF($A$3=FALSE,IF($C839&lt;16,I839/($D839^0.70558407859294)*'Hintergrund Berechnung'!$I$941,I839/($D839^0.70558407859294)*'Hintergrund Berechnung'!$I$942),IF($C839&lt;13,(I839/($D839^0.70558407859294)*'Hintergrund Berechnung'!$I$941)*0.5,IF($C839&lt;16,(I839/($D839^0.70558407859294)*'Hintergrund Berechnung'!$I$941)*0.67,I839/($D839^0.70558407859294)*'Hintergrund Berechnung'!$I$942)))</f>
        <v>#DIV/0!</v>
      </c>
      <c r="AA839" s="16" t="str">
        <f t="shared" ref="AA839:AA902" si="120">IF(AND($A$3=TRUE,$C839&lt;13),J839,IF(AND($A$3=TRUE,$C839&lt;16),J839*0.67,""))</f>
        <v/>
      </c>
      <c r="AB839" s="16" t="e">
        <f>IF($A$3=FALSE,IF($C839&lt;16,K839/($D839^0.70558407859294)*'Hintergrund Berechnung'!$I$941,K839/($D839^0.70558407859294)*'Hintergrund Berechnung'!$I$942),IF($C839&lt;13,(K839/($D839^0.70558407859294)*'Hintergrund Berechnung'!$I$941)*0.5,IF($C839&lt;16,(K839/($D839^0.70558407859294)*'Hintergrund Berechnung'!$I$941)*0.67,K839/($D839^0.70558407859294)*'Hintergrund Berechnung'!$I$942)))</f>
        <v>#DIV/0!</v>
      </c>
      <c r="AC839" s="16" t="str">
        <f t="shared" ref="AC839:AC902" si="121">IF(AND($A$3=TRUE,$C839&lt;13),L839,IF(AND($A$3=TRUE,$C839&lt;16),L839*0.67,""))</f>
        <v/>
      </c>
      <c r="AD839" s="16" t="e">
        <f>IF($A$3=FALSE,IF($C839&lt;16,M839/($D839^0.70558407859294)*'Hintergrund Berechnung'!$I$941,M839/($D839^0.70558407859294)*'Hintergrund Berechnung'!$I$942),IF($C839&lt;13,(M839/($D839^0.70558407859294)*'Hintergrund Berechnung'!$I$941)*0.5,IF($C839&lt;16,(M839/($D839^0.70558407859294)*'Hintergrund Berechnung'!$I$941)*0.67,M839/($D839^0.70558407859294)*'Hintergrund Berechnung'!$I$942)))</f>
        <v>#DIV/0!</v>
      </c>
      <c r="AE839" s="16" t="str">
        <f t="shared" ref="AE839:AE902" si="122">IF(AND($A$3=TRUE,$C839&lt;13),N839,IF(AND($A$3=TRUE,$C839&lt;16),N839*0.67,""))</f>
        <v/>
      </c>
      <c r="AF839" s="16" t="e">
        <f>IF($A$3=FALSE,IF($C839&lt;16,O839/($D839^0.70558407859294)*'Hintergrund Berechnung'!$I$941,O839/($D839^0.70558407859294)*'Hintergrund Berechnung'!$I$942),IF($C839&lt;13,(O839/($D839^0.70558407859294)*'Hintergrund Berechnung'!$I$941)*0.5,IF($C839&lt;16,(O839/($D839^0.70558407859294)*'Hintergrund Berechnung'!$I$941)*0.67,O839/($D839^0.70558407859294)*'Hintergrund Berechnung'!$I$942)))</f>
        <v>#DIV/0!</v>
      </c>
      <c r="AG839" s="16" t="str">
        <f t="shared" ref="AG839:AG902" si="123">IF(AND($A$3=TRUE,$C839&lt;13),P839,IF(AND($A$3=TRUE,$C839&lt;16),P839*0.67,""))</f>
        <v/>
      </c>
      <c r="AH839" s="16" t="e">
        <f t="shared" ref="AH839:AH902" si="124">MAX(SUM(V839:W839),SUM(X839:Y839),SUM(Z839:AA839))+MAX(SUM(AB839:AC839),SUM(AD839:AE839),SUM(AF839:AG839))</f>
        <v>#DIV/0!</v>
      </c>
      <c r="AI839" s="34" t="e">
        <f>ROUND(IF(C839&lt;16,$Q839/($D839^0.450818786555515)*'Hintergrund Berechnung'!$N$941,$Q839/($D839^0.450818786555515)*'Hintergrund Berechnung'!$N$942),0)</f>
        <v>#DIV/0!</v>
      </c>
      <c r="AJ839" s="34">
        <f>ROUND(IF(C839&lt;16,$R839*'Hintergrund Berechnung'!$O$941,$R839*'Hintergrund Berechnung'!$O$942),0)</f>
        <v>0</v>
      </c>
      <c r="AK839" s="34">
        <f>ROUND(IF(C839&lt;16,IF(S839&gt;0,(25-$S839)*'Hintergrund Berechnung'!$J$941,0),IF(S839&gt;0,(25-$S839)*'Hintergrund Berechnung'!$J$942,0)),0)</f>
        <v>0</v>
      </c>
      <c r="AL839" s="18" t="e">
        <f t="shared" ref="AL839:AL902" si="125">ROUND(SUM(AH839:AK839),0)</f>
        <v>#DIV/0!</v>
      </c>
    </row>
    <row r="840" spans="21:38" x14ac:dyDescent="0.5">
      <c r="U840" s="16">
        <f t="shared" si="117"/>
        <v>0</v>
      </c>
      <c r="V840" s="16" t="e">
        <f>IF($A$3=FALSE,IF($C840&lt;16,E840/($D840^0.70558407859294)*'Hintergrund Berechnung'!$I$941,E840/($D840^0.70558407859294)*'Hintergrund Berechnung'!$I$942),IF($C840&lt;13,(E840/($D840^0.70558407859294)*'Hintergrund Berechnung'!$I$941)*0.5,IF($C840&lt;16,(E840/($D840^0.70558407859294)*'Hintergrund Berechnung'!$I$941)*0.67,E840/($D840^0.70558407859294)*'Hintergrund Berechnung'!$I$942)))</f>
        <v>#DIV/0!</v>
      </c>
      <c r="W840" s="16" t="str">
        <f t="shared" si="118"/>
        <v/>
      </c>
      <c r="X840" s="16" t="e">
        <f>IF($A$3=FALSE,IF($C840&lt;16,G840/($D840^0.70558407859294)*'Hintergrund Berechnung'!$I$941,G840/($D840^0.70558407859294)*'Hintergrund Berechnung'!$I$942),IF($C840&lt;13,(G840/($D840^0.70558407859294)*'Hintergrund Berechnung'!$I$941)*0.5,IF($C840&lt;16,(G840/($D840^0.70558407859294)*'Hintergrund Berechnung'!$I$941)*0.67,G840/($D840^0.70558407859294)*'Hintergrund Berechnung'!$I$942)))</f>
        <v>#DIV/0!</v>
      </c>
      <c r="Y840" s="16" t="str">
        <f t="shared" si="119"/>
        <v/>
      </c>
      <c r="Z840" s="16" t="e">
        <f>IF($A$3=FALSE,IF($C840&lt;16,I840/($D840^0.70558407859294)*'Hintergrund Berechnung'!$I$941,I840/($D840^0.70558407859294)*'Hintergrund Berechnung'!$I$942),IF($C840&lt;13,(I840/($D840^0.70558407859294)*'Hintergrund Berechnung'!$I$941)*0.5,IF($C840&lt;16,(I840/($D840^0.70558407859294)*'Hintergrund Berechnung'!$I$941)*0.67,I840/($D840^0.70558407859294)*'Hintergrund Berechnung'!$I$942)))</f>
        <v>#DIV/0!</v>
      </c>
      <c r="AA840" s="16" t="str">
        <f t="shared" si="120"/>
        <v/>
      </c>
      <c r="AB840" s="16" t="e">
        <f>IF($A$3=FALSE,IF($C840&lt;16,K840/($D840^0.70558407859294)*'Hintergrund Berechnung'!$I$941,K840/($D840^0.70558407859294)*'Hintergrund Berechnung'!$I$942),IF($C840&lt;13,(K840/($D840^0.70558407859294)*'Hintergrund Berechnung'!$I$941)*0.5,IF($C840&lt;16,(K840/($D840^0.70558407859294)*'Hintergrund Berechnung'!$I$941)*0.67,K840/($D840^0.70558407859294)*'Hintergrund Berechnung'!$I$942)))</f>
        <v>#DIV/0!</v>
      </c>
      <c r="AC840" s="16" t="str">
        <f t="shared" si="121"/>
        <v/>
      </c>
      <c r="AD840" s="16" t="e">
        <f>IF($A$3=FALSE,IF($C840&lt;16,M840/($D840^0.70558407859294)*'Hintergrund Berechnung'!$I$941,M840/($D840^0.70558407859294)*'Hintergrund Berechnung'!$I$942),IF($C840&lt;13,(M840/($D840^0.70558407859294)*'Hintergrund Berechnung'!$I$941)*0.5,IF($C840&lt;16,(M840/($D840^0.70558407859294)*'Hintergrund Berechnung'!$I$941)*0.67,M840/($D840^0.70558407859294)*'Hintergrund Berechnung'!$I$942)))</f>
        <v>#DIV/0!</v>
      </c>
      <c r="AE840" s="16" t="str">
        <f t="shared" si="122"/>
        <v/>
      </c>
      <c r="AF840" s="16" t="e">
        <f>IF($A$3=FALSE,IF($C840&lt;16,O840/($D840^0.70558407859294)*'Hintergrund Berechnung'!$I$941,O840/($D840^0.70558407859294)*'Hintergrund Berechnung'!$I$942),IF($C840&lt;13,(O840/($D840^0.70558407859294)*'Hintergrund Berechnung'!$I$941)*0.5,IF($C840&lt;16,(O840/($D840^0.70558407859294)*'Hintergrund Berechnung'!$I$941)*0.67,O840/($D840^0.70558407859294)*'Hintergrund Berechnung'!$I$942)))</f>
        <v>#DIV/0!</v>
      </c>
      <c r="AG840" s="16" t="str">
        <f t="shared" si="123"/>
        <v/>
      </c>
      <c r="AH840" s="16" t="e">
        <f t="shared" si="124"/>
        <v>#DIV/0!</v>
      </c>
      <c r="AI840" s="34" t="e">
        <f>ROUND(IF(C840&lt;16,$Q840/($D840^0.450818786555515)*'Hintergrund Berechnung'!$N$941,$Q840/($D840^0.450818786555515)*'Hintergrund Berechnung'!$N$942),0)</f>
        <v>#DIV/0!</v>
      </c>
      <c r="AJ840" s="34">
        <f>ROUND(IF(C840&lt;16,$R840*'Hintergrund Berechnung'!$O$941,$R840*'Hintergrund Berechnung'!$O$942),0)</f>
        <v>0</v>
      </c>
      <c r="AK840" s="34">
        <f>ROUND(IF(C840&lt;16,IF(S840&gt;0,(25-$S840)*'Hintergrund Berechnung'!$J$941,0),IF(S840&gt;0,(25-$S840)*'Hintergrund Berechnung'!$J$942,0)),0)</f>
        <v>0</v>
      </c>
      <c r="AL840" s="18" t="e">
        <f t="shared" si="125"/>
        <v>#DIV/0!</v>
      </c>
    </row>
    <row r="841" spans="21:38" x14ac:dyDescent="0.5">
      <c r="U841" s="16">
        <f t="shared" si="117"/>
        <v>0</v>
      </c>
      <c r="V841" s="16" t="e">
        <f>IF($A$3=FALSE,IF($C841&lt;16,E841/($D841^0.70558407859294)*'Hintergrund Berechnung'!$I$941,E841/($D841^0.70558407859294)*'Hintergrund Berechnung'!$I$942),IF($C841&lt;13,(E841/($D841^0.70558407859294)*'Hintergrund Berechnung'!$I$941)*0.5,IF($C841&lt;16,(E841/($D841^0.70558407859294)*'Hintergrund Berechnung'!$I$941)*0.67,E841/($D841^0.70558407859294)*'Hintergrund Berechnung'!$I$942)))</f>
        <v>#DIV/0!</v>
      </c>
      <c r="W841" s="16" t="str">
        <f t="shared" si="118"/>
        <v/>
      </c>
      <c r="X841" s="16" t="e">
        <f>IF($A$3=FALSE,IF($C841&lt;16,G841/($D841^0.70558407859294)*'Hintergrund Berechnung'!$I$941,G841/($D841^0.70558407859294)*'Hintergrund Berechnung'!$I$942),IF($C841&lt;13,(G841/($D841^0.70558407859294)*'Hintergrund Berechnung'!$I$941)*0.5,IF($C841&lt;16,(G841/($D841^0.70558407859294)*'Hintergrund Berechnung'!$I$941)*0.67,G841/($D841^0.70558407859294)*'Hintergrund Berechnung'!$I$942)))</f>
        <v>#DIV/0!</v>
      </c>
      <c r="Y841" s="16" t="str">
        <f t="shared" si="119"/>
        <v/>
      </c>
      <c r="Z841" s="16" t="e">
        <f>IF($A$3=FALSE,IF($C841&lt;16,I841/($D841^0.70558407859294)*'Hintergrund Berechnung'!$I$941,I841/($D841^0.70558407859294)*'Hintergrund Berechnung'!$I$942),IF($C841&lt;13,(I841/($D841^0.70558407859294)*'Hintergrund Berechnung'!$I$941)*0.5,IF($C841&lt;16,(I841/($D841^0.70558407859294)*'Hintergrund Berechnung'!$I$941)*0.67,I841/($D841^0.70558407859294)*'Hintergrund Berechnung'!$I$942)))</f>
        <v>#DIV/0!</v>
      </c>
      <c r="AA841" s="16" t="str">
        <f t="shared" si="120"/>
        <v/>
      </c>
      <c r="AB841" s="16" t="e">
        <f>IF($A$3=FALSE,IF($C841&lt;16,K841/($D841^0.70558407859294)*'Hintergrund Berechnung'!$I$941,K841/($D841^0.70558407859294)*'Hintergrund Berechnung'!$I$942),IF($C841&lt;13,(K841/($D841^0.70558407859294)*'Hintergrund Berechnung'!$I$941)*0.5,IF($C841&lt;16,(K841/($D841^0.70558407859294)*'Hintergrund Berechnung'!$I$941)*0.67,K841/($D841^0.70558407859294)*'Hintergrund Berechnung'!$I$942)))</f>
        <v>#DIV/0!</v>
      </c>
      <c r="AC841" s="16" t="str">
        <f t="shared" si="121"/>
        <v/>
      </c>
      <c r="AD841" s="16" t="e">
        <f>IF($A$3=FALSE,IF($C841&lt;16,M841/($D841^0.70558407859294)*'Hintergrund Berechnung'!$I$941,M841/($D841^0.70558407859294)*'Hintergrund Berechnung'!$I$942),IF($C841&lt;13,(M841/($D841^0.70558407859294)*'Hintergrund Berechnung'!$I$941)*0.5,IF($C841&lt;16,(M841/($D841^0.70558407859294)*'Hintergrund Berechnung'!$I$941)*0.67,M841/($D841^0.70558407859294)*'Hintergrund Berechnung'!$I$942)))</f>
        <v>#DIV/0!</v>
      </c>
      <c r="AE841" s="16" t="str">
        <f t="shared" si="122"/>
        <v/>
      </c>
      <c r="AF841" s="16" t="e">
        <f>IF($A$3=FALSE,IF($C841&lt;16,O841/($D841^0.70558407859294)*'Hintergrund Berechnung'!$I$941,O841/($D841^0.70558407859294)*'Hintergrund Berechnung'!$I$942),IF($C841&lt;13,(O841/($D841^0.70558407859294)*'Hintergrund Berechnung'!$I$941)*0.5,IF($C841&lt;16,(O841/($D841^0.70558407859294)*'Hintergrund Berechnung'!$I$941)*0.67,O841/($D841^0.70558407859294)*'Hintergrund Berechnung'!$I$942)))</f>
        <v>#DIV/0!</v>
      </c>
      <c r="AG841" s="16" t="str">
        <f t="shared" si="123"/>
        <v/>
      </c>
      <c r="AH841" s="16" t="e">
        <f t="shared" si="124"/>
        <v>#DIV/0!</v>
      </c>
      <c r="AI841" s="34" t="e">
        <f>ROUND(IF(C841&lt;16,$Q841/($D841^0.450818786555515)*'Hintergrund Berechnung'!$N$941,$Q841/($D841^0.450818786555515)*'Hintergrund Berechnung'!$N$942),0)</f>
        <v>#DIV/0!</v>
      </c>
      <c r="AJ841" s="34">
        <f>ROUND(IF(C841&lt;16,$R841*'Hintergrund Berechnung'!$O$941,$R841*'Hintergrund Berechnung'!$O$942),0)</f>
        <v>0</v>
      </c>
      <c r="AK841" s="34">
        <f>ROUND(IF(C841&lt;16,IF(S841&gt;0,(25-$S841)*'Hintergrund Berechnung'!$J$941,0),IF(S841&gt;0,(25-$S841)*'Hintergrund Berechnung'!$J$942,0)),0)</f>
        <v>0</v>
      </c>
      <c r="AL841" s="18" t="e">
        <f t="shared" si="125"/>
        <v>#DIV/0!</v>
      </c>
    </row>
    <row r="842" spans="21:38" x14ac:dyDescent="0.5">
      <c r="U842" s="16">
        <f t="shared" si="117"/>
        <v>0</v>
      </c>
      <c r="V842" s="16" t="e">
        <f>IF($A$3=FALSE,IF($C842&lt;16,E842/($D842^0.70558407859294)*'Hintergrund Berechnung'!$I$941,E842/($D842^0.70558407859294)*'Hintergrund Berechnung'!$I$942),IF($C842&lt;13,(E842/($D842^0.70558407859294)*'Hintergrund Berechnung'!$I$941)*0.5,IF($C842&lt;16,(E842/($D842^0.70558407859294)*'Hintergrund Berechnung'!$I$941)*0.67,E842/($D842^0.70558407859294)*'Hintergrund Berechnung'!$I$942)))</f>
        <v>#DIV/0!</v>
      </c>
      <c r="W842" s="16" t="str">
        <f t="shared" si="118"/>
        <v/>
      </c>
      <c r="X842" s="16" t="e">
        <f>IF($A$3=FALSE,IF($C842&lt;16,G842/($D842^0.70558407859294)*'Hintergrund Berechnung'!$I$941,G842/($D842^0.70558407859294)*'Hintergrund Berechnung'!$I$942),IF($C842&lt;13,(G842/($D842^0.70558407859294)*'Hintergrund Berechnung'!$I$941)*0.5,IF($C842&lt;16,(G842/($D842^0.70558407859294)*'Hintergrund Berechnung'!$I$941)*0.67,G842/($D842^0.70558407859294)*'Hintergrund Berechnung'!$I$942)))</f>
        <v>#DIV/0!</v>
      </c>
      <c r="Y842" s="16" t="str">
        <f t="shared" si="119"/>
        <v/>
      </c>
      <c r="Z842" s="16" t="e">
        <f>IF($A$3=FALSE,IF($C842&lt;16,I842/($D842^0.70558407859294)*'Hintergrund Berechnung'!$I$941,I842/($D842^0.70558407859294)*'Hintergrund Berechnung'!$I$942),IF($C842&lt;13,(I842/($D842^0.70558407859294)*'Hintergrund Berechnung'!$I$941)*0.5,IF($C842&lt;16,(I842/($D842^0.70558407859294)*'Hintergrund Berechnung'!$I$941)*0.67,I842/($D842^0.70558407859294)*'Hintergrund Berechnung'!$I$942)))</f>
        <v>#DIV/0!</v>
      </c>
      <c r="AA842" s="16" t="str">
        <f t="shared" si="120"/>
        <v/>
      </c>
      <c r="AB842" s="16" t="e">
        <f>IF($A$3=FALSE,IF($C842&lt;16,K842/($D842^0.70558407859294)*'Hintergrund Berechnung'!$I$941,K842/($D842^0.70558407859294)*'Hintergrund Berechnung'!$I$942),IF($C842&lt;13,(K842/($D842^0.70558407859294)*'Hintergrund Berechnung'!$I$941)*0.5,IF($C842&lt;16,(K842/($D842^0.70558407859294)*'Hintergrund Berechnung'!$I$941)*0.67,K842/($D842^0.70558407859294)*'Hintergrund Berechnung'!$I$942)))</f>
        <v>#DIV/0!</v>
      </c>
      <c r="AC842" s="16" t="str">
        <f t="shared" si="121"/>
        <v/>
      </c>
      <c r="AD842" s="16" t="e">
        <f>IF($A$3=FALSE,IF($C842&lt;16,M842/($D842^0.70558407859294)*'Hintergrund Berechnung'!$I$941,M842/($D842^0.70558407859294)*'Hintergrund Berechnung'!$I$942),IF($C842&lt;13,(M842/($D842^0.70558407859294)*'Hintergrund Berechnung'!$I$941)*0.5,IF($C842&lt;16,(M842/($D842^0.70558407859294)*'Hintergrund Berechnung'!$I$941)*0.67,M842/($D842^0.70558407859294)*'Hintergrund Berechnung'!$I$942)))</f>
        <v>#DIV/0!</v>
      </c>
      <c r="AE842" s="16" t="str">
        <f t="shared" si="122"/>
        <v/>
      </c>
      <c r="AF842" s="16" t="e">
        <f>IF($A$3=FALSE,IF($C842&lt;16,O842/($D842^0.70558407859294)*'Hintergrund Berechnung'!$I$941,O842/($D842^0.70558407859294)*'Hintergrund Berechnung'!$I$942),IF($C842&lt;13,(O842/($D842^0.70558407859294)*'Hintergrund Berechnung'!$I$941)*0.5,IF($C842&lt;16,(O842/($D842^0.70558407859294)*'Hintergrund Berechnung'!$I$941)*0.67,O842/($D842^0.70558407859294)*'Hintergrund Berechnung'!$I$942)))</f>
        <v>#DIV/0!</v>
      </c>
      <c r="AG842" s="16" t="str">
        <f t="shared" si="123"/>
        <v/>
      </c>
      <c r="AH842" s="16" t="e">
        <f t="shared" si="124"/>
        <v>#DIV/0!</v>
      </c>
      <c r="AI842" s="34" t="e">
        <f>ROUND(IF(C842&lt;16,$Q842/($D842^0.450818786555515)*'Hintergrund Berechnung'!$N$941,$Q842/($D842^0.450818786555515)*'Hintergrund Berechnung'!$N$942),0)</f>
        <v>#DIV/0!</v>
      </c>
      <c r="AJ842" s="34">
        <f>ROUND(IF(C842&lt;16,$R842*'Hintergrund Berechnung'!$O$941,$R842*'Hintergrund Berechnung'!$O$942),0)</f>
        <v>0</v>
      </c>
      <c r="AK842" s="34">
        <f>ROUND(IF(C842&lt;16,IF(S842&gt;0,(25-$S842)*'Hintergrund Berechnung'!$J$941,0),IF(S842&gt;0,(25-$S842)*'Hintergrund Berechnung'!$J$942,0)),0)</f>
        <v>0</v>
      </c>
      <c r="AL842" s="18" t="e">
        <f t="shared" si="125"/>
        <v>#DIV/0!</v>
      </c>
    </row>
    <row r="843" spans="21:38" x14ac:dyDescent="0.5">
      <c r="U843" s="16">
        <f t="shared" si="117"/>
        <v>0</v>
      </c>
      <c r="V843" s="16" t="e">
        <f>IF($A$3=FALSE,IF($C843&lt;16,E843/($D843^0.70558407859294)*'Hintergrund Berechnung'!$I$941,E843/($D843^0.70558407859294)*'Hintergrund Berechnung'!$I$942),IF($C843&lt;13,(E843/($D843^0.70558407859294)*'Hintergrund Berechnung'!$I$941)*0.5,IF($C843&lt;16,(E843/($D843^0.70558407859294)*'Hintergrund Berechnung'!$I$941)*0.67,E843/($D843^0.70558407859294)*'Hintergrund Berechnung'!$I$942)))</f>
        <v>#DIV/0!</v>
      </c>
      <c r="W843" s="16" t="str">
        <f t="shared" si="118"/>
        <v/>
      </c>
      <c r="X843" s="16" t="e">
        <f>IF($A$3=FALSE,IF($C843&lt;16,G843/($D843^0.70558407859294)*'Hintergrund Berechnung'!$I$941,G843/($D843^0.70558407859294)*'Hintergrund Berechnung'!$I$942),IF($C843&lt;13,(G843/($D843^0.70558407859294)*'Hintergrund Berechnung'!$I$941)*0.5,IF($C843&lt;16,(G843/($D843^0.70558407859294)*'Hintergrund Berechnung'!$I$941)*0.67,G843/($D843^0.70558407859294)*'Hintergrund Berechnung'!$I$942)))</f>
        <v>#DIV/0!</v>
      </c>
      <c r="Y843" s="16" t="str">
        <f t="shared" si="119"/>
        <v/>
      </c>
      <c r="Z843" s="16" t="e">
        <f>IF($A$3=FALSE,IF($C843&lt;16,I843/($D843^0.70558407859294)*'Hintergrund Berechnung'!$I$941,I843/($D843^0.70558407859294)*'Hintergrund Berechnung'!$I$942),IF($C843&lt;13,(I843/($D843^0.70558407859294)*'Hintergrund Berechnung'!$I$941)*0.5,IF($C843&lt;16,(I843/($D843^0.70558407859294)*'Hintergrund Berechnung'!$I$941)*0.67,I843/($D843^0.70558407859294)*'Hintergrund Berechnung'!$I$942)))</f>
        <v>#DIV/0!</v>
      </c>
      <c r="AA843" s="16" t="str">
        <f t="shared" si="120"/>
        <v/>
      </c>
      <c r="AB843" s="16" t="e">
        <f>IF($A$3=FALSE,IF($C843&lt;16,K843/($D843^0.70558407859294)*'Hintergrund Berechnung'!$I$941,K843/($D843^0.70558407859294)*'Hintergrund Berechnung'!$I$942),IF($C843&lt;13,(K843/($D843^0.70558407859294)*'Hintergrund Berechnung'!$I$941)*0.5,IF($C843&lt;16,(K843/($D843^0.70558407859294)*'Hintergrund Berechnung'!$I$941)*0.67,K843/($D843^0.70558407859294)*'Hintergrund Berechnung'!$I$942)))</f>
        <v>#DIV/0!</v>
      </c>
      <c r="AC843" s="16" t="str">
        <f t="shared" si="121"/>
        <v/>
      </c>
      <c r="AD843" s="16" t="e">
        <f>IF($A$3=FALSE,IF($C843&lt;16,M843/($D843^0.70558407859294)*'Hintergrund Berechnung'!$I$941,M843/($D843^0.70558407859294)*'Hintergrund Berechnung'!$I$942),IF($C843&lt;13,(M843/($D843^0.70558407859294)*'Hintergrund Berechnung'!$I$941)*0.5,IF($C843&lt;16,(M843/($D843^0.70558407859294)*'Hintergrund Berechnung'!$I$941)*0.67,M843/($D843^0.70558407859294)*'Hintergrund Berechnung'!$I$942)))</f>
        <v>#DIV/0!</v>
      </c>
      <c r="AE843" s="16" t="str">
        <f t="shared" si="122"/>
        <v/>
      </c>
      <c r="AF843" s="16" t="e">
        <f>IF($A$3=FALSE,IF($C843&lt;16,O843/($D843^0.70558407859294)*'Hintergrund Berechnung'!$I$941,O843/($D843^0.70558407859294)*'Hintergrund Berechnung'!$I$942),IF($C843&lt;13,(O843/($D843^0.70558407859294)*'Hintergrund Berechnung'!$I$941)*0.5,IF($C843&lt;16,(O843/($D843^0.70558407859294)*'Hintergrund Berechnung'!$I$941)*0.67,O843/($D843^0.70558407859294)*'Hintergrund Berechnung'!$I$942)))</f>
        <v>#DIV/0!</v>
      </c>
      <c r="AG843" s="16" t="str">
        <f t="shared" si="123"/>
        <v/>
      </c>
      <c r="AH843" s="16" t="e">
        <f t="shared" si="124"/>
        <v>#DIV/0!</v>
      </c>
      <c r="AI843" s="34" t="e">
        <f>ROUND(IF(C843&lt;16,$Q843/($D843^0.450818786555515)*'Hintergrund Berechnung'!$N$941,$Q843/($D843^0.450818786555515)*'Hintergrund Berechnung'!$N$942),0)</f>
        <v>#DIV/0!</v>
      </c>
      <c r="AJ843" s="34">
        <f>ROUND(IF(C843&lt;16,$R843*'Hintergrund Berechnung'!$O$941,$R843*'Hintergrund Berechnung'!$O$942),0)</f>
        <v>0</v>
      </c>
      <c r="AK843" s="34">
        <f>ROUND(IF(C843&lt;16,IF(S843&gt;0,(25-$S843)*'Hintergrund Berechnung'!$J$941,0),IF(S843&gt;0,(25-$S843)*'Hintergrund Berechnung'!$J$942,0)),0)</f>
        <v>0</v>
      </c>
      <c r="AL843" s="18" t="e">
        <f t="shared" si="125"/>
        <v>#DIV/0!</v>
      </c>
    </row>
    <row r="844" spans="21:38" x14ac:dyDescent="0.5">
      <c r="U844" s="16">
        <f t="shared" si="117"/>
        <v>0</v>
      </c>
      <c r="V844" s="16" t="e">
        <f>IF($A$3=FALSE,IF($C844&lt;16,E844/($D844^0.70558407859294)*'Hintergrund Berechnung'!$I$941,E844/($D844^0.70558407859294)*'Hintergrund Berechnung'!$I$942),IF($C844&lt;13,(E844/($D844^0.70558407859294)*'Hintergrund Berechnung'!$I$941)*0.5,IF($C844&lt;16,(E844/($D844^0.70558407859294)*'Hintergrund Berechnung'!$I$941)*0.67,E844/($D844^0.70558407859294)*'Hintergrund Berechnung'!$I$942)))</f>
        <v>#DIV/0!</v>
      </c>
      <c r="W844" s="16" t="str">
        <f t="shared" si="118"/>
        <v/>
      </c>
      <c r="X844" s="16" t="e">
        <f>IF($A$3=FALSE,IF($C844&lt;16,G844/($D844^0.70558407859294)*'Hintergrund Berechnung'!$I$941,G844/($D844^0.70558407859294)*'Hintergrund Berechnung'!$I$942),IF($C844&lt;13,(G844/($D844^0.70558407859294)*'Hintergrund Berechnung'!$I$941)*0.5,IF($C844&lt;16,(G844/($D844^0.70558407859294)*'Hintergrund Berechnung'!$I$941)*0.67,G844/($D844^0.70558407859294)*'Hintergrund Berechnung'!$I$942)))</f>
        <v>#DIV/0!</v>
      </c>
      <c r="Y844" s="16" t="str">
        <f t="shared" si="119"/>
        <v/>
      </c>
      <c r="Z844" s="16" t="e">
        <f>IF($A$3=FALSE,IF($C844&lt;16,I844/($D844^0.70558407859294)*'Hintergrund Berechnung'!$I$941,I844/($D844^0.70558407859294)*'Hintergrund Berechnung'!$I$942),IF($C844&lt;13,(I844/($D844^0.70558407859294)*'Hintergrund Berechnung'!$I$941)*0.5,IF($C844&lt;16,(I844/($D844^0.70558407859294)*'Hintergrund Berechnung'!$I$941)*0.67,I844/($D844^0.70558407859294)*'Hintergrund Berechnung'!$I$942)))</f>
        <v>#DIV/0!</v>
      </c>
      <c r="AA844" s="16" t="str">
        <f t="shared" si="120"/>
        <v/>
      </c>
      <c r="AB844" s="16" t="e">
        <f>IF($A$3=FALSE,IF($C844&lt;16,K844/($D844^0.70558407859294)*'Hintergrund Berechnung'!$I$941,K844/($D844^0.70558407859294)*'Hintergrund Berechnung'!$I$942),IF($C844&lt;13,(K844/($D844^0.70558407859294)*'Hintergrund Berechnung'!$I$941)*0.5,IF($C844&lt;16,(K844/($D844^0.70558407859294)*'Hintergrund Berechnung'!$I$941)*0.67,K844/($D844^0.70558407859294)*'Hintergrund Berechnung'!$I$942)))</f>
        <v>#DIV/0!</v>
      </c>
      <c r="AC844" s="16" t="str">
        <f t="shared" si="121"/>
        <v/>
      </c>
      <c r="AD844" s="16" t="e">
        <f>IF($A$3=FALSE,IF($C844&lt;16,M844/($D844^0.70558407859294)*'Hintergrund Berechnung'!$I$941,M844/($D844^0.70558407859294)*'Hintergrund Berechnung'!$I$942),IF($C844&lt;13,(M844/($D844^0.70558407859294)*'Hintergrund Berechnung'!$I$941)*0.5,IF($C844&lt;16,(M844/($D844^0.70558407859294)*'Hintergrund Berechnung'!$I$941)*0.67,M844/($D844^0.70558407859294)*'Hintergrund Berechnung'!$I$942)))</f>
        <v>#DIV/0!</v>
      </c>
      <c r="AE844" s="16" t="str">
        <f t="shared" si="122"/>
        <v/>
      </c>
      <c r="AF844" s="16" t="e">
        <f>IF($A$3=FALSE,IF($C844&lt;16,O844/($D844^0.70558407859294)*'Hintergrund Berechnung'!$I$941,O844/($D844^0.70558407859294)*'Hintergrund Berechnung'!$I$942),IF($C844&lt;13,(O844/($D844^0.70558407859294)*'Hintergrund Berechnung'!$I$941)*0.5,IF($C844&lt;16,(O844/($D844^0.70558407859294)*'Hintergrund Berechnung'!$I$941)*0.67,O844/($D844^0.70558407859294)*'Hintergrund Berechnung'!$I$942)))</f>
        <v>#DIV/0!</v>
      </c>
      <c r="AG844" s="16" t="str">
        <f t="shared" si="123"/>
        <v/>
      </c>
      <c r="AH844" s="16" t="e">
        <f t="shared" si="124"/>
        <v>#DIV/0!</v>
      </c>
      <c r="AI844" s="34" t="e">
        <f>ROUND(IF(C844&lt;16,$Q844/($D844^0.450818786555515)*'Hintergrund Berechnung'!$N$941,$Q844/($D844^0.450818786555515)*'Hintergrund Berechnung'!$N$942),0)</f>
        <v>#DIV/0!</v>
      </c>
      <c r="AJ844" s="34">
        <f>ROUND(IF(C844&lt;16,$R844*'Hintergrund Berechnung'!$O$941,$R844*'Hintergrund Berechnung'!$O$942),0)</f>
        <v>0</v>
      </c>
      <c r="AK844" s="34">
        <f>ROUND(IF(C844&lt;16,IF(S844&gt;0,(25-$S844)*'Hintergrund Berechnung'!$J$941,0),IF(S844&gt;0,(25-$S844)*'Hintergrund Berechnung'!$J$942,0)),0)</f>
        <v>0</v>
      </c>
      <c r="AL844" s="18" t="e">
        <f t="shared" si="125"/>
        <v>#DIV/0!</v>
      </c>
    </row>
    <row r="845" spans="21:38" x14ac:dyDescent="0.5">
      <c r="U845" s="16">
        <f t="shared" si="117"/>
        <v>0</v>
      </c>
      <c r="V845" s="16" t="e">
        <f>IF($A$3=FALSE,IF($C845&lt;16,E845/($D845^0.70558407859294)*'Hintergrund Berechnung'!$I$941,E845/($D845^0.70558407859294)*'Hintergrund Berechnung'!$I$942),IF($C845&lt;13,(E845/($D845^0.70558407859294)*'Hintergrund Berechnung'!$I$941)*0.5,IF($C845&lt;16,(E845/($D845^0.70558407859294)*'Hintergrund Berechnung'!$I$941)*0.67,E845/($D845^0.70558407859294)*'Hintergrund Berechnung'!$I$942)))</f>
        <v>#DIV/0!</v>
      </c>
      <c r="W845" s="16" t="str">
        <f t="shared" si="118"/>
        <v/>
      </c>
      <c r="X845" s="16" t="e">
        <f>IF($A$3=FALSE,IF($C845&lt;16,G845/($D845^0.70558407859294)*'Hintergrund Berechnung'!$I$941,G845/($D845^0.70558407859294)*'Hintergrund Berechnung'!$I$942),IF($C845&lt;13,(G845/($D845^0.70558407859294)*'Hintergrund Berechnung'!$I$941)*0.5,IF($C845&lt;16,(G845/($D845^0.70558407859294)*'Hintergrund Berechnung'!$I$941)*0.67,G845/($D845^0.70558407859294)*'Hintergrund Berechnung'!$I$942)))</f>
        <v>#DIV/0!</v>
      </c>
      <c r="Y845" s="16" t="str">
        <f t="shared" si="119"/>
        <v/>
      </c>
      <c r="Z845" s="16" t="e">
        <f>IF($A$3=FALSE,IF($C845&lt;16,I845/($D845^0.70558407859294)*'Hintergrund Berechnung'!$I$941,I845/($D845^0.70558407859294)*'Hintergrund Berechnung'!$I$942),IF($C845&lt;13,(I845/($D845^0.70558407859294)*'Hintergrund Berechnung'!$I$941)*0.5,IF($C845&lt;16,(I845/($D845^0.70558407859294)*'Hintergrund Berechnung'!$I$941)*0.67,I845/($D845^0.70558407859294)*'Hintergrund Berechnung'!$I$942)))</f>
        <v>#DIV/0!</v>
      </c>
      <c r="AA845" s="16" t="str">
        <f t="shared" si="120"/>
        <v/>
      </c>
      <c r="AB845" s="16" t="e">
        <f>IF($A$3=FALSE,IF($C845&lt;16,K845/($D845^0.70558407859294)*'Hintergrund Berechnung'!$I$941,K845/($D845^0.70558407859294)*'Hintergrund Berechnung'!$I$942),IF($C845&lt;13,(K845/($D845^0.70558407859294)*'Hintergrund Berechnung'!$I$941)*0.5,IF($C845&lt;16,(K845/($D845^0.70558407859294)*'Hintergrund Berechnung'!$I$941)*0.67,K845/($D845^0.70558407859294)*'Hintergrund Berechnung'!$I$942)))</f>
        <v>#DIV/0!</v>
      </c>
      <c r="AC845" s="16" t="str">
        <f t="shared" si="121"/>
        <v/>
      </c>
      <c r="AD845" s="16" t="e">
        <f>IF($A$3=FALSE,IF($C845&lt;16,M845/($D845^0.70558407859294)*'Hintergrund Berechnung'!$I$941,M845/($D845^0.70558407859294)*'Hintergrund Berechnung'!$I$942),IF($C845&lt;13,(M845/($D845^0.70558407859294)*'Hintergrund Berechnung'!$I$941)*0.5,IF($C845&lt;16,(M845/($D845^0.70558407859294)*'Hintergrund Berechnung'!$I$941)*0.67,M845/($D845^0.70558407859294)*'Hintergrund Berechnung'!$I$942)))</f>
        <v>#DIV/0!</v>
      </c>
      <c r="AE845" s="16" t="str">
        <f t="shared" si="122"/>
        <v/>
      </c>
      <c r="AF845" s="16" t="e">
        <f>IF($A$3=FALSE,IF($C845&lt;16,O845/($D845^0.70558407859294)*'Hintergrund Berechnung'!$I$941,O845/($D845^0.70558407859294)*'Hintergrund Berechnung'!$I$942),IF($C845&lt;13,(O845/($D845^0.70558407859294)*'Hintergrund Berechnung'!$I$941)*0.5,IF($C845&lt;16,(O845/($D845^0.70558407859294)*'Hintergrund Berechnung'!$I$941)*0.67,O845/($D845^0.70558407859294)*'Hintergrund Berechnung'!$I$942)))</f>
        <v>#DIV/0!</v>
      </c>
      <c r="AG845" s="16" t="str">
        <f t="shared" si="123"/>
        <v/>
      </c>
      <c r="AH845" s="16" t="e">
        <f t="shared" si="124"/>
        <v>#DIV/0!</v>
      </c>
      <c r="AI845" s="34" t="e">
        <f>ROUND(IF(C845&lt;16,$Q845/($D845^0.450818786555515)*'Hintergrund Berechnung'!$N$941,$Q845/($D845^0.450818786555515)*'Hintergrund Berechnung'!$N$942),0)</f>
        <v>#DIV/0!</v>
      </c>
      <c r="AJ845" s="34">
        <f>ROUND(IF(C845&lt;16,$R845*'Hintergrund Berechnung'!$O$941,$R845*'Hintergrund Berechnung'!$O$942),0)</f>
        <v>0</v>
      </c>
      <c r="AK845" s="34">
        <f>ROUND(IF(C845&lt;16,IF(S845&gt;0,(25-$S845)*'Hintergrund Berechnung'!$J$941,0),IF(S845&gt;0,(25-$S845)*'Hintergrund Berechnung'!$J$942,0)),0)</f>
        <v>0</v>
      </c>
      <c r="AL845" s="18" t="e">
        <f t="shared" si="125"/>
        <v>#DIV/0!</v>
      </c>
    </row>
    <row r="846" spans="21:38" x14ac:dyDescent="0.5">
      <c r="U846" s="16">
        <f t="shared" si="117"/>
        <v>0</v>
      </c>
      <c r="V846" s="16" t="e">
        <f>IF($A$3=FALSE,IF($C846&lt;16,E846/($D846^0.70558407859294)*'Hintergrund Berechnung'!$I$941,E846/($D846^0.70558407859294)*'Hintergrund Berechnung'!$I$942),IF($C846&lt;13,(E846/($D846^0.70558407859294)*'Hintergrund Berechnung'!$I$941)*0.5,IF($C846&lt;16,(E846/($D846^0.70558407859294)*'Hintergrund Berechnung'!$I$941)*0.67,E846/($D846^0.70558407859294)*'Hintergrund Berechnung'!$I$942)))</f>
        <v>#DIV/0!</v>
      </c>
      <c r="W846" s="16" t="str">
        <f t="shared" si="118"/>
        <v/>
      </c>
      <c r="X846" s="16" t="e">
        <f>IF($A$3=FALSE,IF($C846&lt;16,G846/($D846^0.70558407859294)*'Hintergrund Berechnung'!$I$941,G846/($D846^0.70558407859294)*'Hintergrund Berechnung'!$I$942),IF($C846&lt;13,(G846/($D846^0.70558407859294)*'Hintergrund Berechnung'!$I$941)*0.5,IF($C846&lt;16,(G846/($D846^0.70558407859294)*'Hintergrund Berechnung'!$I$941)*0.67,G846/($D846^0.70558407859294)*'Hintergrund Berechnung'!$I$942)))</f>
        <v>#DIV/0!</v>
      </c>
      <c r="Y846" s="16" t="str">
        <f t="shared" si="119"/>
        <v/>
      </c>
      <c r="Z846" s="16" t="e">
        <f>IF($A$3=FALSE,IF($C846&lt;16,I846/($D846^0.70558407859294)*'Hintergrund Berechnung'!$I$941,I846/($D846^0.70558407859294)*'Hintergrund Berechnung'!$I$942),IF($C846&lt;13,(I846/($D846^0.70558407859294)*'Hintergrund Berechnung'!$I$941)*0.5,IF($C846&lt;16,(I846/($D846^0.70558407859294)*'Hintergrund Berechnung'!$I$941)*0.67,I846/($D846^0.70558407859294)*'Hintergrund Berechnung'!$I$942)))</f>
        <v>#DIV/0!</v>
      </c>
      <c r="AA846" s="16" t="str">
        <f t="shared" si="120"/>
        <v/>
      </c>
      <c r="AB846" s="16" t="e">
        <f>IF($A$3=FALSE,IF($C846&lt;16,K846/($D846^0.70558407859294)*'Hintergrund Berechnung'!$I$941,K846/($D846^0.70558407859294)*'Hintergrund Berechnung'!$I$942),IF($C846&lt;13,(K846/($D846^0.70558407859294)*'Hintergrund Berechnung'!$I$941)*0.5,IF($C846&lt;16,(K846/($D846^0.70558407859294)*'Hintergrund Berechnung'!$I$941)*0.67,K846/($D846^0.70558407859294)*'Hintergrund Berechnung'!$I$942)))</f>
        <v>#DIV/0!</v>
      </c>
      <c r="AC846" s="16" t="str">
        <f t="shared" si="121"/>
        <v/>
      </c>
      <c r="AD846" s="16" t="e">
        <f>IF($A$3=FALSE,IF($C846&lt;16,M846/($D846^0.70558407859294)*'Hintergrund Berechnung'!$I$941,M846/($D846^0.70558407859294)*'Hintergrund Berechnung'!$I$942),IF($C846&lt;13,(M846/($D846^0.70558407859294)*'Hintergrund Berechnung'!$I$941)*0.5,IF($C846&lt;16,(M846/($D846^0.70558407859294)*'Hintergrund Berechnung'!$I$941)*0.67,M846/($D846^0.70558407859294)*'Hintergrund Berechnung'!$I$942)))</f>
        <v>#DIV/0!</v>
      </c>
      <c r="AE846" s="16" t="str">
        <f t="shared" si="122"/>
        <v/>
      </c>
      <c r="AF846" s="16" t="e">
        <f>IF($A$3=FALSE,IF($C846&lt;16,O846/($D846^0.70558407859294)*'Hintergrund Berechnung'!$I$941,O846/($D846^0.70558407859294)*'Hintergrund Berechnung'!$I$942),IF($C846&lt;13,(O846/($D846^0.70558407859294)*'Hintergrund Berechnung'!$I$941)*0.5,IF($C846&lt;16,(O846/($D846^0.70558407859294)*'Hintergrund Berechnung'!$I$941)*0.67,O846/($D846^0.70558407859294)*'Hintergrund Berechnung'!$I$942)))</f>
        <v>#DIV/0!</v>
      </c>
      <c r="AG846" s="16" t="str">
        <f t="shared" si="123"/>
        <v/>
      </c>
      <c r="AH846" s="16" t="e">
        <f t="shared" si="124"/>
        <v>#DIV/0!</v>
      </c>
      <c r="AI846" s="34" t="e">
        <f>ROUND(IF(C846&lt;16,$Q846/($D846^0.450818786555515)*'Hintergrund Berechnung'!$N$941,$Q846/($D846^0.450818786555515)*'Hintergrund Berechnung'!$N$942),0)</f>
        <v>#DIV/0!</v>
      </c>
      <c r="AJ846" s="34">
        <f>ROUND(IF(C846&lt;16,$R846*'Hintergrund Berechnung'!$O$941,$R846*'Hintergrund Berechnung'!$O$942),0)</f>
        <v>0</v>
      </c>
      <c r="AK846" s="34">
        <f>ROUND(IF(C846&lt;16,IF(S846&gt;0,(25-$S846)*'Hintergrund Berechnung'!$J$941,0),IF(S846&gt;0,(25-$S846)*'Hintergrund Berechnung'!$J$942,0)),0)</f>
        <v>0</v>
      </c>
      <c r="AL846" s="18" t="e">
        <f t="shared" si="125"/>
        <v>#DIV/0!</v>
      </c>
    </row>
    <row r="847" spans="21:38" x14ac:dyDescent="0.5">
      <c r="U847" s="16">
        <f t="shared" si="117"/>
        <v>0</v>
      </c>
      <c r="V847" s="16" t="e">
        <f>IF($A$3=FALSE,IF($C847&lt;16,E847/($D847^0.70558407859294)*'Hintergrund Berechnung'!$I$941,E847/($D847^0.70558407859294)*'Hintergrund Berechnung'!$I$942),IF($C847&lt;13,(E847/($D847^0.70558407859294)*'Hintergrund Berechnung'!$I$941)*0.5,IF($C847&lt;16,(E847/($D847^0.70558407859294)*'Hintergrund Berechnung'!$I$941)*0.67,E847/($D847^0.70558407859294)*'Hintergrund Berechnung'!$I$942)))</f>
        <v>#DIV/0!</v>
      </c>
      <c r="W847" s="16" t="str">
        <f t="shared" si="118"/>
        <v/>
      </c>
      <c r="X847" s="16" t="e">
        <f>IF($A$3=FALSE,IF($C847&lt;16,G847/($D847^0.70558407859294)*'Hintergrund Berechnung'!$I$941,G847/($D847^0.70558407859294)*'Hintergrund Berechnung'!$I$942),IF($C847&lt;13,(G847/($D847^0.70558407859294)*'Hintergrund Berechnung'!$I$941)*0.5,IF($C847&lt;16,(G847/($D847^0.70558407859294)*'Hintergrund Berechnung'!$I$941)*0.67,G847/($D847^0.70558407859294)*'Hintergrund Berechnung'!$I$942)))</f>
        <v>#DIV/0!</v>
      </c>
      <c r="Y847" s="16" t="str">
        <f t="shared" si="119"/>
        <v/>
      </c>
      <c r="Z847" s="16" t="e">
        <f>IF($A$3=FALSE,IF($C847&lt;16,I847/($D847^0.70558407859294)*'Hintergrund Berechnung'!$I$941,I847/($D847^0.70558407859294)*'Hintergrund Berechnung'!$I$942),IF($C847&lt;13,(I847/($D847^0.70558407859294)*'Hintergrund Berechnung'!$I$941)*0.5,IF($C847&lt;16,(I847/($D847^0.70558407859294)*'Hintergrund Berechnung'!$I$941)*0.67,I847/($D847^0.70558407859294)*'Hintergrund Berechnung'!$I$942)))</f>
        <v>#DIV/0!</v>
      </c>
      <c r="AA847" s="16" t="str">
        <f t="shared" si="120"/>
        <v/>
      </c>
      <c r="AB847" s="16" t="e">
        <f>IF($A$3=FALSE,IF($C847&lt;16,K847/($D847^0.70558407859294)*'Hintergrund Berechnung'!$I$941,K847/($D847^0.70558407859294)*'Hintergrund Berechnung'!$I$942),IF($C847&lt;13,(K847/($D847^0.70558407859294)*'Hintergrund Berechnung'!$I$941)*0.5,IF($C847&lt;16,(K847/($D847^0.70558407859294)*'Hintergrund Berechnung'!$I$941)*0.67,K847/($D847^0.70558407859294)*'Hintergrund Berechnung'!$I$942)))</f>
        <v>#DIV/0!</v>
      </c>
      <c r="AC847" s="16" t="str">
        <f t="shared" si="121"/>
        <v/>
      </c>
      <c r="AD847" s="16" t="e">
        <f>IF($A$3=FALSE,IF($C847&lt;16,M847/($D847^0.70558407859294)*'Hintergrund Berechnung'!$I$941,M847/($D847^0.70558407859294)*'Hintergrund Berechnung'!$I$942),IF($C847&lt;13,(M847/($D847^0.70558407859294)*'Hintergrund Berechnung'!$I$941)*0.5,IF($C847&lt;16,(M847/($D847^0.70558407859294)*'Hintergrund Berechnung'!$I$941)*0.67,M847/($D847^0.70558407859294)*'Hintergrund Berechnung'!$I$942)))</f>
        <v>#DIV/0!</v>
      </c>
      <c r="AE847" s="16" t="str">
        <f t="shared" si="122"/>
        <v/>
      </c>
      <c r="AF847" s="16" t="e">
        <f>IF($A$3=FALSE,IF($C847&lt;16,O847/($D847^0.70558407859294)*'Hintergrund Berechnung'!$I$941,O847/($D847^0.70558407859294)*'Hintergrund Berechnung'!$I$942),IF($C847&lt;13,(O847/($D847^0.70558407859294)*'Hintergrund Berechnung'!$I$941)*0.5,IF($C847&lt;16,(O847/($D847^0.70558407859294)*'Hintergrund Berechnung'!$I$941)*0.67,O847/($D847^0.70558407859294)*'Hintergrund Berechnung'!$I$942)))</f>
        <v>#DIV/0!</v>
      </c>
      <c r="AG847" s="16" t="str">
        <f t="shared" si="123"/>
        <v/>
      </c>
      <c r="AH847" s="16" t="e">
        <f t="shared" si="124"/>
        <v>#DIV/0!</v>
      </c>
      <c r="AI847" s="34" t="e">
        <f>ROUND(IF(C847&lt;16,$Q847/($D847^0.450818786555515)*'Hintergrund Berechnung'!$N$941,$Q847/($D847^0.450818786555515)*'Hintergrund Berechnung'!$N$942),0)</f>
        <v>#DIV/0!</v>
      </c>
      <c r="AJ847" s="34">
        <f>ROUND(IF(C847&lt;16,$R847*'Hintergrund Berechnung'!$O$941,$R847*'Hintergrund Berechnung'!$O$942),0)</f>
        <v>0</v>
      </c>
      <c r="AK847" s="34">
        <f>ROUND(IF(C847&lt;16,IF(S847&gt;0,(25-$S847)*'Hintergrund Berechnung'!$J$941,0),IF(S847&gt;0,(25-$S847)*'Hintergrund Berechnung'!$J$942,0)),0)</f>
        <v>0</v>
      </c>
      <c r="AL847" s="18" t="e">
        <f t="shared" si="125"/>
        <v>#DIV/0!</v>
      </c>
    </row>
    <row r="848" spans="21:38" x14ac:dyDescent="0.5">
      <c r="U848" s="16">
        <f t="shared" si="117"/>
        <v>0</v>
      </c>
      <c r="V848" s="16" t="e">
        <f>IF($A$3=FALSE,IF($C848&lt;16,E848/($D848^0.70558407859294)*'Hintergrund Berechnung'!$I$941,E848/($D848^0.70558407859294)*'Hintergrund Berechnung'!$I$942),IF($C848&lt;13,(E848/($D848^0.70558407859294)*'Hintergrund Berechnung'!$I$941)*0.5,IF($C848&lt;16,(E848/($D848^0.70558407859294)*'Hintergrund Berechnung'!$I$941)*0.67,E848/($D848^0.70558407859294)*'Hintergrund Berechnung'!$I$942)))</f>
        <v>#DIV/0!</v>
      </c>
      <c r="W848" s="16" t="str">
        <f t="shared" si="118"/>
        <v/>
      </c>
      <c r="X848" s="16" t="e">
        <f>IF($A$3=FALSE,IF($C848&lt;16,G848/($D848^0.70558407859294)*'Hintergrund Berechnung'!$I$941,G848/($D848^0.70558407859294)*'Hintergrund Berechnung'!$I$942),IF($C848&lt;13,(G848/($D848^0.70558407859294)*'Hintergrund Berechnung'!$I$941)*0.5,IF($C848&lt;16,(G848/($D848^0.70558407859294)*'Hintergrund Berechnung'!$I$941)*0.67,G848/($D848^0.70558407859294)*'Hintergrund Berechnung'!$I$942)))</f>
        <v>#DIV/0!</v>
      </c>
      <c r="Y848" s="16" t="str">
        <f t="shared" si="119"/>
        <v/>
      </c>
      <c r="Z848" s="16" t="e">
        <f>IF($A$3=FALSE,IF($C848&lt;16,I848/($D848^0.70558407859294)*'Hintergrund Berechnung'!$I$941,I848/($D848^0.70558407859294)*'Hintergrund Berechnung'!$I$942),IF($C848&lt;13,(I848/($D848^0.70558407859294)*'Hintergrund Berechnung'!$I$941)*0.5,IF($C848&lt;16,(I848/($D848^0.70558407859294)*'Hintergrund Berechnung'!$I$941)*0.67,I848/($D848^0.70558407859294)*'Hintergrund Berechnung'!$I$942)))</f>
        <v>#DIV/0!</v>
      </c>
      <c r="AA848" s="16" t="str">
        <f t="shared" si="120"/>
        <v/>
      </c>
      <c r="AB848" s="16" t="e">
        <f>IF($A$3=FALSE,IF($C848&lt;16,K848/($D848^0.70558407859294)*'Hintergrund Berechnung'!$I$941,K848/($D848^0.70558407859294)*'Hintergrund Berechnung'!$I$942),IF($C848&lt;13,(K848/($D848^0.70558407859294)*'Hintergrund Berechnung'!$I$941)*0.5,IF($C848&lt;16,(K848/($D848^0.70558407859294)*'Hintergrund Berechnung'!$I$941)*0.67,K848/($D848^0.70558407859294)*'Hintergrund Berechnung'!$I$942)))</f>
        <v>#DIV/0!</v>
      </c>
      <c r="AC848" s="16" t="str">
        <f t="shared" si="121"/>
        <v/>
      </c>
      <c r="AD848" s="16" t="e">
        <f>IF($A$3=FALSE,IF($C848&lt;16,M848/($D848^0.70558407859294)*'Hintergrund Berechnung'!$I$941,M848/($D848^0.70558407859294)*'Hintergrund Berechnung'!$I$942),IF($C848&lt;13,(M848/($D848^0.70558407859294)*'Hintergrund Berechnung'!$I$941)*0.5,IF($C848&lt;16,(M848/($D848^0.70558407859294)*'Hintergrund Berechnung'!$I$941)*0.67,M848/($D848^0.70558407859294)*'Hintergrund Berechnung'!$I$942)))</f>
        <v>#DIV/0!</v>
      </c>
      <c r="AE848" s="16" t="str">
        <f t="shared" si="122"/>
        <v/>
      </c>
      <c r="AF848" s="16" t="e">
        <f>IF($A$3=FALSE,IF($C848&lt;16,O848/($D848^0.70558407859294)*'Hintergrund Berechnung'!$I$941,O848/($D848^0.70558407859294)*'Hintergrund Berechnung'!$I$942),IF($C848&lt;13,(O848/($D848^0.70558407859294)*'Hintergrund Berechnung'!$I$941)*0.5,IF($C848&lt;16,(O848/($D848^0.70558407859294)*'Hintergrund Berechnung'!$I$941)*0.67,O848/($D848^0.70558407859294)*'Hintergrund Berechnung'!$I$942)))</f>
        <v>#DIV/0!</v>
      </c>
      <c r="AG848" s="16" t="str">
        <f t="shared" si="123"/>
        <v/>
      </c>
      <c r="AH848" s="16" t="e">
        <f t="shared" si="124"/>
        <v>#DIV/0!</v>
      </c>
      <c r="AI848" s="34" t="e">
        <f>ROUND(IF(C848&lt;16,$Q848/($D848^0.450818786555515)*'Hintergrund Berechnung'!$N$941,$Q848/($D848^0.450818786555515)*'Hintergrund Berechnung'!$N$942),0)</f>
        <v>#DIV/0!</v>
      </c>
      <c r="AJ848" s="34">
        <f>ROUND(IF(C848&lt;16,$R848*'Hintergrund Berechnung'!$O$941,$R848*'Hintergrund Berechnung'!$O$942),0)</f>
        <v>0</v>
      </c>
      <c r="AK848" s="34">
        <f>ROUND(IF(C848&lt;16,IF(S848&gt;0,(25-$S848)*'Hintergrund Berechnung'!$J$941,0),IF(S848&gt;0,(25-$S848)*'Hintergrund Berechnung'!$J$942,0)),0)</f>
        <v>0</v>
      </c>
      <c r="AL848" s="18" t="e">
        <f t="shared" si="125"/>
        <v>#DIV/0!</v>
      </c>
    </row>
    <row r="849" spans="21:38" x14ac:dyDescent="0.5">
      <c r="U849" s="16">
        <f t="shared" si="117"/>
        <v>0</v>
      </c>
      <c r="V849" s="16" t="e">
        <f>IF($A$3=FALSE,IF($C849&lt;16,E849/($D849^0.70558407859294)*'Hintergrund Berechnung'!$I$941,E849/($D849^0.70558407859294)*'Hintergrund Berechnung'!$I$942),IF($C849&lt;13,(E849/($D849^0.70558407859294)*'Hintergrund Berechnung'!$I$941)*0.5,IF($C849&lt;16,(E849/($D849^0.70558407859294)*'Hintergrund Berechnung'!$I$941)*0.67,E849/($D849^0.70558407859294)*'Hintergrund Berechnung'!$I$942)))</f>
        <v>#DIV/0!</v>
      </c>
      <c r="W849" s="16" t="str">
        <f t="shared" si="118"/>
        <v/>
      </c>
      <c r="X849" s="16" t="e">
        <f>IF($A$3=FALSE,IF($C849&lt;16,G849/($D849^0.70558407859294)*'Hintergrund Berechnung'!$I$941,G849/($D849^0.70558407859294)*'Hintergrund Berechnung'!$I$942),IF($C849&lt;13,(G849/($D849^0.70558407859294)*'Hintergrund Berechnung'!$I$941)*0.5,IF($C849&lt;16,(G849/($D849^0.70558407859294)*'Hintergrund Berechnung'!$I$941)*0.67,G849/($D849^0.70558407859294)*'Hintergrund Berechnung'!$I$942)))</f>
        <v>#DIV/0!</v>
      </c>
      <c r="Y849" s="16" t="str">
        <f t="shared" si="119"/>
        <v/>
      </c>
      <c r="Z849" s="16" t="e">
        <f>IF($A$3=FALSE,IF($C849&lt;16,I849/($D849^0.70558407859294)*'Hintergrund Berechnung'!$I$941,I849/($D849^0.70558407859294)*'Hintergrund Berechnung'!$I$942),IF($C849&lt;13,(I849/($D849^0.70558407859294)*'Hintergrund Berechnung'!$I$941)*0.5,IF($C849&lt;16,(I849/($D849^0.70558407859294)*'Hintergrund Berechnung'!$I$941)*0.67,I849/($D849^0.70558407859294)*'Hintergrund Berechnung'!$I$942)))</f>
        <v>#DIV/0!</v>
      </c>
      <c r="AA849" s="16" t="str">
        <f t="shared" si="120"/>
        <v/>
      </c>
      <c r="AB849" s="16" t="e">
        <f>IF($A$3=FALSE,IF($C849&lt;16,K849/($D849^0.70558407859294)*'Hintergrund Berechnung'!$I$941,K849/($D849^0.70558407859294)*'Hintergrund Berechnung'!$I$942),IF($C849&lt;13,(K849/($D849^0.70558407859294)*'Hintergrund Berechnung'!$I$941)*0.5,IF($C849&lt;16,(K849/($D849^0.70558407859294)*'Hintergrund Berechnung'!$I$941)*0.67,K849/($D849^0.70558407859294)*'Hintergrund Berechnung'!$I$942)))</f>
        <v>#DIV/0!</v>
      </c>
      <c r="AC849" s="16" t="str">
        <f t="shared" si="121"/>
        <v/>
      </c>
      <c r="AD849" s="16" t="e">
        <f>IF($A$3=FALSE,IF($C849&lt;16,M849/($D849^0.70558407859294)*'Hintergrund Berechnung'!$I$941,M849/($D849^0.70558407859294)*'Hintergrund Berechnung'!$I$942),IF($C849&lt;13,(M849/($D849^0.70558407859294)*'Hintergrund Berechnung'!$I$941)*0.5,IF($C849&lt;16,(M849/($D849^0.70558407859294)*'Hintergrund Berechnung'!$I$941)*0.67,M849/($D849^0.70558407859294)*'Hintergrund Berechnung'!$I$942)))</f>
        <v>#DIV/0!</v>
      </c>
      <c r="AE849" s="16" t="str">
        <f t="shared" si="122"/>
        <v/>
      </c>
      <c r="AF849" s="16" t="e">
        <f>IF($A$3=FALSE,IF($C849&lt;16,O849/($D849^0.70558407859294)*'Hintergrund Berechnung'!$I$941,O849/($D849^0.70558407859294)*'Hintergrund Berechnung'!$I$942),IF($C849&lt;13,(O849/($D849^0.70558407859294)*'Hintergrund Berechnung'!$I$941)*0.5,IF($C849&lt;16,(O849/($D849^0.70558407859294)*'Hintergrund Berechnung'!$I$941)*0.67,O849/($D849^0.70558407859294)*'Hintergrund Berechnung'!$I$942)))</f>
        <v>#DIV/0!</v>
      </c>
      <c r="AG849" s="16" t="str">
        <f t="shared" si="123"/>
        <v/>
      </c>
      <c r="AH849" s="16" t="e">
        <f t="shared" si="124"/>
        <v>#DIV/0!</v>
      </c>
      <c r="AI849" s="34" t="e">
        <f>ROUND(IF(C849&lt;16,$Q849/($D849^0.450818786555515)*'Hintergrund Berechnung'!$N$941,$Q849/($D849^0.450818786555515)*'Hintergrund Berechnung'!$N$942),0)</f>
        <v>#DIV/0!</v>
      </c>
      <c r="AJ849" s="34">
        <f>ROUND(IF(C849&lt;16,$R849*'Hintergrund Berechnung'!$O$941,$R849*'Hintergrund Berechnung'!$O$942),0)</f>
        <v>0</v>
      </c>
      <c r="AK849" s="34">
        <f>ROUND(IF(C849&lt;16,IF(S849&gt;0,(25-$S849)*'Hintergrund Berechnung'!$J$941,0),IF(S849&gt;0,(25-$S849)*'Hintergrund Berechnung'!$J$942,0)),0)</f>
        <v>0</v>
      </c>
      <c r="AL849" s="18" t="e">
        <f t="shared" si="125"/>
        <v>#DIV/0!</v>
      </c>
    </row>
    <row r="850" spans="21:38" x14ac:dyDescent="0.5">
      <c r="U850" s="16">
        <f t="shared" si="117"/>
        <v>0</v>
      </c>
      <c r="V850" s="16" t="e">
        <f>IF($A$3=FALSE,IF($C850&lt;16,E850/($D850^0.70558407859294)*'Hintergrund Berechnung'!$I$941,E850/($D850^0.70558407859294)*'Hintergrund Berechnung'!$I$942),IF($C850&lt;13,(E850/($D850^0.70558407859294)*'Hintergrund Berechnung'!$I$941)*0.5,IF($C850&lt;16,(E850/($D850^0.70558407859294)*'Hintergrund Berechnung'!$I$941)*0.67,E850/($D850^0.70558407859294)*'Hintergrund Berechnung'!$I$942)))</f>
        <v>#DIV/0!</v>
      </c>
      <c r="W850" s="16" t="str">
        <f t="shared" si="118"/>
        <v/>
      </c>
      <c r="X850" s="16" t="e">
        <f>IF($A$3=FALSE,IF($C850&lt;16,G850/($D850^0.70558407859294)*'Hintergrund Berechnung'!$I$941,G850/($D850^0.70558407859294)*'Hintergrund Berechnung'!$I$942),IF($C850&lt;13,(G850/($D850^0.70558407859294)*'Hintergrund Berechnung'!$I$941)*0.5,IF($C850&lt;16,(G850/($D850^0.70558407859294)*'Hintergrund Berechnung'!$I$941)*0.67,G850/($D850^0.70558407859294)*'Hintergrund Berechnung'!$I$942)))</f>
        <v>#DIV/0!</v>
      </c>
      <c r="Y850" s="16" t="str">
        <f t="shared" si="119"/>
        <v/>
      </c>
      <c r="Z850" s="16" t="e">
        <f>IF($A$3=FALSE,IF($C850&lt;16,I850/($D850^0.70558407859294)*'Hintergrund Berechnung'!$I$941,I850/($D850^0.70558407859294)*'Hintergrund Berechnung'!$I$942),IF($C850&lt;13,(I850/($D850^0.70558407859294)*'Hintergrund Berechnung'!$I$941)*0.5,IF($C850&lt;16,(I850/($D850^0.70558407859294)*'Hintergrund Berechnung'!$I$941)*0.67,I850/($D850^0.70558407859294)*'Hintergrund Berechnung'!$I$942)))</f>
        <v>#DIV/0!</v>
      </c>
      <c r="AA850" s="16" t="str">
        <f t="shared" si="120"/>
        <v/>
      </c>
      <c r="AB850" s="16" t="e">
        <f>IF($A$3=FALSE,IF($C850&lt;16,K850/($D850^0.70558407859294)*'Hintergrund Berechnung'!$I$941,K850/($D850^0.70558407859294)*'Hintergrund Berechnung'!$I$942),IF($C850&lt;13,(K850/($D850^0.70558407859294)*'Hintergrund Berechnung'!$I$941)*0.5,IF($C850&lt;16,(K850/($D850^0.70558407859294)*'Hintergrund Berechnung'!$I$941)*0.67,K850/($D850^0.70558407859294)*'Hintergrund Berechnung'!$I$942)))</f>
        <v>#DIV/0!</v>
      </c>
      <c r="AC850" s="16" t="str">
        <f t="shared" si="121"/>
        <v/>
      </c>
      <c r="AD850" s="16" t="e">
        <f>IF($A$3=FALSE,IF($C850&lt;16,M850/($D850^0.70558407859294)*'Hintergrund Berechnung'!$I$941,M850/($D850^0.70558407859294)*'Hintergrund Berechnung'!$I$942),IF($C850&lt;13,(M850/($D850^0.70558407859294)*'Hintergrund Berechnung'!$I$941)*0.5,IF($C850&lt;16,(M850/($D850^0.70558407859294)*'Hintergrund Berechnung'!$I$941)*0.67,M850/($D850^0.70558407859294)*'Hintergrund Berechnung'!$I$942)))</f>
        <v>#DIV/0!</v>
      </c>
      <c r="AE850" s="16" t="str">
        <f t="shared" si="122"/>
        <v/>
      </c>
      <c r="AF850" s="16" t="e">
        <f>IF($A$3=FALSE,IF($C850&lt;16,O850/($D850^0.70558407859294)*'Hintergrund Berechnung'!$I$941,O850/($D850^0.70558407859294)*'Hintergrund Berechnung'!$I$942),IF($C850&lt;13,(O850/($D850^0.70558407859294)*'Hintergrund Berechnung'!$I$941)*0.5,IF($C850&lt;16,(O850/($D850^0.70558407859294)*'Hintergrund Berechnung'!$I$941)*0.67,O850/($D850^0.70558407859294)*'Hintergrund Berechnung'!$I$942)))</f>
        <v>#DIV/0!</v>
      </c>
      <c r="AG850" s="16" t="str">
        <f t="shared" si="123"/>
        <v/>
      </c>
      <c r="AH850" s="16" t="e">
        <f t="shared" si="124"/>
        <v>#DIV/0!</v>
      </c>
      <c r="AI850" s="34" t="e">
        <f>ROUND(IF(C850&lt;16,$Q850/($D850^0.450818786555515)*'Hintergrund Berechnung'!$N$941,$Q850/($D850^0.450818786555515)*'Hintergrund Berechnung'!$N$942),0)</f>
        <v>#DIV/0!</v>
      </c>
      <c r="AJ850" s="34">
        <f>ROUND(IF(C850&lt;16,$R850*'Hintergrund Berechnung'!$O$941,$R850*'Hintergrund Berechnung'!$O$942),0)</f>
        <v>0</v>
      </c>
      <c r="AK850" s="34">
        <f>ROUND(IF(C850&lt;16,IF(S850&gt;0,(25-$S850)*'Hintergrund Berechnung'!$J$941,0),IF(S850&gt;0,(25-$S850)*'Hintergrund Berechnung'!$J$942,0)),0)</f>
        <v>0</v>
      </c>
      <c r="AL850" s="18" t="e">
        <f t="shared" si="125"/>
        <v>#DIV/0!</v>
      </c>
    </row>
    <row r="851" spans="21:38" x14ac:dyDescent="0.5">
      <c r="U851" s="16">
        <f t="shared" si="117"/>
        <v>0</v>
      </c>
      <c r="V851" s="16" t="e">
        <f>IF($A$3=FALSE,IF($C851&lt;16,E851/($D851^0.70558407859294)*'Hintergrund Berechnung'!$I$941,E851/($D851^0.70558407859294)*'Hintergrund Berechnung'!$I$942),IF($C851&lt;13,(E851/($D851^0.70558407859294)*'Hintergrund Berechnung'!$I$941)*0.5,IF($C851&lt;16,(E851/($D851^0.70558407859294)*'Hintergrund Berechnung'!$I$941)*0.67,E851/($D851^0.70558407859294)*'Hintergrund Berechnung'!$I$942)))</f>
        <v>#DIV/0!</v>
      </c>
      <c r="W851" s="16" t="str">
        <f t="shared" si="118"/>
        <v/>
      </c>
      <c r="X851" s="16" t="e">
        <f>IF($A$3=FALSE,IF($C851&lt;16,G851/($D851^0.70558407859294)*'Hintergrund Berechnung'!$I$941,G851/($D851^0.70558407859294)*'Hintergrund Berechnung'!$I$942),IF($C851&lt;13,(G851/($D851^0.70558407859294)*'Hintergrund Berechnung'!$I$941)*0.5,IF($C851&lt;16,(G851/($D851^0.70558407859294)*'Hintergrund Berechnung'!$I$941)*0.67,G851/($D851^0.70558407859294)*'Hintergrund Berechnung'!$I$942)))</f>
        <v>#DIV/0!</v>
      </c>
      <c r="Y851" s="16" t="str">
        <f t="shared" si="119"/>
        <v/>
      </c>
      <c r="Z851" s="16" t="e">
        <f>IF($A$3=FALSE,IF($C851&lt;16,I851/($D851^0.70558407859294)*'Hintergrund Berechnung'!$I$941,I851/($D851^0.70558407859294)*'Hintergrund Berechnung'!$I$942),IF($C851&lt;13,(I851/($D851^0.70558407859294)*'Hintergrund Berechnung'!$I$941)*0.5,IF($C851&lt;16,(I851/($D851^0.70558407859294)*'Hintergrund Berechnung'!$I$941)*0.67,I851/($D851^0.70558407859294)*'Hintergrund Berechnung'!$I$942)))</f>
        <v>#DIV/0!</v>
      </c>
      <c r="AA851" s="16" t="str">
        <f t="shared" si="120"/>
        <v/>
      </c>
      <c r="AB851" s="16" t="e">
        <f>IF($A$3=FALSE,IF($C851&lt;16,K851/($D851^0.70558407859294)*'Hintergrund Berechnung'!$I$941,K851/($D851^0.70558407859294)*'Hintergrund Berechnung'!$I$942),IF($C851&lt;13,(K851/($D851^0.70558407859294)*'Hintergrund Berechnung'!$I$941)*0.5,IF($C851&lt;16,(K851/($D851^0.70558407859294)*'Hintergrund Berechnung'!$I$941)*0.67,K851/($D851^0.70558407859294)*'Hintergrund Berechnung'!$I$942)))</f>
        <v>#DIV/0!</v>
      </c>
      <c r="AC851" s="16" t="str">
        <f t="shared" si="121"/>
        <v/>
      </c>
      <c r="AD851" s="16" t="e">
        <f>IF($A$3=FALSE,IF($C851&lt;16,M851/($D851^0.70558407859294)*'Hintergrund Berechnung'!$I$941,M851/($D851^0.70558407859294)*'Hintergrund Berechnung'!$I$942),IF($C851&lt;13,(M851/($D851^0.70558407859294)*'Hintergrund Berechnung'!$I$941)*0.5,IF($C851&lt;16,(M851/($D851^0.70558407859294)*'Hintergrund Berechnung'!$I$941)*0.67,M851/($D851^0.70558407859294)*'Hintergrund Berechnung'!$I$942)))</f>
        <v>#DIV/0!</v>
      </c>
      <c r="AE851" s="16" t="str">
        <f t="shared" si="122"/>
        <v/>
      </c>
      <c r="AF851" s="16" t="e">
        <f>IF($A$3=FALSE,IF($C851&lt;16,O851/($D851^0.70558407859294)*'Hintergrund Berechnung'!$I$941,O851/($D851^0.70558407859294)*'Hintergrund Berechnung'!$I$942),IF($C851&lt;13,(O851/($D851^0.70558407859294)*'Hintergrund Berechnung'!$I$941)*0.5,IF($C851&lt;16,(O851/($D851^0.70558407859294)*'Hintergrund Berechnung'!$I$941)*0.67,O851/($D851^0.70558407859294)*'Hintergrund Berechnung'!$I$942)))</f>
        <v>#DIV/0!</v>
      </c>
      <c r="AG851" s="16" t="str">
        <f t="shared" si="123"/>
        <v/>
      </c>
      <c r="AH851" s="16" t="e">
        <f t="shared" si="124"/>
        <v>#DIV/0!</v>
      </c>
      <c r="AI851" s="34" t="e">
        <f>ROUND(IF(C851&lt;16,$Q851/($D851^0.450818786555515)*'Hintergrund Berechnung'!$N$941,$Q851/($D851^0.450818786555515)*'Hintergrund Berechnung'!$N$942),0)</f>
        <v>#DIV/0!</v>
      </c>
      <c r="AJ851" s="34">
        <f>ROUND(IF(C851&lt;16,$R851*'Hintergrund Berechnung'!$O$941,$R851*'Hintergrund Berechnung'!$O$942),0)</f>
        <v>0</v>
      </c>
      <c r="AK851" s="34">
        <f>ROUND(IF(C851&lt;16,IF(S851&gt;0,(25-$S851)*'Hintergrund Berechnung'!$J$941,0),IF(S851&gt;0,(25-$S851)*'Hintergrund Berechnung'!$J$942,0)),0)</f>
        <v>0</v>
      </c>
      <c r="AL851" s="18" t="e">
        <f t="shared" si="125"/>
        <v>#DIV/0!</v>
      </c>
    </row>
    <row r="852" spans="21:38" x14ac:dyDescent="0.5">
      <c r="U852" s="16">
        <f t="shared" si="117"/>
        <v>0</v>
      </c>
      <c r="V852" s="16" t="e">
        <f>IF($A$3=FALSE,IF($C852&lt;16,E852/($D852^0.70558407859294)*'Hintergrund Berechnung'!$I$941,E852/($D852^0.70558407859294)*'Hintergrund Berechnung'!$I$942),IF($C852&lt;13,(E852/($D852^0.70558407859294)*'Hintergrund Berechnung'!$I$941)*0.5,IF($C852&lt;16,(E852/($D852^0.70558407859294)*'Hintergrund Berechnung'!$I$941)*0.67,E852/($D852^0.70558407859294)*'Hintergrund Berechnung'!$I$942)))</f>
        <v>#DIV/0!</v>
      </c>
      <c r="W852" s="16" t="str">
        <f t="shared" si="118"/>
        <v/>
      </c>
      <c r="X852" s="16" t="e">
        <f>IF($A$3=FALSE,IF($C852&lt;16,G852/($D852^0.70558407859294)*'Hintergrund Berechnung'!$I$941,G852/($D852^0.70558407859294)*'Hintergrund Berechnung'!$I$942),IF($C852&lt;13,(G852/($D852^0.70558407859294)*'Hintergrund Berechnung'!$I$941)*0.5,IF($C852&lt;16,(G852/($D852^0.70558407859294)*'Hintergrund Berechnung'!$I$941)*0.67,G852/($D852^0.70558407859294)*'Hintergrund Berechnung'!$I$942)))</f>
        <v>#DIV/0!</v>
      </c>
      <c r="Y852" s="16" t="str">
        <f t="shared" si="119"/>
        <v/>
      </c>
      <c r="Z852" s="16" t="e">
        <f>IF($A$3=FALSE,IF($C852&lt;16,I852/($D852^0.70558407859294)*'Hintergrund Berechnung'!$I$941,I852/($D852^0.70558407859294)*'Hintergrund Berechnung'!$I$942),IF($C852&lt;13,(I852/($D852^0.70558407859294)*'Hintergrund Berechnung'!$I$941)*0.5,IF($C852&lt;16,(I852/($D852^0.70558407859294)*'Hintergrund Berechnung'!$I$941)*0.67,I852/($D852^0.70558407859294)*'Hintergrund Berechnung'!$I$942)))</f>
        <v>#DIV/0!</v>
      </c>
      <c r="AA852" s="16" t="str">
        <f t="shared" si="120"/>
        <v/>
      </c>
      <c r="AB852" s="16" t="e">
        <f>IF($A$3=FALSE,IF($C852&lt;16,K852/($D852^0.70558407859294)*'Hintergrund Berechnung'!$I$941,K852/($D852^0.70558407859294)*'Hintergrund Berechnung'!$I$942),IF($C852&lt;13,(K852/($D852^0.70558407859294)*'Hintergrund Berechnung'!$I$941)*0.5,IF($C852&lt;16,(K852/($D852^0.70558407859294)*'Hintergrund Berechnung'!$I$941)*0.67,K852/($D852^0.70558407859294)*'Hintergrund Berechnung'!$I$942)))</f>
        <v>#DIV/0!</v>
      </c>
      <c r="AC852" s="16" t="str">
        <f t="shared" si="121"/>
        <v/>
      </c>
      <c r="AD852" s="16" t="e">
        <f>IF($A$3=FALSE,IF($C852&lt;16,M852/($D852^0.70558407859294)*'Hintergrund Berechnung'!$I$941,M852/($D852^0.70558407859294)*'Hintergrund Berechnung'!$I$942),IF($C852&lt;13,(M852/($D852^0.70558407859294)*'Hintergrund Berechnung'!$I$941)*0.5,IF($C852&lt;16,(M852/($D852^0.70558407859294)*'Hintergrund Berechnung'!$I$941)*0.67,M852/($D852^0.70558407859294)*'Hintergrund Berechnung'!$I$942)))</f>
        <v>#DIV/0!</v>
      </c>
      <c r="AE852" s="16" t="str">
        <f t="shared" si="122"/>
        <v/>
      </c>
      <c r="AF852" s="16" t="e">
        <f>IF($A$3=FALSE,IF($C852&lt;16,O852/($D852^0.70558407859294)*'Hintergrund Berechnung'!$I$941,O852/($D852^0.70558407859294)*'Hintergrund Berechnung'!$I$942),IF($C852&lt;13,(O852/($D852^0.70558407859294)*'Hintergrund Berechnung'!$I$941)*0.5,IF($C852&lt;16,(O852/($D852^0.70558407859294)*'Hintergrund Berechnung'!$I$941)*0.67,O852/($D852^0.70558407859294)*'Hintergrund Berechnung'!$I$942)))</f>
        <v>#DIV/0!</v>
      </c>
      <c r="AG852" s="16" t="str">
        <f t="shared" si="123"/>
        <v/>
      </c>
      <c r="AH852" s="16" t="e">
        <f t="shared" si="124"/>
        <v>#DIV/0!</v>
      </c>
      <c r="AI852" s="34" t="e">
        <f>ROUND(IF(C852&lt;16,$Q852/($D852^0.450818786555515)*'Hintergrund Berechnung'!$N$941,$Q852/($D852^0.450818786555515)*'Hintergrund Berechnung'!$N$942),0)</f>
        <v>#DIV/0!</v>
      </c>
      <c r="AJ852" s="34">
        <f>ROUND(IF(C852&lt;16,$R852*'Hintergrund Berechnung'!$O$941,$R852*'Hintergrund Berechnung'!$O$942),0)</f>
        <v>0</v>
      </c>
      <c r="AK852" s="34">
        <f>ROUND(IF(C852&lt;16,IF(S852&gt;0,(25-$S852)*'Hintergrund Berechnung'!$J$941,0),IF(S852&gt;0,(25-$S852)*'Hintergrund Berechnung'!$J$942,0)),0)</f>
        <v>0</v>
      </c>
      <c r="AL852" s="18" t="e">
        <f t="shared" si="125"/>
        <v>#DIV/0!</v>
      </c>
    </row>
    <row r="853" spans="21:38" x14ac:dyDescent="0.5">
      <c r="U853" s="16">
        <f t="shared" si="117"/>
        <v>0</v>
      </c>
      <c r="V853" s="16" t="e">
        <f>IF($A$3=FALSE,IF($C853&lt;16,E853/($D853^0.70558407859294)*'Hintergrund Berechnung'!$I$941,E853/($D853^0.70558407859294)*'Hintergrund Berechnung'!$I$942),IF($C853&lt;13,(E853/($D853^0.70558407859294)*'Hintergrund Berechnung'!$I$941)*0.5,IF($C853&lt;16,(E853/($D853^0.70558407859294)*'Hintergrund Berechnung'!$I$941)*0.67,E853/($D853^0.70558407859294)*'Hintergrund Berechnung'!$I$942)))</f>
        <v>#DIV/0!</v>
      </c>
      <c r="W853" s="16" t="str">
        <f t="shared" si="118"/>
        <v/>
      </c>
      <c r="X853" s="16" t="e">
        <f>IF($A$3=FALSE,IF($C853&lt;16,G853/($D853^0.70558407859294)*'Hintergrund Berechnung'!$I$941,G853/($D853^0.70558407859294)*'Hintergrund Berechnung'!$I$942),IF($C853&lt;13,(G853/($D853^0.70558407859294)*'Hintergrund Berechnung'!$I$941)*0.5,IF($C853&lt;16,(G853/($D853^0.70558407859294)*'Hintergrund Berechnung'!$I$941)*0.67,G853/($D853^0.70558407859294)*'Hintergrund Berechnung'!$I$942)))</f>
        <v>#DIV/0!</v>
      </c>
      <c r="Y853" s="16" t="str">
        <f t="shared" si="119"/>
        <v/>
      </c>
      <c r="Z853" s="16" t="e">
        <f>IF($A$3=FALSE,IF($C853&lt;16,I853/($D853^0.70558407859294)*'Hintergrund Berechnung'!$I$941,I853/($D853^0.70558407859294)*'Hintergrund Berechnung'!$I$942),IF($C853&lt;13,(I853/($D853^0.70558407859294)*'Hintergrund Berechnung'!$I$941)*0.5,IF($C853&lt;16,(I853/($D853^0.70558407859294)*'Hintergrund Berechnung'!$I$941)*0.67,I853/($D853^0.70558407859294)*'Hintergrund Berechnung'!$I$942)))</f>
        <v>#DIV/0!</v>
      </c>
      <c r="AA853" s="16" t="str">
        <f t="shared" si="120"/>
        <v/>
      </c>
      <c r="AB853" s="16" t="e">
        <f>IF($A$3=FALSE,IF($C853&lt;16,K853/($D853^0.70558407859294)*'Hintergrund Berechnung'!$I$941,K853/($D853^0.70558407859294)*'Hintergrund Berechnung'!$I$942),IF($C853&lt;13,(K853/($D853^0.70558407859294)*'Hintergrund Berechnung'!$I$941)*0.5,IF($C853&lt;16,(K853/($D853^0.70558407859294)*'Hintergrund Berechnung'!$I$941)*0.67,K853/($D853^0.70558407859294)*'Hintergrund Berechnung'!$I$942)))</f>
        <v>#DIV/0!</v>
      </c>
      <c r="AC853" s="16" t="str">
        <f t="shared" si="121"/>
        <v/>
      </c>
      <c r="AD853" s="16" t="e">
        <f>IF($A$3=FALSE,IF($C853&lt;16,M853/($D853^0.70558407859294)*'Hintergrund Berechnung'!$I$941,M853/($D853^0.70558407859294)*'Hintergrund Berechnung'!$I$942),IF($C853&lt;13,(M853/($D853^0.70558407859294)*'Hintergrund Berechnung'!$I$941)*0.5,IF($C853&lt;16,(M853/($D853^0.70558407859294)*'Hintergrund Berechnung'!$I$941)*0.67,M853/($D853^0.70558407859294)*'Hintergrund Berechnung'!$I$942)))</f>
        <v>#DIV/0!</v>
      </c>
      <c r="AE853" s="16" t="str">
        <f t="shared" si="122"/>
        <v/>
      </c>
      <c r="AF853" s="16" t="e">
        <f>IF($A$3=FALSE,IF($C853&lt;16,O853/($D853^0.70558407859294)*'Hintergrund Berechnung'!$I$941,O853/($D853^0.70558407859294)*'Hintergrund Berechnung'!$I$942),IF($C853&lt;13,(O853/($D853^0.70558407859294)*'Hintergrund Berechnung'!$I$941)*0.5,IF($C853&lt;16,(O853/($D853^0.70558407859294)*'Hintergrund Berechnung'!$I$941)*0.67,O853/($D853^0.70558407859294)*'Hintergrund Berechnung'!$I$942)))</f>
        <v>#DIV/0!</v>
      </c>
      <c r="AG853" s="16" t="str">
        <f t="shared" si="123"/>
        <v/>
      </c>
      <c r="AH853" s="16" t="e">
        <f t="shared" si="124"/>
        <v>#DIV/0!</v>
      </c>
      <c r="AI853" s="34" t="e">
        <f>ROUND(IF(C853&lt;16,$Q853/($D853^0.450818786555515)*'Hintergrund Berechnung'!$N$941,$Q853/($D853^0.450818786555515)*'Hintergrund Berechnung'!$N$942),0)</f>
        <v>#DIV/0!</v>
      </c>
      <c r="AJ853" s="34">
        <f>ROUND(IF(C853&lt;16,$R853*'Hintergrund Berechnung'!$O$941,$R853*'Hintergrund Berechnung'!$O$942),0)</f>
        <v>0</v>
      </c>
      <c r="AK853" s="34">
        <f>ROUND(IF(C853&lt;16,IF(S853&gt;0,(25-$S853)*'Hintergrund Berechnung'!$J$941,0),IF(S853&gt;0,(25-$S853)*'Hintergrund Berechnung'!$J$942,0)),0)</f>
        <v>0</v>
      </c>
      <c r="AL853" s="18" t="e">
        <f t="shared" si="125"/>
        <v>#DIV/0!</v>
      </c>
    </row>
    <row r="854" spans="21:38" x14ac:dyDescent="0.5">
      <c r="U854" s="16">
        <f t="shared" si="117"/>
        <v>0</v>
      </c>
      <c r="V854" s="16" t="e">
        <f>IF($A$3=FALSE,IF($C854&lt;16,E854/($D854^0.70558407859294)*'Hintergrund Berechnung'!$I$941,E854/($D854^0.70558407859294)*'Hintergrund Berechnung'!$I$942),IF($C854&lt;13,(E854/($D854^0.70558407859294)*'Hintergrund Berechnung'!$I$941)*0.5,IF($C854&lt;16,(E854/($D854^0.70558407859294)*'Hintergrund Berechnung'!$I$941)*0.67,E854/($D854^0.70558407859294)*'Hintergrund Berechnung'!$I$942)))</f>
        <v>#DIV/0!</v>
      </c>
      <c r="W854" s="16" t="str">
        <f t="shared" si="118"/>
        <v/>
      </c>
      <c r="X854" s="16" t="e">
        <f>IF($A$3=FALSE,IF($C854&lt;16,G854/($D854^0.70558407859294)*'Hintergrund Berechnung'!$I$941,G854/($D854^0.70558407859294)*'Hintergrund Berechnung'!$I$942),IF($C854&lt;13,(G854/($D854^0.70558407859294)*'Hintergrund Berechnung'!$I$941)*0.5,IF($C854&lt;16,(G854/($D854^0.70558407859294)*'Hintergrund Berechnung'!$I$941)*0.67,G854/($D854^0.70558407859294)*'Hintergrund Berechnung'!$I$942)))</f>
        <v>#DIV/0!</v>
      </c>
      <c r="Y854" s="16" t="str">
        <f t="shared" si="119"/>
        <v/>
      </c>
      <c r="Z854" s="16" t="e">
        <f>IF($A$3=FALSE,IF($C854&lt;16,I854/($D854^0.70558407859294)*'Hintergrund Berechnung'!$I$941,I854/($D854^0.70558407859294)*'Hintergrund Berechnung'!$I$942),IF($C854&lt;13,(I854/($D854^0.70558407859294)*'Hintergrund Berechnung'!$I$941)*0.5,IF($C854&lt;16,(I854/($D854^0.70558407859294)*'Hintergrund Berechnung'!$I$941)*0.67,I854/($D854^0.70558407859294)*'Hintergrund Berechnung'!$I$942)))</f>
        <v>#DIV/0!</v>
      </c>
      <c r="AA854" s="16" t="str">
        <f t="shared" si="120"/>
        <v/>
      </c>
      <c r="AB854" s="16" t="e">
        <f>IF($A$3=FALSE,IF($C854&lt;16,K854/($D854^0.70558407859294)*'Hintergrund Berechnung'!$I$941,K854/($D854^0.70558407859294)*'Hintergrund Berechnung'!$I$942),IF($C854&lt;13,(K854/($D854^0.70558407859294)*'Hintergrund Berechnung'!$I$941)*0.5,IF($C854&lt;16,(K854/($D854^0.70558407859294)*'Hintergrund Berechnung'!$I$941)*0.67,K854/($D854^0.70558407859294)*'Hintergrund Berechnung'!$I$942)))</f>
        <v>#DIV/0!</v>
      </c>
      <c r="AC854" s="16" t="str">
        <f t="shared" si="121"/>
        <v/>
      </c>
      <c r="AD854" s="16" t="e">
        <f>IF($A$3=FALSE,IF($C854&lt;16,M854/($D854^0.70558407859294)*'Hintergrund Berechnung'!$I$941,M854/($D854^0.70558407859294)*'Hintergrund Berechnung'!$I$942),IF($C854&lt;13,(M854/($D854^0.70558407859294)*'Hintergrund Berechnung'!$I$941)*0.5,IF($C854&lt;16,(M854/($D854^0.70558407859294)*'Hintergrund Berechnung'!$I$941)*0.67,M854/($D854^0.70558407859294)*'Hintergrund Berechnung'!$I$942)))</f>
        <v>#DIV/0!</v>
      </c>
      <c r="AE854" s="16" t="str">
        <f t="shared" si="122"/>
        <v/>
      </c>
      <c r="AF854" s="16" t="e">
        <f>IF($A$3=FALSE,IF($C854&lt;16,O854/($D854^0.70558407859294)*'Hintergrund Berechnung'!$I$941,O854/($D854^0.70558407859294)*'Hintergrund Berechnung'!$I$942),IF($C854&lt;13,(O854/($D854^0.70558407859294)*'Hintergrund Berechnung'!$I$941)*0.5,IF($C854&lt;16,(O854/($D854^0.70558407859294)*'Hintergrund Berechnung'!$I$941)*0.67,O854/($D854^0.70558407859294)*'Hintergrund Berechnung'!$I$942)))</f>
        <v>#DIV/0!</v>
      </c>
      <c r="AG854" s="16" t="str">
        <f t="shared" si="123"/>
        <v/>
      </c>
      <c r="AH854" s="16" t="e">
        <f t="shared" si="124"/>
        <v>#DIV/0!</v>
      </c>
      <c r="AI854" s="34" t="e">
        <f>ROUND(IF(C854&lt;16,$Q854/($D854^0.450818786555515)*'Hintergrund Berechnung'!$N$941,$Q854/($D854^0.450818786555515)*'Hintergrund Berechnung'!$N$942),0)</f>
        <v>#DIV/0!</v>
      </c>
      <c r="AJ854" s="34">
        <f>ROUND(IF(C854&lt;16,$R854*'Hintergrund Berechnung'!$O$941,$R854*'Hintergrund Berechnung'!$O$942),0)</f>
        <v>0</v>
      </c>
      <c r="AK854" s="34">
        <f>ROUND(IF(C854&lt;16,IF(S854&gt;0,(25-$S854)*'Hintergrund Berechnung'!$J$941,0),IF(S854&gt;0,(25-$S854)*'Hintergrund Berechnung'!$J$942,0)),0)</f>
        <v>0</v>
      </c>
      <c r="AL854" s="18" t="e">
        <f t="shared" si="125"/>
        <v>#DIV/0!</v>
      </c>
    </row>
    <row r="855" spans="21:38" x14ac:dyDescent="0.5">
      <c r="U855" s="16">
        <f t="shared" si="117"/>
        <v>0</v>
      </c>
      <c r="V855" s="16" t="e">
        <f>IF($A$3=FALSE,IF($C855&lt;16,E855/($D855^0.70558407859294)*'Hintergrund Berechnung'!$I$941,E855/($D855^0.70558407859294)*'Hintergrund Berechnung'!$I$942),IF($C855&lt;13,(E855/($D855^0.70558407859294)*'Hintergrund Berechnung'!$I$941)*0.5,IF($C855&lt;16,(E855/($D855^0.70558407859294)*'Hintergrund Berechnung'!$I$941)*0.67,E855/($D855^0.70558407859294)*'Hintergrund Berechnung'!$I$942)))</f>
        <v>#DIV/0!</v>
      </c>
      <c r="W855" s="16" t="str">
        <f t="shared" si="118"/>
        <v/>
      </c>
      <c r="X855" s="16" t="e">
        <f>IF($A$3=FALSE,IF($C855&lt;16,G855/($D855^0.70558407859294)*'Hintergrund Berechnung'!$I$941,G855/($D855^0.70558407859294)*'Hintergrund Berechnung'!$I$942),IF($C855&lt;13,(G855/($D855^0.70558407859294)*'Hintergrund Berechnung'!$I$941)*0.5,IF($C855&lt;16,(G855/($D855^0.70558407859294)*'Hintergrund Berechnung'!$I$941)*0.67,G855/($D855^0.70558407859294)*'Hintergrund Berechnung'!$I$942)))</f>
        <v>#DIV/0!</v>
      </c>
      <c r="Y855" s="16" t="str">
        <f t="shared" si="119"/>
        <v/>
      </c>
      <c r="Z855" s="16" t="e">
        <f>IF($A$3=FALSE,IF($C855&lt;16,I855/($D855^0.70558407859294)*'Hintergrund Berechnung'!$I$941,I855/($D855^0.70558407859294)*'Hintergrund Berechnung'!$I$942),IF($C855&lt;13,(I855/($D855^0.70558407859294)*'Hintergrund Berechnung'!$I$941)*0.5,IF($C855&lt;16,(I855/($D855^0.70558407859294)*'Hintergrund Berechnung'!$I$941)*0.67,I855/($D855^0.70558407859294)*'Hintergrund Berechnung'!$I$942)))</f>
        <v>#DIV/0!</v>
      </c>
      <c r="AA855" s="16" t="str">
        <f t="shared" si="120"/>
        <v/>
      </c>
      <c r="AB855" s="16" t="e">
        <f>IF($A$3=FALSE,IF($C855&lt;16,K855/($D855^0.70558407859294)*'Hintergrund Berechnung'!$I$941,K855/($D855^0.70558407859294)*'Hintergrund Berechnung'!$I$942),IF($C855&lt;13,(K855/($D855^0.70558407859294)*'Hintergrund Berechnung'!$I$941)*0.5,IF($C855&lt;16,(K855/($D855^0.70558407859294)*'Hintergrund Berechnung'!$I$941)*0.67,K855/($D855^0.70558407859294)*'Hintergrund Berechnung'!$I$942)))</f>
        <v>#DIV/0!</v>
      </c>
      <c r="AC855" s="16" t="str">
        <f t="shared" si="121"/>
        <v/>
      </c>
      <c r="AD855" s="16" t="e">
        <f>IF($A$3=FALSE,IF($C855&lt;16,M855/($D855^0.70558407859294)*'Hintergrund Berechnung'!$I$941,M855/($D855^0.70558407859294)*'Hintergrund Berechnung'!$I$942),IF($C855&lt;13,(M855/($D855^0.70558407859294)*'Hintergrund Berechnung'!$I$941)*0.5,IF($C855&lt;16,(M855/($D855^0.70558407859294)*'Hintergrund Berechnung'!$I$941)*0.67,M855/($D855^0.70558407859294)*'Hintergrund Berechnung'!$I$942)))</f>
        <v>#DIV/0!</v>
      </c>
      <c r="AE855" s="16" t="str">
        <f t="shared" si="122"/>
        <v/>
      </c>
      <c r="AF855" s="16" t="e">
        <f>IF($A$3=FALSE,IF($C855&lt;16,O855/($D855^0.70558407859294)*'Hintergrund Berechnung'!$I$941,O855/($D855^0.70558407859294)*'Hintergrund Berechnung'!$I$942),IF($C855&lt;13,(O855/($D855^0.70558407859294)*'Hintergrund Berechnung'!$I$941)*0.5,IF($C855&lt;16,(O855/($D855^0.70558407859294)*'Hintergrund Berechnung'!$I$941)*0.67,O855/($D855^0.70558407859294)*'Hintergrund Berechnung'!$I$942)))</f>
        <v>#DIV/0!</v>
      </c>
      <c r="AG855" s="16" t="str">
        <f t="shared" si="123"/>
        <v/>
      </c>
      <c r="AH855" s="16" t="e">
        <f t="shared" si="124"/>
        <v>#DIV/0!</v>
      </c>
      <c r="AI855" s="34" t="e">
        <f>ROUND(IF(C855&lt;16,$Q855/($D855^0.450818786555515)*'Hintergrund Berechnung'!$N$941,$Q855/($D855^0.450818786555515)*'Hintergrund Berechnung'!$N$942),0)</f>
        <v>#DIV/0!</v>
      </c>
      <c r="AJ855" s="34">
        <f>ROUND(IF(C855&lt;16,$R855*'Hintergrund Berechnung'!$O$941,$R855*'Hintergrund Berechnung'!$O$942),0)</f>
        <v>0</v>
      </c>
      <c r="AK855" s="34">
        <f>ROUND(IF(C855&lt;16,IF(S855&gt;0,(25-$S855)*'Hintergrund Berechnung'!$J$941,0),IF(S855&gt;0,(25-$S855)*'Hintergrund Berechnung'!$J$942,0)),0)</f>
        <v>0</v>
      </c>
      <c r="AL855" s="18" t="e">
        <f t="shared" si="125"/>
        <v>#DIV/0!</v>
      </c>
    </row>
    <row r="856" spans="21:38" x14ac:dyDescent="0.5">
      <c r="U856" s="16">
        <f t="shared" si="117"/>
        <v>0</v>
      </c>
      <c r="V856" s="16" t="e">
        <f>IF($A$3=FALSE,IF($C856&lt;16,E856/($D856^0.70558407859294)*'Hintergrund Berechnung'!$I$941,E856/($D856^0.70558407859294)*'Hintergrund Berechnung'!$I$942),IF($C856&lt;13,(E856/($D856^0.70558407859294)*'Hintergrund Berechnung'!$I$941)*0.5,IF($C856&lt;16,(E856/($D856^0.70558407859294)*'Hintergrund Berechnung'!$I$941)*0.67,E856/($D856^0.70558407859294)*'Hintergrund Berechnung'!$I$942)))</f>
        <v>#DIV/0!</v>
      </c>
      <c r="W856" s="16" t="str">
        <f t="shared" si="118"/>
        <v/>
      </c>
      <c r="X856" s="16" t="e">
        <f>IF($A$3=FALSE,IF($C856&lt;16,G856/($D856^0.70558407859294)*'Hintergrund Berechnung'!$I$941,G856/($D856^0.70558407859294)*'Hintergrund Berechnung'!$I$942),IF($C856&lt;13,(G856/($D856^0.70558407859294)*'Hintergrund Berechnung'!$I$941)*0.5,IF($C856&lt;16,(G856/($D856^0.70558407859294)*'Hintergrund Berechnung'!$I$941)*0.67,G856/($D856^0.70558407859294)*'Hintergrund Berechnung'!$I$942)))</f>
        <v>#DIV/0!</v>
      </c>
      <c r="Y856" s="16" t="str">
        <f t="shared" si="119"/>
        <v/>
      </c>
      <c r="Z856" s="16" t="e">
        <f>IF($A$3=FALSE,IF($C856&lt;16,I856/($D856^0.70558407859294)*'Hintergrund Berechnung'!$I$941,I856/($D856^0.70558407859294)*'Hintergrund Berechnung'!$I$942),IF($C856&lt;13,(I856/($D856^0.70558407859294)*'Hintergrund Berechnung'!$I$941)*0.5,IF($C856&lt;16,(I856/($D856^0.70558407859294)*'Hintergrund Berechnung'!$I$941)*0.67,I856/($D856^0.70558407859294)*'Hintergrund Berechnung'!$I$942)))</f>
        <v>#DIV/0!</v>
      </c>
      <c r="AA856" s="16" t="str">
        <f t="shared" si="120"/>
        <v/>
      </c>
      <c r="AB856" s="16" t="e">
        <f>IF($A$3=FALSE,IF($C856&lt;16,K856/($D856^0.70558407859294)*'Hintergrund Berechnung'!$I$941,K856/($D856^0.70558407859294)*'Hintergrund Berechnung'!$I$942),IF($C856&lt;13,(K856/($D856^0.70558407859294)*'Hintergrund Berechnung'!$I$941)*0.5,IF($C856&lt;16,(K856/($D856^0.70558407859294)*'Hintergrund Berechnung'!$I$941)*0.67,K856/($D856^0.70558407859294)*'Hintergrund Berechnung'!$I$942)))</f>
        <v>#DIV/0!</v>
      </c>
      <c r="AC856" s="16" t="str">
        <f t="shared" si="121"/>
        <v/>
      </c>
      <c r="AD856" s="16" t="e">
        <f>IF($A$3=FALSE,IF($C856&lt;16,M856/($D856^0.70558407859294)*'Hintergrund Berechnung'!$I$941,M856/($D856^0.70558407859294)*'Hintergrund Berechnung'!$I$942),IF($C856&lt;13,(M856/($D856^0.70558407859294)*'Hintergrund Berechnung'!$I$941)*0.5,IF($C856&lt;16,(M856/($D856^0.70558407859294)*'Hintergrund Berechnung'!$I$941)*0.67,M856/($D856^0.70558407859294)*'Hintergrund Berechnung'!$I$942)))</f>
        <v>#DIV/0!</v>
      </c>
      <c r="AE856" s="16" t="str">
        <f t="shared" si="122"/>
        <v/>
      </c>
      <c r="AF856" s="16" t="e">
        <f>IF($A$3=FALSE,IF($C856&lt;16,O856/($D856^0.70558407859294)*'Hintergrund Berechnung'!$I$941,O856/($D856^0.70558407859294)*'Hintergrund Berechnung'!$I$942),IF($C856&lt;13,(O856/($D856^0.70558407859294)*'Hintergrund Berechnung'!$I$941)*0.5,IF($C856&lt;16,(O856/($D856^0.70558407859294)*'Hintergrund Berechnung'!$I$941)*0.67,O856/($D856^0.70558407859294)*'Hintergrund Berechnung'!$I$942)))</f>
        <v>#DIV/0!</v>
      </c>
      <c r="AG856" s="16" t="str">
        <f t="shared" si="123"/>
        <v/>
      </c>
      <c r="AH856" s="16" t="e">
        <f t="shared" si="124"/>
        <v>#DIV/0!</v>
      </c>
      <c r="AI856" s="34" t="e">
        <f>ROUND(IF(C856&lt;16,$Q856/($D856^0.450818786555515)*'Hintergrund Berechnung'!$N$941,$Q856/($D856^0.450818786555515)*'Hintergrund Berechnung'!$N$942),0)</f>
        <v>#DIV/0!</v>
      </c>
      <c r="AJ856" s="34">
        <f>ROUND(IF(C856&lt;16,$R856*'Hintergrund Berechnung'!$O$941,$R856*'Hintergrund Berechnung'!$O$942),0)</f>
        <v>0</v>
      </c>
      <c r="AK856" s="34">
        <f>ROUND(IF(C856&lt;16,IF(S856&gt;0,(25-$S856)*'Hintergrund Berechnung'!$J$941,0),IF(S856&gt;0,(25-$S856)*'Hintergrund Berechnung'!$J$942,0)),0)</f>
        <v>0</v>
      </c>
      <c r="AL856" s="18" t="e">
        <f t="shared" si="125"/>
        <v>#DIV/0!</v>
      </c>
    </row>
    <row r="857" spans="21:38" x14ac:dyDescent="0.5">
      <c r="U857" s="16">
        <f t="shared" si="117"/>
        <v>0</v>
      </c>
      <c r="V857" s="16" t="e">
        <f>IF($A$3=FALSE,IF($C857&lt;16,E857/($D857^0.70558407859294)*'Hintergrund Berechnung'!$I$941,E857/($D857^0.70558407859294)*'Hintergrund Berechnung'!$I$942),IF($C857&lt;13,(E857/($D857^0.70558407859294)*'Hintergrund Berechnung'!$I$941)*0.5,IF($C857&lt;16,(E857/($D857^0.70558407859294)*'Hintergrund Berechnung'!$I$941)*0.67,E857/($D857^0.70558407859294)*'Hintergrund Berechnung'!$I$942)))</f>
        <v>#DIV/0!</v>
      </c>
      <c r="W857" s="16" t="str">
        <f t="shared" si="118"/>
        <v/>
      </c>
      <c r="X857" s="16" t="e">
        <f>IF($A$3=FALSE,IF($C857&lt;16,G857/($D857^0.70558407859294)*'Hintergrund Berechnung'!$I$941,G857/($D857^0.70558407859294)*'Hintergrund Berechnung'!$I$942),IF($C857&lt;13,(G857/($D857^0.70558407859294)*'Hintergrund Berechnung'!$I$941)*0.5,IF($C857&lt;16,(G857/($D857^0.70558407859294)*'Hintergrund Berechnung'!$I$941)*0.67,G857/($D857^0.70558407859294)*'Hintergrund Berechnung'!$I$942)))</f>
        <v>#DIV/0!</v>
      </c>
      <c r="Y857" s="16" t="str">
        <f t="shared" si="119"/>
        <v/>
      </c>
      <c r="Z857" s="16" t="e">
        <f>IF($A$3=FALSE,IF($C857&lt;16,I857/($D857^0.70558407859294)*'Hintergrund Berechnung'!$I$941,I857/($D857^0.70558407859294)*'Hintergrund Berechnung'!$I$942),IF($C857&lt;13,(I857/($D857^0.70558407859294)*'Hintergrund Berechnung'!$I$941)*0.5,IF($C857&lt;16,(I857/($D857^0.70558407859294)*'Hintergrund Berechnung'!$I$941)*0.67,I857/($D857^0.70558407859294)*'Hintergrund Berechnung'!$I$942)))</f>
        <v>#DIV/0!</v>
      </c>
      <c r="AA857" s="16" t="str">
        <f t="shared" si="120"/>
        <v/>
      </c>
      <c r="AB857" s="16" t="e">
        <f>IF($A$3=FALSE,IF($C857&lt;16,K857/($D857^0.70558407859294)*'Hintergrund Berechnung'!$I$941,K857/($D857^0.70558407859294)*'Hintergrund Berechnung'!$I$942),IF($C857&lt;13,(K857/($D857^0.70558407859294)*'Hintergrund Berechnung'!$I$941)*0.5,IF($C857&lt;16,(K857/($D857^0.70558407859294)*'Hintergrund Berechnung'!$I$941)*0.67,K857/($D857^0.70558407859294)*'Hintergrund Berechnung'!$I$942)))</f>
        <v>#DIV/0!</v>
      </c>
      <c r="AC857" s="16" t="str">
        <f t="shared" si="121"/>
        <v/>
      </c>
      <c r="AD857" s="16" t="e">
        <f>IF($A$3=FALSE,IF($C857&lt;16,M857/($D857^0.70558407859294)*'Hintergrund Berechnung'!$I$941,M857/($D857^0.70558407859294)*'Hintergrund Berechnung'!$I$942),IF($C857&lt;13,(M857/($D857^0.70558407859294)*'Hintergrund Berechnung'!$I$941)*0.5,IF($C857&lt;16,(M857/($D857^0.70558407859294)*'Hintergrund Berechnung'!$I$941)*0.67,M857/($D857^0.70558407859294)*'Hintergrund Berechnung'!$I$942)))</f>
        <v>#DIV/0!</v>
      </c>
      <c r="AE857" s="16" t="str">
        <f t="shared" si="122"/>
        <v/>
      </c>
      <c r="AF857" s="16" t="e">
        <f>IF($A$3=FALSE,IF($C857&lt;16,O857/($D857^0.70558407859294)*'Hintergrund Berechnung'!$I$941,O857/($D857^0.70558407859294)*'Hintergrund Berechnung'!$I$942),IF($C857&lt;13,(O857/($D857^0.70558407859294)*'Hintergrund Berechnung'!$I$941)*0.5,IF($C857&lt;16,(O857/($D857^0.70558407859294)*'Hintergrund Berechnung'!$I$941)*0.67,O857/($D857^0.70558407859294)*'Hintergrund Berechnung'!$I$942)))</f>
        <v>#DIV/0!</v>
      </c>
      <c r="AG857" s="16" t="str">
        <f t="shared" si="123"/>
        <v/>
      </c>
      <c r="AH857" s="16" t="e">
        <f t="shared" si="124"/>
        <v>#DIV/0!</v>
      </c>
      <c r="AI857" s="34" t="e">
        <f>ROUND(IF(C857&lt;16,$Q857/($D857^0.450818786555515)*'Hintergrund Berechnung'!$N$941,$Q857/($D857^0.450818786555515)*'Hintergrund Berechnung'!$N$942),0)</f>
        <v>#DIV/0!</v>
      </c>
      <c r="AJ857" s="34">
        <f>ROUND(IF(C857&lt;16,$R857*'Hintergrund Berechnung'!$O$941,$R857*'Hintergrund Berechnung'!$O$942),0)</f>
        <v>0</v>
      </c>
      <c r="AK857" s="34">
        <f>ROUND(IF(C857&lt;16,IF(S857&gt;0,(25-$S857)*'Hintergrund Berechnung'!$J$941,0),IF(S857&gt;0,(25-$S857)*'Hintergrund Berechnung'!$J$942,0)),0)</f>
        <v>0</v>
      </c>
      <c r="AL857" s="18" t="e">
        <f t="shared" si="125"/>
        <v>#DIV/0!</v>
      </c>
    </row>
    <row r="858" spans="21:38" x14ac:dyDescent="0.5">
      <c r="U858" s="16">
        <f t="shared" si="117"/>
        <v>0</v>
      </c>
      <c r="V858" s="16" t="e">
        <f>IF($A$3=FALSE,IF($C858&lt;16,E858/($D858^0.70558407859294)*'Hintergrund Berechnung'!$I$941,E858/($D858^0.70558407859294)*'Hintergrund Berechnung'!$I$942),IF($C858&lt;13,(E858/($D858^0.70558407859294)*'Hintergrund Berechnung'!$I$941)*0.5,IF($C858&lt;16,(E858/($D858^0.70558407859294)*'Hintergrund Berechnung'!$I$941)*0.67,E858/($D858^0.70558407859294)*'Hintergrund Berechnung'!$I$942)))</f>
        <v>#DIV/0!</v>
      </c>
      <c r="W858" s="16" t="str">
        <f t="shared" si="118"/>
        <v/>
      </c>
      <c r="X858" s="16" t="e">
        <f>IF($A$3=FALSE,IF($C858&lt;16,G858/($D858^0.70558407859294)*'Hintergrund Berechnung'!$I$941,G858/($D858^0.70558407859294)*'Hintergrund Berechnung'!$I$942),IF($C858&lt;13,(G858/($D858^0.70558407859294)*'Hintergrund Berechnung'!$I$941)*0.5,IF($C858&lt;16,(G858/($D858^0.70558407859294)*'Hintergrund Berechnung'!$I$941)*0.67,G858/($D858^0.70558407859294)*'Hintergrund Berechnung'!$I$942)))</f>
        <v>#DIV/0!</v>
      </c>
      <c r="Y858" s="16" t="str">
        <f t="shared" si="119"/>
        <v/>
      </c>
      <c r="Z858" s="16" t="e">
        <f>IF($A$3=FALSE,IF($C858&lt;16,I858/($D858^0.70558407859294)*'Hintergrund Berechnung'!$I$941,I858/($D858^0.70558407859294)*'Hintergrund Berechnung'!$I$942),IF($C858&lt;13,(I858/($D858^0.70558407859294)*'Hintergrund Berechnung'!$I$941)*0.5,IF($C858&lt;16,(I858/($D858^0.70558407859294)*'Hintergrund Berechnung'!$I$941)*0.67,I858/($D858^0.70558407859294)*'Hintergrund Berechnung'!$I$942)))</f>
        <v>#DIV/0!</v>
      </c>
      <c r="AA858" s="16" t="str">
        <f t="shared" si="120"/>
        <v/>
      </c>
      <c r="AB858" s="16" t="e">
        <f>IF($A$3=FALSE,IF($C858&lt;16,K858/($D858^0.70558407859294)*'Hintergrund Berechnung'!$I$941,K858/($D858^0.70558407859294)*'Hintergrund Berechnung'!$I$942),IF($C858&lt;13,(K858/($D858^0.70558407859294)*'Hintergrund Berechnung'!$I$941)*0.5,IF($C858&lt;16,(K858/($D858^0.70558407859294)*'Hintergrund Berechnung'!$I$941)*0.67,K858/($D858^0.70558407859294)*'Hintergrund Berechnung'!$I$942)))</f>
        <v>#DIV/0!</v>
      </c>
      <c r="AC858" s="16" t="str">
        <f t="shared" si="121"/>
        <v/>
      </c>
      <c r="AD858" s="16" t="e">
        <f>IF($A$3=FALSE,IF($C858&lt;16,M858/($D858^0.70558407859294)*'Hintergrund Berechnung'!$I$941,M858/($D858^0.70558407859294)*'Hintergrund Berechnung'!$I$942),IF($C858&lt;13,(M858/($D858^0.70558407859294)*'Hintergrund Berechnung'!$I$941)*0.5,IF($C858&lt;16,(M858/($D858^0.70558407859294)*'Hintergrund Berechnung'!$I$941)*0.67,M858/($D858^0.70558407859294)*'Hintergrund Berechnung'!$I$942)))</f>
        <v>#DIV/0!</v>
      </c>
      <c r="AE858" s="16" t="str">
        <f t="shared" si="122"/>
        <v/>
      </c>
      <c r="AF858" s="16" t="e">
        <f>IF($A$3=FALSE,IF($C858&lt;16,O858/($D858^0.70558407859294)*'Hintergrund Berechnung'!$I$941,O858/($D858^0.70558407859294)*'Hintergrund Berechnung'!$I$942),IF($C858&lt;13,(O858/($D858^0.70558407859294)*'Hintergrund Berechnung'!$I$941)*0.5,IF($C858&lt;16,(O858/($D858^0.70558407859294)*'Hintergrund Berechnung'!$I$941)*0.67,O858/($D858^0.70558407859294)*'Hintergrund Berechnung'!$I$942)))</f>
        <v>#DIV/0!</v>
      </c>
      <c r="AG858" s="16" t="str">
        <f t="shared" si="123"/>
        <v/>
      </c>
      <c r="AH858" s="16" t="e">
        <f t="shared" si="124"/>
        <v>#DIV/0!</v>
      </c>
      <c r="AI858" s="34" t="e">
        <f>ROUND(IF(C858&lt;16,$Q858/($D858^0.450818786555515)*'Hintergrund Berechnung'!$N$941,$Q858/($D858^0.450818786555515)*'Hintergrund Berechnung'!$N$942),0)</f>
        <v>#DIV/0!</v>
      </c>
      <c r="AJ858" s="34">
        <f>ROUND(IF(C858&lt;16,$R858*'Hintergrund Berechnung'!$O$941,$R858*'Hintergrund Berechnung'!$O$942),0)</f>
        <v>0</v>
      </c>
      <c r="AK858" s="34">
        <f>ROUND(IF(C858&lt;16,IF(S858&gt;0,(25-$S858)*'Hintergrund Berechnung'!$J$941,0),IF(S858&gt;0,(25-$S858)*'Hintergrund Berechnung'!$J$942,0)),0)</f>
        <v>0</v>
      </c>
      <c r="AL858" s="18" t="e">
        <f t="shared" si="125"/>
        <v>#DIV/0!</v>
      </c>
    </row>
    <row r="859" spans="21:38" x14ac:dyDescent="0.5">
      <c r="U859" s="16">
        <f t="shared" si="117"/>
        <v>0</v>
      </c>
      <c r="V859" s="16" t="e">
        <f>IF($A$3=FALSE,IF($C859&lt;16,E859/($D859^0.70558407859294)*'Hintergrund Berechnung'!$I$941,E859/($D859^0.70558407859294)*'Hintergrund Berechnung'!$I$942),IF($C859&lt;13,(E859/($D859^0.70558407859294)*'Hintergrund Berechnung'!$I$941)*0.5,IF($C859&lt;16,(E859/($D859^0.70558407859294)*'Hintergrund Berechnung'!$I$941)*0.67,E859/($D859^0.70558407859294)*'Hintergrund Berechnung'!$I$942)))</f>
        <v>#DIV/0!</v>
      </c>
      <c r="W859" s="16" t="str">
        <f t="shared" si="118"/>
        <v/>
      </c>
      <c r="X859" s="16" t="e">
        <f>IF($A$3=FALSE,IF($C859&lt;16,G859/($D859^0.70558407859294)*'Hintergrund Berechnung'!$I$941,G859/($D859^0.70558407859294)*'Hintergrund Berechnung'!$I$942),IF($C859&lt;13,(G859/($D859^0.70558407859294)*'Hintergrund Berechnung'!$I$941)*0.5,IF($C859&lt;16,(G859/($D859^0.70558407859294)*'Hintergrund Berechnung'!$I$941)*0.67,G859/($D859^0.70558407859294)*'Hintergrund Berechnung'!$I$942)))</f>
        <v>#DIV/0!</v>
      </c>
      <c r="Y859" s="16" t="str">
        <f t="shared" si="119"/>
        <v/>
      </c>
      <c r="Z859" s="16" t="e">
        <f>IF($A$3=FALSE,IF($C859&lt;16,I859/($D859^0.70558407859294)*'Hintergrund Berechnung'!$I$941,I859/($D859^0.70558407859294)*'Hintergrund Berechnung'!$I$942),IF($C859&lt;13,(I859/($D859^0.70558407859294)*'Hintergrund Berechnung'!$I$941)*0.5,IF($C859&lt;16,(I859/($D859^0.70558407859294)*'Hintergrund Berechnung'!$I$941)*0.67,I859/($D859^0.70558407859294)*'Hintergrund Berechnung'!$I$942)))</f>
        <v>#DIV/0!</v>
      </c>
      <c r="AA859" s="16" t="str">
        <f t="shared" si="120"/>
        <v/>
      </c>
      <c r="AB859" s="16" t="e">
        <f>IF($A$3=FALSE,IF($C859&lt;16,K859/($D859^0.70558407859294)*'Hintergrund Berechnung'!$I$941,K859/($D859^0.70558407859294)*'Hintergrund Berechnung'!$I$942),IF($C859&lt;13,(K859/($D859^0.70558407859294)*'Hintergrund Berechnung'!$I$941)*0.5,IF($C859&lt;16,(K859/($D859^0.70558407859294)*'Hintergrund Berechnung'!$I$941)*0.67,K859/($D859^0.70558407859294)*'Hintergrund Berechnung'!$I$942)))</f>
        <v>#DIV/0!</v>
      </c>
      <c r="AC859" s="16" t="str">
        <f t="shared" si="121"/>
        <v/>
      </c>
      <c r="AD859" s="16" t="e">
        <f>IF($A$3=FALSE,IF($C859&lt;16,M859/($D859^0.70558407859294)*'Hintergrund Berechnung'!$I$941,M859/($D859^0.70558407859294)*'Hintergrund Berechnung'!$I$942),IF($C859&lt;13,(M859/($D859^0.70558407859294)*'Hintergrund Berechnung'!$I$941)*0.5,IF($C859&lt;16,(M859/($D859^0.70558407859294)*'Hintergrund Berechnung'!$I$941)*0.67,M859/($D859^0.70558407859294)*'Hintergrund Berechnung'!$I$942)))</f>
        <v>#DIV/0!</v>
      </c>
      <c r="AE859" s="16" t="str">
        <f t="shared" si="122"/>
        <v/>
      </c>
      <c r="AF859" s="16" t="e">
        <f>IF($A$3=FALSE,IF($C859&lt;16,O859/($D859^0.70558407859294)*'Hintergrund Berechnung'!$I$941,O859/($D859^0.70558407859294)*'Hintergrund Berechnung'!$I$942),IF($C859&lt;13,(O859/($D859^0.70558407859294)*'Hintergrund Berechnung'!$I$941)*0.5,IF($C859&lt;16,(O859/($D859^0.70558407859294)*'Hintergrund Berechnung'!$I$941)*0.67,O859/($D859^0.70558407859294)*'Hintergrund Berechnung'!$I$942)))</f>
        <v>#DIV/0!</v>
      </c>
      <c r="AG859" s="16" t="str">
        <f t="shared" si="123"/>
        <v/>
      </c>
      <c r="AH859" s="16" t="e">
        <f t="shared" si="124"/>
        <v>#DIV/0!</v>
      </c>
      <c r="AI859" s="34" t="e">
        <f>ROUND(IF(C859&lt;16,$Q859/($D859^0.450818786555515)*'Hintergrund Berechnung'!$N$941,$Q859/($D859^0.450818786555515)*'Hintergrund Berechnung'!$N$942),0)</f>
        <v>#DIV/0!</v>
      </c>
      <c r="AJ859" s="34">
        <f>ROUND(IF(C859&lt;16,$R859*'Hintergrund Berechnung'!$O$941,$R859*'Hintergrund Berechnung'!$O$942),0)</f>
        <v>0</v>
      </c>
      <c r="AK859" s="34">
        <f>ROUND(IF(C859&lt;16,IF(S859&gt;0,(25-$S859)*'Hintergrund Berechnung'!$J$941,0),IF(S859&gt;0,(25-$S859)*'Hintergrund Berechnung'!$J$942,0)),0)</f>
        <v>0</v>
      </c>
      <c r="AL859" s="18" t="e">
        <f t="shared" si="125"/>
        <v>#DIV/0!</v>
      </c>
    </row>
    <row r="860" spans="21:38" x14ac:dyDescent="0.5">
      <c r="U860" s="16">
        <f t="shared" si="117"/>
        <v>0</v>
      </c>
      <c r="V860" s="16" t="e">
        <f>IF($A$3=FALSE,IF($C860&lt;16,E860/($D860^0.70558407859294)*'Hintergrund Berechnung'!$I$941,E860/($D860^0.70558407859294)*'Hintergrund Berechnung'!$I$942),IF($C860&lt;13,(E860/($D860^0.70558407859294)*'Hintergrund Berechnung'!$I$941)*0.5,IF($C860&lt;16,(E860/($D860^0.70558407859294)*'Hintergrund Berechnung'!$I$941)*0.67,E860/($D860^0.70558407859294)*'Hintergrund Berechnung'!$I$942)))</f>
        <v>#DIV/0!</v>
      </c>
      <c r="W860" s="16" t="str">
        <f t="shared" si="118"/>
        <v/>
      </c>
      <c r="X860" s="16" t="e">
        <f>IF($A$3=FALSE,IF($C860&lt;16,G860/($D860^0.70558407859294)*'Hintergrund Berechnung'!$I$941,G860/($D860^0.70558407859294)*'Hintergrund Berechnung'!$I$942),IF($C860&lt;13,(G860/($D860^0.70558407859294)*'Hintergrund Berechnung'!$I$941)*0.5,IF($C860&lt;16,(G860/($D860^0.70558407859294)*'Hintergrund Berechnung'!$I$941)*0.67,G860/($D860^0.70558407859294)*'Hintergrund Berechnung'!$I$942)))</f>
        <v>#DIV/0!</v>
      </c>
      <c r="Y860" s="16" t="str">
        <f t="shared" si="119"/>
        <v/>
      </c>
      <c r="Z860" s="16" t="e">
        <f>IF($A$3=FALSE,IF($C860&lt;16,I860/($D860^0.70558407859294)*'Hintergrund Berechnung'!$I$941,I860/($D860^0.70558407859294)*'Hintergrund Berechnung'!$I$942),IF($C860&lt;13,(I860/($D860^0.70558407859294)*'Hintergrund Berechnung'!$I$941)*0.5,IF($C860&lt;16,(I860/($D860^0.70558407859294)*'Hintergrund Berechnung'!$I$941)*0.67,I860/($D860^0.70558407859294)*'Hintergrund Berechnung'!$I$942)))</f>
        <v>#DIV/0!</v>
      </c>
      <c r="AA860" s="16" t="str">
        <f t="shared" si="120"/>
        <v/>
      </c>
      <c r="AB860" s="16" t="e">
        <f>IF($A$3=FALSE,IF($C860&lt;16,K860/($D860^0.70558407859294)*'Hintergrund Berechnung'!$I$941,K860/($D860^0.70558407859294)*'Hintergrund Berechnung'!$I$942),IF($C860&lt;13,(K860/($D860^0.70558407859294)*'Hintergrund Berechnung'!$I$941)*0.5,IF($C860&lt;16,(K860/($D860^0.70558407859294)*'Hintergrund Berechnung'!$I$941)*0.67,K860/($D860^0.70558407859294)*'Hintergrund Berechnung'!$I$942)))</f>
        <v>#DIV/0!</v>
      </c>
      <c r="AC860" s="16" t="str">
        <f t="shared" si="121"/>
        <v/>
      </c>
      <c r="AD860" s="16" t="e">
        <f>IF($A$3=FALSE,IF($C860&lt;16,M860/($D860^0.70558407859294)*'Hintergrund Berechnung'!$I$941,M860/($D860^0.70558407859294)*'Hintergrund Berechnung'!$I$942),IF($C860&lt;13,(M860/($D860^0.70558407859294)*'Hintergrund Berechnung'!$I$941)*0.5,IF($C860&lt;16,(M860/($D860^0.70558407859294)*'Hintergrund Berechnung'!$I$941)*0.67,M860/($D860^0.70558407859294)*'Hintergrund Berechnung'!$I$942)))</f>
        <v>#DIV/0!</v>
      </c>
      <c r="AE860" s="16" t="str">
        <f t="shared" si="122"/>
        <v/>
      </c>
      <c r="AF860" s="16" t="e">
        <f>IF($A$3=FALSE,IF($C860&lt;16,O860/($D860^0.70558407859294)*'Hintergrund Berechnung'!$I$941,O860/($D860^0.70558407859294)*'Hintergrund Berechnung'!$I$942),IF($C860&lt;13,(O860/($D860^0.70558407859294)*'Hintergrund Berechnung'!$I$941)*0.5,IF($C860&lt;16,(O860/($D860^0.70558407859294)*'Hintergrund Berechnung'!$I$941)*0.67,O860/($D860^0.70558407859294)*'Hintergrund Berechnung'!$I$942)))</f>
        <v>#DIV/0!</v>
      </c>
      <c r="AG860" s="16" t="str">
        <f t="shared" si="123"/>
        <v/>
      </c>
      <c r="AH860" s="16" t="e">
        <f t="shared" si="124"/>
        <v>#DIV/0!</v>
      </c>
      <c r="AI860" s="34" t="e">
        <f>ROUND(IF(C860&lt;16,$Q860/($D860^0.450818786555515)*'Hintergrund Berechnung'!$N$941,$Q860/($D860^0.450818786555515)*'Hintergrund Berechnung'!$N$942),0)</f>
        <v>#DIV/0!</v>
      </c>
      <c r="AJ860" s="34">
        <f>ROUND(IF(C860&lt;16,$R860*'Hintergrund Berechnung'!$O$941,$R860*'Hintergrund Berechnung'!$O$942),0)</f>
        <v>0</v>
      </c>
      <c r="AK860" s="34">
        <f>ROUND(IF(C860&lt;16,IF(S860&gt;0,(25-$S860)*'Hintergrund Berechnung'!$J$941,0),IF(S860&gt;0,(25-$S860)*'Hintergrund Berechnung'!$J$942,0)),0)</f>
        <v>0</v>
      </c>
      <c r="AL860" s="18" t="e">
        <f t="shared" si="125"/>
        <v>#DIV/0!</v>
      </c>
    </row>
    <row r="861" spans="21:38" x14ac:dyDescent="0.5">
      <c r="U861" s="16">
        <f t="shared" si="117"/>
        <v>0</v>
      </c>
      <c r="V861" s="16" t="e">
        <f>IF($A$3=FALSE,IF($C861&lt;16,E861/($D861^0.70558407859294)*'Hintergrund Berechnung'!$I$941,E861/($D861^0.70558407859294)*'Hintergrund Berechnung'!$I$942),IF($C861&lt;13,(E861/($D861^0.70558407859294)*'Hintergrund Berechnung'!$I$941)*0.5,IF($C861&lt;16,(E861/($D861^0.70558407859294)*'Hintergrund Berechnung'!$I$941)*0.67,E861/($D861^0.70558407859294)*'Hintergrund Berechnung'!$I$942)))</f>
        <v>#DIV/0!</v>
      </c>
      <c r="W861" s="16" t="str">
        <f t="shared" si="118"/>
        <v/>
      </c>
      <c r="X861" s="16" t="e">
        <f>IF($A$3=FALSE,IF($C861&lt;16,G861/($D861^0.70558407859294)*'Hintergrund Berechnung'!$I$941,G861/($D861^0.70558407859294)*'Hintergrund Berechnung'!$I$942),IF($C861&lt;13,(G861/($D861^0.70558407859294)*'Hintergrund Berechnung'!$I$941)*0.5,IF($C861&lt;16,(G861/($D861^0.70558407859294)*'Hintergrund Berechnung'!$I$941)*0.67,G861/($D861^0.70558407859294)*'Hintergrund Berechnung'!$I$942)))</f>
        <v>#DIV/0!</v>
      </c>
      <c r="Y861" s="16" t="str">
        <f t="shared" si="119"/>
        <v/>
      </c>
      <c r="Z861" s="16" t="e">
        <f>IF($A$3=FALSE,IF($C861&lt;16,I861/($D861^0.70558407859294)*'Hintergrund Berechnung'!$I$941,I861/($D861^0.70558407859294)*'Hintergrund Berechnung'!$I$942),IF($C861&lt;13,(I861/($D861^0.70558407859294)*'Hintergrund Berechnung'!$I$941)*0.5,IF($C861&lt;16,(I861/($D861^0.70558407859294)*'Hintergrund Berechnung'!$I$941)*0.67,I861/($D861^0.70558407859294)*'Hintergrund Berechnung'!$I$942)))</f>
        <v>#DIV/0!</v>
      </c>
      <c r="AA861" s="16" t="str">
        <f t="shared" si="120"/>
        <v/>
      </c>
      <c r="AB861" s="16" t="e">
        <f>IF($A$3=FALSE,IF($C861&lt;16,K861/($D861^0.70558407859294)*'Hintergrund Berechnung'!$I$941,K861/($D861^0.70558407859294)*'Hintergrund Berechnung'!$I$942),IF($C861&lt;13,(K861/($D861^0.70558407859294)*'Hintergrund Berechnung'!$I$941)*0.5,IF($C861&lt;16,(K861/($D861^0.70558407859294)*'Hintergrund Berechnung'!$I$941)*0.67,K861/($D861^0.70558407859294)*'Hintergrund Berechnung'!$I$942)))</f>
        <v>#DIV/0!</v>
      </c>
      <c r="AC861" s="16" t="str">
        <f t="shared" si="121"/>
        <v/>
      </c>
      <c r="AD861" s="16" t="e">
        <f>IF($A$3=FALSE,IF($C861&lt;16,M861/($D861^0.70558407859294)*'Hintergrund Berechnung'!$I$941,M861/($D861^0.70558407859294)*'Hintergrund Berechnung'!$I$942),IF($C861&lt;13,(M861/($D861^0.70558407859294)*'Hintergrund Berechnung'!$I$941)*0.5,IF($C861&lt;16,(M861/($D861^0.70558407859294)*'Hintergrund Berechnung'!$I$941)*0.67,M861/($D861^0.70558407859294)*'Hintergrund Berechnung'!$I$942)))</f>
        <v>#DIV/0!</v>
      </c>
      <c r="AE861" s="16" t="str">
        <f t="shared" si="122"/>
        <v/>
      </c>
      <c r="AF861" s="16" t="e">
        <f>IF($A$3=FALSE,IF($C861&lt;16,O861/($D861^0.70558407859294)*'Hintergrund Berechnung'!$I$941,O861/($D861^0.70558407859294)*'Hintergrund Berechnung'!$I$942),IF($C861&lt;13,(O861/($D861^0.70558407859294)*'Hintergrund Berechnung'!$I$941)*0.5,IF($C861&lt;16,(O861/($D861^0.70558407859294)*'Hintergrund Berechnung'!$I$941)*0.67,O861/($D861^0.70558407859294)*'Hintergrund Berechnung'!$I$942)))</f>
        <v>#DIV/0!</v>
      </c>
      <c r="AG861" s="16" t="str">
        <f t="shared" si="123"/>
        <v/>
      </c>
      <c r="AH861" s="16" t="e">
        <f t="shared" si="124"/>
        <v>#DIV/0!</v>
      </c>
      <c r="AI861" s="34" t="e">
        <f>ROUND(IF(C861&lt;16,$Q861/($D861^0.450818786555515)*'Hintergrund Berechnung'!$N$941,$Q861/($D861^0.450818786555515)*'Hintergrund Berechnung'!$N$942),0)</f>
        <v>#DIV/0!</v>
      </c>
      <c r="AJ861" s="34">
        <f>ROUND(IF(C861&lt;16,$R861*'Hintergrund Berechnung'!$O$941,$R861*'Hintergrund Berechnung'!$O$942),0)</f>
        <v>0</v>
      </c>
      <c r="AK861" s="34">
        <f>ROUND(IF(C861&lt;16,IF(S861&gt;0,(25-$S861)*'Hintergrund Berechnung'!$J$941,0),IF(S861&gt;0,(25-$S861)*'Hintergrund Berechnung'!$J$942,0)),0)</f>
        <v>0</v>
      </c>
      <c r="AL861" s="18" t="e">
        <f t="shared" si="125"/>
        <v>#DIV/0!</v>
      </c>
    </row>
    <row r="862" spans="21:38" x14ac:dyDescent="0.5">
      <c r="U862" s="16">
        <f t="shared" si="117"/>
        <v>0</v>
      </c>
      <c r="V862" s="16" t="e">
        <f>IF($A$3=FALSE,IF($C862&lt;16,E862/($D862^0.70558407859294)*'Hintergrund Berechnung'!$I$941,E862/($D862^0.70558407859294)*'Hintergrund Berechnung'!$I$942),IF($C862&lt;13,(E862/($D862^0.70558407859294)*'Hintergrund Berechnung'!$I$941)*0.5,IF($C862&lt;16,(E862/($D862^0.70558407859294)*'Hintergrund Berechnung'!$I$941)*0.67,E862/($D862^0.70558407859294)*'Hintergrund Berechnung'!$I$942)))</f>
        <v>#DIV/0!</v>
      </c>
      <c r="W862" s="16" t="str">
        <f t="shared" si="118"/>
        <v/>
      </c>
      <c r="X862" s="16" t="e">
        <f>IF($A$3=FALSE,IF($C862&lt;16,G862/($D862^0.70558407859294)*'Hintergrund Berechnung'!$I$941,G862/($D862^0.70558407859294)*'Hintergrund Berechnung'!$I$942),IF($C862&lt;13,(G862/($D862^0.70558407859294)*'Hintergrund Berechnung'!$I$941)*0.5,IF($C862&lt;16,(G862/($D862^0.70558407859294)*'Hintergrund Berechnung'!$I$941)*0.67,G862/($D862^0.70558407859294)*'Hintergrund Berechnung'!$I$942)))</f>
        <v>#DIV/0!</v>
      </c>
      <c r="Y862" s="16" t="str">
        <f t="shared" si="119"/>
        <v/>
      </c>
      <c r="Z862" s="16" t="e">
        <f>IF($A$3=FALSE,IF($C862&lt;16,I862/($D862^0.70558407859294)*'Hintergrund Berechnung'!$I$941,I862/($D862^0.70558407859294)*'Hintergrund Berechnung'!$I$942),IF($C862&lt;13,(I862/($D862^0.70558407859294)*'Hintergrund Berechnung'!$I$941)*0.5,IF($C862&lt;16,(I862/($D862^0.70558407859294)*'Hintergrund Berechnung'!$I$941)*0.67,I862/($D862^0.70558407859294)*'Hintergrund Berechnung'!$I$942)))</f>
        <v>#DIV/0!</v>
      </c>
      <c r="AA862" s="16" t="str">
        <f t="shared" si="120"/>
        <v/>
      </c>
      <c r="AB862" s="16" t="e">
        <f>IF($A$3=FALSE,IF($C862&lt;16,K862/($D862^0.70558407859294)*'Hintergrund Berechnung'!$I$941,K862/($D862^0.70558407859294)*'Hintergrund Berechnung'!$I$942),IF($C862&lt;13,(K862/($D862^0.70558407859294)*'Hintergrund Berechnung'!$I$941)*0.5,IF($C862&lt;16,(K862/($D862^0.70558407859294)*'Hintergrund Berechnung'!$I$941)*0.67,K862/($D862^0.70558407859294)*'Hintergrund Berechnung'!$I$942)))</f>
        <v>#DIV/0!</v>
      </c>
      <c r="AC862" s="16" t="str">
        <f t="shared" si="121"/>
        <v/>
      </c>
      <c r="AD862" s="16" t="e">
        <f>IF($A$3=FALSE,IF($C862&lt;16,M862/($D862^0.70558407859294)*'Hintergrund Berechnung'!$I$941,M862/($D862^0.70558407859294)*'Hintergrund Berechnung'!$I$942),IF($C862&lt;13,(M862/($D862^0.70558407859294)*'Hintergrund Berechnung'!$I$941)*0.5,IF($C862&lt;16,(M862/($D862^0.70558407859294)*'Hintergrund Berechnung'!$I$941)*0.67,M862/($D862^0.70558407859294)*'Hintergrund Berechnung'!$I$942)))</f>
        <v>#DIV/0!</v>
      </c>
      <c r="AE862" s="16" t="str">
        <f t="shared" si="122"/>
        <v/>
      </c>
      <c r="AF862" s="16" t="e">
        <f>IF($A$3=FALSE,IF($C862&lt;16,O862/($D862^0.70558407859294)*'Hintergrund Berechnung'!$I$941,O862/($D862^0.70558407859294)*'Hintergrund Berechnung'!$I$942),IF($C862&lt;13,(O862/($D862^0.70558407859294)*'Hintergrund Berechnung'!$I$941)*0.5,IF($C862&lt;16,(O862/($D862^0.70558407859294)*'Hintergrund Berechnung'!$I$941)*0.67,O862/($D862^0.70558407859294)*'Hintergrund Berechnung'!$I$942)))</f>
        <v>#DIV/0!</v>
      </c>
      <c r="AG862" s="16" t="str">
        <f t="shared" si="123"/>
        <v/>
      </c>
      <c r="AH862" s="16" t="e">
        <f t="shared" si="124"/>
        <v>#DIV/0!</v>
      </c>
      <c r="AI862" s="34" t="e">
        <f>ROUND(IF(C862&lt;16,$Q862/($D862^0.450818786555515)*'Hintergrund Berechnung'!$N$941,$Q862/($D862^0.450818786555515)*'Hintergrund Berechnung'!$N$942),0)</f>
        <v>#DIV/0!</v>
      </c>
      <c r="AJ862" s="34">
        <f>ROUND(IF(C862&lt;16,$R862*'Hintergrund Berechnung'!$O$941,$R862*'Hintergrund Berechnung'!$O$942),0)</f>
        <v>0</v>
      </c>
      <c r="AK862" s="34">
        <f>ROUND(IF(C862&lt;16,IF(S862&gt;0,(25-$S862)*'Hintergrund Berechnung'!$J$941,0),IF(S862&gt;0,(25-$S862)*'Hintergrund Berechnung'!$J$942,0)),0)</f>
        <v>0</v>
      </c>
      <c r="AL862" s="18" t="e">
        <f t="shared" si="125"/>
        <v>#DIV/0!</v>
      </c>
    </row>
    <row r="863" spans="21:38" x14ac:dyDescent="0.5">
      <c r="U863" s="16">
        <f t="shared" si="117"/>
        <v>0</v>
      </c>
      <c r="V863" s="16" t="e">
        <f>IF($A$3=FALSE,IF($C863&lt;16,E863/($D863^0.70558407859294)*'Hintergrund Berechnung'!$I$941,E863/($D863^0.70558407859294)*'Hintergrund Berechnung'!$I$942),IF($C863&lt;13,(E863/($D863^0.70558407859294)*'Hintergrund Berechnung'!$I$941)*0.5,IF($C863&lt;16,(E863/($D863^0.70558407859294)*'Hintergrund Berechnung'!$I$941)*0.67,E863/($D863^0.70558407859294)*'Hintergrund Berechnung'!$I$942)))</f>
        <v>#DIV/0!</v>
      </c>
      <c r="W863" s="16" t="str">
        <f t="shared" si="118"/>
        <v/>
      </c>
      <c r="X863" s="16" t="e">
        <f>IF($A$3=FALSE,IF($C863&lt;16,G863/($D863^0.70558407859294)*'Hintergrund Berechnung'!$I$941,G863/($D863^0.70558407859294)*'Hintergrund Berechnung'!$I$942),IF($C863&lt;13,(G863/($D863^0.70558407859294)*'Hintergrund Berechnung'!$I$941)*0.5,IF($C863&lt;16,(G863/($D863^0.70558407859294)*'Hintergrund Berechnung'!$I$941)*0.67,G863/($D863^0.70558407859294)*'Hintergrund Berechnung'!$I$942)))</f>
        <v>#DIV/0!</v>
      </c>
      <c r="Y863" s="16" t="str">
        <f t="shared" si="119"/>
        <v/>
      </c>
      <c r="Z863" s="16" t="e">
        <f>IF($A$3=FALSE,IF($C863&lt;16,I863/($D863^0.70558407859294)*'Hintergrund Berechnung'!$I$941,I863/($D863^0.70558407859294)*'Hintergrund Berechnung'!$I$942),IF($C863&lt;13,(I863/($D863^0.70558407859294)*'Hintergrund Berechnung'!$I$941)*0.5,IF($C863&lt;16,(I863/($D863^0.70558407859294)*'Hintergrund Berechnung'!$I$941)*0.67,I863/($D863^0.70558407859294)*'Hintergrund Berechnung'!$I$942)))</f>
        <v>#DIV/0!</v>
      </c>
      <c r="AA863" s="16" t="str">
        <f t="shared" si="120"/>
        <v/>
      </c>
      <c r="AB863" s="16" t="e">
        <f>IF($A$3=FALSE,IF($C863&lt;16,K863/($D863^0.70558407859294)*'Hintergrund Berechnung'!$I$941,K863/($D863^0.70558407859294)*'Hintergrund Berechnung'!$I$942),IF($C863&lt;13,(K863/($D863^0.70558407859294)*'Hintergrund Berechnung'!$I$941)*0.5,IF($C863&lt;16,(K863/($D863^0.70558407859294)*'Hintergrund Berechnung'!$I$941)*0.67,K863/($D863^0.70558407859294)*'Hintergrund Berechnung'!$I$942)))</f>
        <v>#DIV/0!</v>
      </c>
      <c r="AC863" s="16" t="str">
        <f t="shared" si="121"/>
        <v/>
      </c>
      <c r="AD863" s="16" t="e">
        <f>IF($A$3=FALSE,IF($C863&lt;16,M863/($D863^0.70558407859294)*'Hintergrund Berechnung'!$I$941,M863/($D863^0.70558407859294)*'Hintergrund Berechnung'!$I$942),IF($C863&lt;13,(M863/($D863^0.70558407859294)*'Hintergrund Berechnung'!$I$941)*0.5,IF($C863&lt;16,(M863/($D863^0.70558407859294)*'Hintergrund Berechnung'!$I$941)*0.67,M863/($D863^0.70558407859294)*'Hintergrund Berechnung'!$I$942)))</f>
        <v>#DIV/0!</v>
      </c>
      <c r="AE863" s="16" t="str">
        <f t="shared" si="122"/>
        <v/>
      </c>
      <c r="AF863" s="16" t="e">
        <f>IF($A$3=FALSE,IF($C863&lt;16,O863/($D863^0.70558407859294)*'Hintergrund Berechnung'!$I$941,O863/($D863^0.70558407859294)*'Hintergrund Berechnung'!$I$942),IF($C863&lt;13,(O863/($D863^0.70558407859294)*'Hintergrund Berechnung'!$I$941)*0.5,IF($C863&lt;16,(O863/($D863^0.70558407859294)*'Hintergrund Berechnung'!$I$941)*0.67,O863/($D863^0.70558407859294)*'Hintergrund Berechnung'!$I$942)))</f>
        <v>#DIV/0!</v>
      </c>
      <c r="AG863" s="16" t="str">
        <f t="shared" si="123"/>
        <v/>
      </c>
      <c r="AH863" s="16" t="e">
        <f t="shared" si="124"/>
        <v>#DIV/0!</v>
      </c>
      <c r="AI863" s="34" t="e">
        <f>ROUND(IF(C863&lt;16,$Q863/($D863^0.450818786555515)*'Hintergrund Berechnung'!$N$941,$Q863/($D863^0.450818786555515)*'Hintergrund Berechnung'!$N$942),0)</f>
        <v>#DIV/0!</v>
      </c>
      <c r="AJ863" s="34">
        <f>ROUND(IF(C863&lt;16,$R863*'Hintergrund Berechnung'!$O$941,$R863*'Hintergrund Berechnung'!$O$942),0)</f>
        <v>0</v>
      </c>
      <c r="AK863" s="34">
        <f>ROUND(IF(C863&lt;16,IF(S863&gt;0,(25-$S863)*'Hintergrund Berechnung'!$J$941,0),IF(S863&gt;0,(25-$S863)*'Hintergrund Berechnung'!$J$942,0)),0)</f>
        <v>0</v>
      </c>
      <c r="AL863" s="18" t="e">
        <f t="shared" si="125"/>
        <v>#DIV/0!</v>
      </c>
    </row>
    <row r="864" spans="21:38" x14ac:dyDescent="0.5">
      <c r="U864" s="16">
        <f t="shared" si="117"/>
        <v>0</v>
      </c>
      <c r="V864" s="16" t="e">
        <f>IF($A$3=FALSE,IF($C864&lt;16,E864/($D864^0.70558407859294)*'Hintergrund Berechnung'!$I$941,E864/($D864^0.70558407859294)*'Hintergrund Berechnung'!$I$942),IF($C864&lt;13,(E864/($D864^0.70558407859294)*'Hintergrund Berechnung'!$I$941)*0.5,IF($C864&lt;16,(E864/($D864^0.70558407859294)*'Hintergrund Berechnung'!$I$941)*0.67,E864/($D864^0.70558407859294)*'Hintergrund Berechnung'!$I$942)))</f>
        <v>#DIV/0!</v>
      </c>
      <c r="W864" s="16" t="str">
        <f t="shared" si="118"/>
        <v/>
      </c>
      <c r="X864" s="16" t="e">
        <f>IF($A$3=FALSE,IF($C864&lt;16,G864/($D864^0.70558407859294)*'Hintergrund Berechnung'!$I$941,G864/($D864^0.70558407859294)*'Hintergrund Berechnung'!$I$942),IF($C864&lt;13,(G864/($D864^0.70558407859294)*'Hintergrund Berechnung'!$I$941)*0.5,IF($C864&lt;16,(G864/($D864^0.70558407859294)*'Hintergrund Berechnung'!$I$941)*0.67,G864/($D864^0.70558407859294)*'Hintergrund Berechnung'!$I$942)))</f>
        <v>#DIV/0!</v>
      </c>
      <c r="Y864" s="16" t="str">
        <f t="shared" si="119"/>
        <v/>
      </c>
      <c r="Z864" s="16" t="e">
        <f>IF($A$3=FALSE,IF($C864&lt;16,I864/($D864^0.70558407859294)*'Hintergrund Berechnung'!$I$941,I864/($D864^0.70558407859294)*'Hintergrund Berechnung'!$I$942),IF($C864&lt;13,(I864/($D864^0.70558407859294)*'Hintergrund Berechnung'!$I$941)*0.5,IF($C864&lt;16,(I864/($D864^0.70558407859294)*'Hintergrund Berechnung'!$I$941)*0.67,I864/($D864^0.70558407859294)*'Hintergrund Berechnung'!$I$942)))</f>
        <v>#DIV/0!</v>
      </c>
      <c r="AA864" s="16" t="str">
        <f t="shared" si="120"/>
        <v/>
      </c>
      <c r="AB864" s="16" t="e">
        <f>IF($A$3=FALSE,IF($C864&lt;16,K864/($D864^0.70558407859294)*'Hintergrund Berechnung'!$I$941,K864/($D864^0.70558407859294)*'Hintergrund Berechnung'!$I$942),IF($C864&lt;13,(K864/($D864^0.70558407859294)*'Hintergrund Berechnung'!$I$941)*0.5,IF($C864&lt;16,(K864/($D864^0.70558407859294)*'Hintergrund Berechnung'!$I$941)*0.67,K864/($D864^0.70558407859294)*'Hintergrund Berechnung'!$I$942)))</f>
        <v>#DIV/0!</v>
      </c>
      <c r="AC864" s="16" t="str">
        <f t="shared" si="121"/>
        <v/>
      </c>
      <c r="AD864" s="16" t="e">
        <f>IF($A$3=FALSE,IF($C864&lt;16,M864/($D864^0.70558407859294)*'Hintergrund Berechnung'!$I$941,M864/($D864^0.70558407859294)*'Hintergrund Berechnung'!$I$942),IF($C864&lt;13,(M864/($D864^0.70558407859294)*'Hintergrund Berechnung'!$I$941)*0.5,IF($C864&lt;16,(M864/($D864^0.70558407859294)*'Hintergrund Berechnung'!$I$941)*0.67,M864/($D864^0.70558407859294)*'Hintergrund Berechnung'!$I$942)))</f>
        <v>#DIV/0!</v>
      </c>
      <c r="AE864" s="16" t="str">
        <f t="shared" si="122"/>
        <v/>
      </c>
      <c r="AF864" s="16" t="e">
        <f>IF($A$3=FALSE,IF($C864&lt;16,O864/($D864^0.70558407859294)*'Hintergrund Berechnung'!$I$941,O864/($D864^0.70558407859294)*'Hintergrund Berechnung'!$I$942),IF($C864&lt;13,(O864/($D864^0.70558407859294)*'Hintergrund Berechnung'!$I$941)*0.5,IF($C864&lt;16,(O864/($D864^0.70558407859294)*'Hintergrund Berechnung'!$I$941)*0.67,O864/($D864^0.70558407859294)*'Hintergrund Berechnung'!$I$942)))</f>
        <v>#DIV/0!</v>
      </c>
      <c r="AG864" s="16" t="str">
        <f t="shared" si="123"/>
        <v/>
      </c>
      <c r="AH864" s="16" t="e">
        <f t="shared" si="124"/>
        <v>#DIV/0!</v>
      </c>
      <c r="AI864" s="34" t="e">
        <f>ROUND(IF(C864&lt;16,$Q864/($D864^0.450818786555515)*'Hintergrund Berechnung'!$N$941,$Q864/($D864^0.450818786555515)*'Hintergrund Berechnung'!$N$942),0)</f>
        <v>#DIV/0!</v>
      </c>
      <c r="AJ864" s="34">
        <f>ROUND(IF(C864&lt;16,$R864*'Hintergrund Berechnung'!$O$941,$R864*'Hintergrund Berechnung'!$O$942),0)</f>
        <v>0</v>
      </c>
      <c r="AK864" s="34">
        <f>ROUND(IF(C864&lt;16,IF(S864&gt;0,(25-$S864)*'Hintergrund Berechnung'!$J$941,0),IF(S864&gt;0,(25-$S864)*'Hintergrund Berechnung'!$J$942,0)),0)</f>
        <v>0</v>
      </c>
      <c r="AL864" s="18" t="e">
        <f t="shared" si="125"/>
        <v>#DIV/0!</v>
      </c>
    </row>
    <row r="865" spans="21:38" x14ac:dyDescent="0.5">
      <c r="U865" s="16">
        <f t="shared" si="117"/>
        <v>0</v>
      </c>
      <c r="V865" s="16" t="e">
        <f>IF($A$3=FALSE,IF($C865&lt;16,E865/($D865^0.70558407859294)*'Hintergrund Berechnung'!$I$941,E865/($D865^0.70558407859294)*'Hintergrund Berechnung'!$I$942),IF($C865&lt;13,(E865/($D865^0.70558407859294)*'Hintergrund Berechnung'!$I$941)*0.5,IF($C865&lt;16,(E865/($D865^0.70558407859294)*'Hintergrund Berechnung'!$I$941)*0.67,E865/($D865^0.70558407859294)*'Hintergrund Berechnung'!$I$942)))</f>
        <v>#DIV/0!</v>
      </c>
      <c r="W865" s="16" t="str">
        <f t="shared" si="118"/>
        <v/>
      </c>
      <c r="X865" s="16" t="e">
        <f>IF($A$3=FALSE,IF($C865&lt;16,G865/($D865^0.70558407859294)*'Hintergrund Berechnung'!$I$941,G865/($D865^0.70558407859294)*'Hintergrund Berechnung'!$I$942),IF($C865&lt;13,(G865/($D865^0.70558407859294)*'Hintergrund Berechnung'!$I$941)*0.5,IF($C865&lt;16,(G865/($D865^0.70558407859294)*'Hintergrund Berechnung'!$I$941)*0.67,G865/($D865^0.70558407859294)*'Hintergrund Berechnung'!$I$942)))</f>
        <v>#DIV/0!</v>
      </c>
      <c r="Y865" s="16" t="str">
        <f t="shared" si="119"/>
        <v/>
      </c>
      <c r="Z865" s="16" t="e">
        <f>IF($A$3=FALSE,IF($C865&lt;16,I865/($D865^0.70558407859294)*'Hintergrund Berechnung'!$I$941,I865/($D865^0.70558407859294)*'Hintergrund Berechnung'!$I$942),IF($C865&lt;13,(I865/($D865^0.70558407859294)*'Hintergrund Berechnung'!$I$941)*0.5,IF($C865&lt;16,(I865/($D865^0.70558407859294)*'Hintergrund Berechnung'!$I$941)*0.67,I865/($D865^0.70558407859294)*'Hintergrund Berechnung'!$I$942)))</f>
        <v>#DIV/0!</v>
      </c>
      <c r="AA865" s="16" t="str">
        <f t="shared" si="120"/>
        <v/>
      </c>
      <c r="AB865" s="16" t="e">
        <f>IF($A$3=FALSE,IF($C865&lt;16,K865/($D865^0.70558407859294)*'Hintergrund Berechnung'!$I$941,K865/($D865^0.70558407859294)*'Hintergrund Berechnung'!$I$942),IF($C865&lt;13,(K865/($D865^0.70558407859294)*'Hintergrund Berechnung'!$I$941)*0.5,IF($C865&lt;16,(K865/($D865^0.70558407859294)*'Hintergrund Berechnung'!$I$941)*0.67,K865/($D865^0.70558407859294)*'Hintergrund Berechnung'!$I$942)))</f>
        <v>#DIV/0!</v>
      </c>
      <c r="AC865" s="16" t="str">
        <f t="shared" si="121"/>
        <v/>
      </c>
      <c r="AD865" s="16" t="e">
        <f>IF($A$3=FALSE,IF($C865&lt;16,M865/($D865^0.70558407859294)*'Hintergrund Berechnung'!$I$941,M865/($D865^0.70558407859294)*'Hintergrund Berechnung'!$I$942),IF($C865&lt;13,(M865/($D865^0.70558407859294)*'Hintergrund Berechnung'!$I$941)*0.5,IF($C865&lt;16,(M865/($D865^0.70558407859294)*'Hintergrund Berechnung'!$I$941)*0.67,M865/($D865^0.70558407859294)*'Hintergrund Berechnung'!$I$942)))</f>
        <v>#DIV/0!</v>
      </c>
      <c r="AE865" s="16" t="str">
        <f t="shared" si="122"/>
        <v/>
      </c>
      <c r="AF865" s="16" t="e">
        <f>IF($A$3=FALSE,IF($C865&lt;16,O865/($D865^0.70558407859294)*'Hintergrund Berechnung'!$I$941,O865/($D865^0.70558407859294)*'Hintergrund Berechnung'!$I$942),IF($C865&lt;13,(O865/($D865^0.70558407859294)*'Hintergrund Berechnung'!$I$941)*0.5,IF($C865&lt;16,(O865/($D865^0.70558407859294)*'Hintergrund Berechnung'!$I$941)*0.67,O865/($D865^0.70558407859294)*'Hintergrund Berechnung'!$I$942)))</f>
        <v>#DIV/0!</v>
      </c>
      <c r="AG865" s="16" t="str">
        <f t="shared" si="123"/>
        <v/>
      </c>
      <c r="AH865" s="16" t="e">
        <f t="shared" si="124"/>
        <v>#DIV/0!</v>
      </c>
      <c r="AI865" s="34" t="e">
        <f>ROUND(IF(C865&lt;16,$Q865/($D865^0.450818786555515)*'Hintergrund Berechnung'!$N$941,$Q865/($D865^0.450818786555515)*'Hintergrund Berechnung'!$N$942),0)</f>
        <v>#DIV/0!</v>
      </c>
      <c r="AJ865" s="34">
        <f>ROUND(IF(C865&lt;16,$R865*'Hintergrund Berechnung'!$O$941,$R865*'Hintergrund Berechnung'!$O$942),0)</f>
        <v>0</v>
      </c>
      <c r="AK865" s="34">
        <f>ROUND(IF(C865&lt;16,IF(S865&gt;0,(25-$S865)*'Hintergrund Berechnung'!$J$941,0),IF(S865&gt;0,(25-$S865)*'Hintergrund Berechnung'!$J$942,0)),0)</f>
        <v>0</v>
      </c>
      <c r="AL865" s="18" t="e">
        <f t="shared" si="125"/>
        <v>#DIV/0!</v>
      </c>
    </row>
    <row r="866" spans="21:38" x14ac:dyDescent="0.5">
      <c r="U866" s="16">
        <f t="shared" si="117"/>
        <v>0</v>
      </c>
      <c r="V866" s="16" t="e">
        <f>IF($A$3=FALSE,IF($C866&lt;16,E866/($D866^0.70558407859294)*'Hintergrund Berechnung'!$I$941,E866/($D866^0.70558407859294)*'Hintergrund Berechnung'!$I$942),IF($C866&lt;13,(E866/($D866^0.70558407859294)*'Hintergrund Berechnung'!$I$941)*0.5,IF($C866&lt;16,(E866/($D866^0.70558407859294)*'Hintergrund Berechnung'!$I$941)*0.67,E866/($D866^0.70558407859294)*'Hintergrund Berechnung'!$I$942)))</f>
        <v>#DIV/0!</v>
      </c>
      <c r="W866" s="16" t="str">
        <f t="shared" si="118"/>
        <v/>
      </c>
      <c r="X866" s="16" t="e">
        <f>IF($A$3=FALSE,IF($C866&lt;16,G866/($D866^0.70558407859294)*'Hintergrund Berechnung'!$I$941,G866/($D866^0.70558407859294)*'Hintergrund Berechnung'!$I$942),IF($C866&lt;13,(G866/($D866^0.70558407859294)*'Hintergrund Berechnung'!$I$941)*0.5,IF($C866&lt;16,(G866/($D866^0.70558407859294)*'Hintergrund Berechnung'!$I$941)*0.67,G866/($D866^0.70558407859294)*'Hintergrund Berechnung'!$I$942)))</f>
        <v>#DIV/0!</v>
      </c>
      <c r="Y866" s="16" t="str">
        <f t="shared" si="119"/>
        <v/>
      </c>
      <c r="Z866" s="16" t="e">
        <f>IF($A$3=FALSE,IF($C866&lt;16,I866/($D866^0.70558407859294)*'Hintergrund Berechnung'!$I$941,I866/($D866^0.70558407859294)*'Hintergrund Berechnung'!$I$942),IF($C866&lt;13,(I866/($D866^0.70558407859294)*'Hintergrund Berechnung'!$I$941)*0.5,IF($C866&lt;16,(I866/($D866^0.70558407859294)*'Hintergrund Berechnung'!$I$941)*0.67,I866/($D866^0.70558407859294)*'Hintergrund Berechnung'!$I$942)))</f>
        <v>#DIV/0!</v>
      </c>
      <c r="AA866" s="16" t="str">
        <f t="shared" si="120"/>
        <v/>
      </c>
      <c r="AB866" s="16" t="e">
        <f>IF($A$3=FALSE,IF($C866&lt;16,K866/($D866^0.70558407859294)*'Hintergrund Berechnung'!$I$941,K866/($D866^0.70558407859294)*'Hintergrund Berechnung'!$I$942),IF($C866&lt;13,(K866/($D866^0.70558407859294)*'Hintergrund Berechnung'!$I$941)*0.5,IF($C866&lt;16,(K866/($D866^0.70558407859294)*'Hintergrund Berechnung'!$I$941)*0.67,K866/($D866^0.70558407859294)*'Hintergrund Berechnung'!$I$942)))</f>
        <v>#DIV/0!</v>
      </c>
      <c r="AC866" s="16" t="str">
        <f t="shared" si="121"/>
        <v/>
      </c>
      <c r="AD866" s="16" t="e">
        <f>IF($A$3=FALSE,IF($C866&lt;16,M866/($D866^0.70558407859294)*'Hintergrund Berechnung'!$I$941,M866/($D866^0.70558407859294)*'Hintergrund Berechnung'!$I$942),IF($C866&lt;13,(M866/($D866^0.70558407859294)*'Hintergrund Berechnung'!$I$941)*0.5,IF($C866&lt;16,(M866/($D866^0.70558407859294)*'Hintergrund Berechnung'!$I$941)*0.67,M866/($D866^0.70558407859294)*'Hintergrund Berechnung'!$I$942)))</f>
        <v>#DIV/0!</v>
      </c>
      <c r="AE866" s="16" t="str">
        <f t="shared" si="122"/>
        <v/>
      </c>
      <c r="AF866" s="16" t="e">
        <f>IF($A$3=FALSE,IF($C866&lt;16,O866/($D866^0.70558407859294)*'Hintergrund Berechnung'!$I$941,O866/($D866^0.70558407859294)*'Hintergrund Berechnung'!$I$942),IF($C866&lt;13,(O866/($D866^0.70558407859294)*'Hintergrund Berechnung'!$I$941)*0.5,IF($C866&lt;16,(O866/($D866^0.70558407859294)*'Hintergrund Berechnung'!$I$941)*0.67,O866/($D866^0.70558407859294)*'Hintergrund Berechnung'!$I$942)))</f>
        <v>#DIV/0!</v>
      </c>
      <c r="AG866" s="16" t="str">
        <f t="shared" si="123"/>
        <v/>
      </c>
      <c r="AH866" s="16" t="e">
        <f t="shared" si="124"/>
        <v>#DIV/0!</v>
      </c>
      <c r="AI866" s="34" t="e">
        <f>ROUND(IF(C866&lt;16,$Q866/($D866^0.450818786555515)*'Hintergrund Berechnung'!$N$941,$Q866/($D866^0.450818786555515)*'Hintergrund Berechnung'!$N$942),0)</f>
        <v>#DIV/0!</v>
      </c>
      <c r="AJ866" s="34">
        <f>ROUND(IF(C866&lt;16,$R866*'Hintergrund Berechnung'!$O$941,$R866*'Hintergrund Berechnung'!$O$942),0)</f>
        <v>0</v>
      </c>
      <c r="AK866" s="34">
        <f>ROUND(IF(C866&lt;16,IF(S866&gt;0,(25-$S866)*'Hintergrund Berechnung'!$J$941,0),IF(S866&gt;0,(25-$S866)*'Hintergrund Berechnung'!$J$942,0)),0)</f>
        <v>0</v>
      </c>
      <c r="AL866" s="18" t="e">
        <f t="shared" si="125"/>
        <v>#DIV/0!</v>
      </c>
    </row>
    <row r="867" spans="21:38" x14ac:dyDescent="0.5">
      <c r="U867" s="16">
        <f t="shared" si="117"/>
        <v>0</v>
      </c>
      <c r="V867" s="16" t="e">
        <f>IF($A$3=FALSE,IF($C867&lt;16,E867/($D867^0.70558407859294)*'Hintergrund Berechnung'!$I$941,E867/($D867^0.70558407859294)*'Hintergrund Berechnung'!$I$942),IF($C867&lt;13,(E867/($D867^0.70558407859294)*'Hintergrund Berechnung'!$I$941)*0.5,IF($C867&lt;16,(E867/($D867^0.70558407859294)*'Hintergrund Berechnung'!$I$941)*0.67,E867/($D867^0.70558407859294)*'Hintergrund Berechnung'!$I$942)))</f>
        <v>#DIV/0!</v>
      </c>
      <c r="W867" s="16" t="str">
        <f t="shared" si="118"/>
        <v/>
      </c>
      <c r="X867" s="16" t="e">
        <f>IF($A$3=FALSE,IF($C867&lt;16,G867/($D867^0.70558407859294)*'Hintergrund Berechnung'!$I$941,G867/($D867^0.70558407859294)*'Hintergrund Berechnung'!$I$942),IF($C867&lt;13,(G867/($D867^0.70558407859294)*'Hintergrund Berechnung'!$I$941)*0.5,IF($C867&lt;16,(G867/($D867^0.70558407859294)*'Hintergrund Berechnung'!$I$941)*0.67,G867/($D867^0.70558407859294)*'Hintergrund Berechnung'!$I$942)))</f>
        <v>#DIV/0!</v>
      </c>
      <c r="Y867" s="16" t="str">
        <f t="shared" si="119"/>
        <v/>
      </c>
      <c r="Z867" s="16" t="e">
        <f>IF($A$3=FALSE,IF($C867&lt;16,I867/($D867^0.70558407859294)*'Hintergrund Berechnung'!$I$941,I867/($D867^0.70558407859294)*'Hintergrund Berechnung'!$I$942),IF($C867&lt;13,(I867/($D867^0.70558407859294)*'Hintergrund Berechnung'!$I$941)*0.5,IF($C867&lt;16,(I867/($D867^0.70558407859294)*'Hintergrund Berechnung'!$I$941)*0.67,I867/($D867^0.70558407859294)*'Hintergrund Berechnung'!$I$942)))</f>
        <v>#DIV/0!</v>
      </c>
      <c r="AA867" s="16" t="str">
        <f t="shared" si="120"/>
        <v/>
      </c>
      <c r="AB867" s="16" t="e">
        <f>IF($A$3=FALSE,IF($C867&lt;16,K867/($D867^0.70558407859294)*'Hintergrund Berechnung'!$I$941,K867/($D867^0.70558407859294)*'Hintergrund Berechnung'!$I$942),IF($C867&lt;13,(K867/($D867^0.70558407859294)*'Hintergrund Berechnung'!$I$941)*0.5,IF($C867&lt;16,(K867/($D867^0.70558407859294)*'Hintergrund Berechnung'!$I$941)*0.67,K867/($D867^0.70558407859294)*'Hintergrund Berechnung'!$I$942)))</f>
        <v>#DIV/0!</v>
      </c>
      <c r="AC867" s="16" t="str">
        <f t="shared" si="121"/>
        <v/>
      </c>
      <c r="AD867" s="16" t="e">
        <f>IF($A$3=FALSE,IF($C867&lt;16,M867/($D867^0.70558407859294)*'Hintergrund Berechnung'!$I$941,M867/($D867^0.70558407859294)*'Hintergrund Berechnung'!$I$942),IF($C867&lt;13,(M867/($D867^0.70558407859294)*'Hintergrund Berechnung'!$I$941)*0.5,IF($C867&lt;16,(M867/($D867^0.70558407859294)*'Hintergrund Berechnung'!$I$941)*0.67,M867/($D867^0.70558407859294)*'Hintergrund Berechnung'!$I$942)))</f>
        <v>#DIV/0!</v>
      </c>
      <c r="AE867" s="16" t="str">
        <f t="shared" si="122"/>
        <v/>
      </c>
      <c r="AF867" s="16" t="e">
        <f>IF($A$3=FALSE,IF($C867&lt;16,O867/($D867^0.70558407859294)*'Hintergrund Berechnung'!$I$941,O867/($D867^0.70558407859294)*'Hintergrund Berechnung'!$I$942),IF($C867&lt;13,(O867/($D867^0.70558407859294)*'Hintergrund Berechnung'!$I$941)*0.5,IF($C867&lt;16,(O867/($D867^0.70558407859294)*'Hintergrund Berechnung'!$I$941)*0.67,O867/($D867^0.70558407859294)*'Hintergrund Berechnung'!$I$942)))</f>
        <v>#DIV/0!</v>
      </c>
      <c r="AG867" s="16" t="str">
        <f t="shared" si="123"/>
        <v/>
      </c>
      <c r="AH867" s="16" t="e">
        <f t="shared" si="124"/>
        <v>#DIV/0!</v>
      </c>
      <c r="AI867" s="34" t="e">
        <f>ROUND(IF(C867&lt;16,$Q867/($D867^0.450818786555515)*'Hintergrund Berechnung'!$N$941,$Q867/($D867^0.450818786555515)*'Hintergrund Berechnung'!$N$942),0)</f>
        <v>#DIV/0!</v>
      </c>
      <c r="AJ867" s="34">
        <f>ROUND(IF(C867&lt;16,$R867*'Hintergrund Berechnung'!$O$941,$R867*'Hintergrund Berechnung'!$O$942),0)</f>
        <v>0</v>
      </c>
      <c r="AK867" s="34">
        <f>ROUND(IF(C867&lt;16,IF(S867&gt;0,(25-$S867)*'Hintergrund Berechnung'!$J$941,0),IF(S867&gt;0,(25-$S867)*'Hintergrund Berechnung'!$J$942,0)),0)</f>
        <v>0</v>
      </c>
      <c r="AL867" s="18" t="e">
        <f t="shared" si="125"/>
        <v>#DIV/0!</v>
      </c>
    </row>
    <row r="868" spans="21:38" x14ac:dyDescent="0.5">
      <c r="U868" s="16">
        <f t="shared" si="117"/>
        <v>0</v>
      </c>
      <c r="V868" s="16" t="e">
        <f>IF($A$3=FALSE,IF($C868&lt;16,E868/($D868^0.70558407859294)*'Hintergrund Berechnung'!$I$941,E868/($D868^0.70558407859294)*'Hintergrund Berechnung'!$I$942),IF($C868&lt;13,(E868/($D868^0.70558407859294)*'Hintergrund Berechnung'!$I$941)*0.5,IF($C868&lt;16,(E868/($D868^0.70558407859294)*'Hintergrund Berechnung'!$I$941)*0.67,E868/($D868^0.70558407859294)*'Hintergrund Berechnung'!$I$942)))</f>
        <v>#DIV/0!</v>
      </c>
      <c r="W868" s="16" t="str">
        <f t="shared" si="118"/>
        <v/>
      </c>
      <c r="X868" s="16" t="e">
        <f>IF($A$3=FALSE,IF($C868&lt;16,G868/($D868^0.70558407859294)*'Hintergrund Berechnung'!$I$941,G868/($D868^0.70558407859294)*'Hintergrund Berechnung'!$I$942),IF($C868&lt;13,(G868/($D868^0.70558407859294)*'Hintergrund Berechnung'!$I$941)*0.5,IF($C868&lt;16,(G868/($D868^0.70558407859294)*'Hintergrund Berechnung'!$I$941)*0.67,G868/($D868^0.70558407859294)*'Hintergrund Berechnung'!$I$942)))</f>
        <v>#DIV/0!</v>
      </c>
      <c r="Y868" s="16" t="str">
        <f t="shared" si="119"/>
        <v/>
      </c>
      <c r="Z868" s="16" t="e">
        <f>IF($A$3=FALSE,IF($C868&lt;16,I868/($D868^0.70558407859294)*'Hintergrund Berechnung'!$I$941,I868/($D868^0.70558407859294)*'Hintergrund Berechnung'!$I$942),IF($C868&lt;13,(I868/($D868^0.70558407859294)*'Hintergrund Berechnung'!$I$941)*0.5,IF($C868&lt;16,(I868/($D868^0.70558407859294)*'Hintergrund Berechnung'!$I$941)*0.67,I868/($D868^0.70558407859294)*'Hintergrund Berechnung'!$I$942)))</f>
        <v>#DIV/0!</v>
      </c>
      <c r="AA868" s="16" t="str">
        <f t="shared" si="120"/>
        <v/>
      </c>
      <c r="AB868" s="16" t="e">
        <f>IF($A$3=FALSE,IF($C868&lt;16,K868/($D868^0.70558407859294)*'Hintergrund Berechnung'!$I$941,K868/($D868^0.70558407859294)*'Hintergrund Berechnung'!$I$942),IF($C868&lt;13,(K868/($D868^0.70558407859294)*'Hintergrund Berechnung'!$I$941)*0.5,IF($C868&lt;16,(K868/($D868^0.70558407859294)*'Hintergrund Berechnung'!$I$941)*0.67,K868/($D868^0.70558407859294)*'Hintergrund Berechnung'!$I$942)))</f>
        <v>#DIV/0!</v>
      </c>
      <c r="AC868" s="16" t="str">
        <f t="shared" si="121"/>
        <v/>
      </c>
      <c r="AD868" s="16" t="e">
        <f>IF($A$3=FALSE,IF($C868&lt;16,M868/($D868^0.70558407859294)*'Hintergrund Berechnung'!$I$941,M868/($D868^0.70558407859294)*'Hintergrund Berechnung'!$I$942),IF($C868&lt;13,(M868/($D868^0.70558407859294)*'Hintergrund Berechnung'!$I$941)*0.5,IF($C868&lt;16,(M868/($D868^0.70558407859294)*'Hintergrund Berechnung'!$I$941)*0.67,M868/($D868^0.70558407859294)*'Hintergrund Berechnung'!$I$942)))</f>
        <v>#DIV/0!</v>
      </c>
      <c r="AE868" s="16" t="str">
        <f t="shared" si="122"/>
        <v/>
      </c>
      <c r="AF868" s="16" t="e">
        <f>IF($A$3=FALSE,IF($C868&lt;16,O868/($D868^0.70558407859294)*'Hintergrund Berechnung'!$I$941,O868/($D868^0.70558407859294)*'Hintergrund Berechnung'!$I$942),IF($C868&lt;13,(O868/($D868^0.70558407859294)*'Hintergrund Berechnung'!$I$941)*0.5,IF($C868&lt;16,(O868/($D868^0.70558407859294)*'Hintergrund Berechnung'!$I$941)*0.67,O868/($D868^0.70558407859294)*'Hintergrund Berechnung'!$I$942)))</f>
        <v>#DIV/0!</v>
      </c>
      <c r="AG868" s="16" t="str">
        <f t="shared" si="123"/>
        <v/>
      </c>
      <c r="AH868" s="16" t="e">
        <f t="shared" si="124"/>
        <v>#DIV/0!</v>
      </c>
      <c r="AI868" s="34" t="e">
        <f>ROUND(IF(C868&lt;16,$Q868/($D868^0.450818786555515)*'Hintergrund Berechnung'!$N$941,$Q868/($D868^0.450818786555515)*'Hintergrund Berechnung'!$N$942),0)</f>
        <v>#DIV/0!</v>
      </c>
      <c r="AJ868" s="34">
        <f>ROUND(IF(C868&lt;16,$R868*'Hintergrund Berechnung'!$O$941,$R868*'Hintergrund Berechnung'!$O$942),0)</f>
        <v>0</v>
      </c>
      <c r="AK868" s="34">
        <f>ROUND(IF(C868&lt;16,IF(S868&gt;0,(25-$S868)*'Hintergrund Berechnung'!$J$941,0),IF(S868&gt;0,(25-$S868)*'Hintergrund Berechnung'!$J$942,0)),0)</f>
        <v>0</v>
      </c>
      <c r="AL868" s="18" t="e">
        <f t="shared" si="125"/>
        <v>#DIV/0!</v>
      </c>
    </row>
    <row r="869" spans="21:38" x14ac:dyDescent="0.5">
      <c r="U869" s="16">
        <f t="shared" si="117"/>
        <v>0</v>
      </c>
      <c r="V869" s="16" t="e">
        <f>IF($A$3=FALSE,IF($C869&lt;16,E869/($D869^0.70558407859294)*'Hintergrund Berechnung'!$I$941,E869/($D869^0.70558407859294)*'Hintergrund Berechnung'!$I$942),IF($C869&lt;13,(E869/($D869^0.70558407859294)*'Hintergrund Berechnung'!$I$941)*0.5,IF($C869&lt;16,(E869/($D869^0.70558407859294)*'Hintergrund Berechnung'!$I$941)*0.67,E869/($D869^0.70558407859294)*'Hintergrund Berechnung'!$I$942)))</f>
        <v>#DIV/0!</v>
      </c>
      <c r="W869" s="16" t="str">
        <f t="shared" si="118"/>
        <v/>
      </c>
      <c r="X869" s="16" t="e">
        <f>IF($A$3=FALSE,IF($C869&lt;16,G869/($D869^0.70558407859294)*'Hintergrund Berechnung'!$I$941,G869/($D869^0.70558407859294)*'Hintergrund Berechnung'!$I$942),IF($C869&lt;13,(G869/($D869^0.70558407859294)*'Hintergrund Berechnung'!$I$941)*0.5,IF($C869&lt;16,(G869/($D869^0.70558407859294)*'Hintergrund Berechnung'!$I$941)*0.67,G869/($D869^0.70558407859294)*'Hintergrund Berechnung'!$I$942)))</f>
        <v>#DIV/0!</v>
      </c>
      <c r="Y869" s="16" t="str">
        <f t="shared" si="119"/>
        <v/>
      </c>
      <c r="Z869" s="16" t="e">
        <f>IF($A$3=FALSE,IF($C869&lt;16,I869/($D869^0.70558407859294)*'Hintergrund Berechnung'!$I$941,I869/($D869^0.70558407859294)*'Hintergrund Berechnung'!$I$942),IF($C869&lt;13,(I869/($D869^0.70558407859294)*'Hintergrund Berechnung'!$I$941)*0.5,IF($C869&lt;16,(I869/($D869^0.70558407859294)*'Hintergrund Berechnung'!$I$941)*0.67,I869/($D869^0.70558407859294)*'Hintergrund Berechnung'!$I$942)))</f>
        <v>#DIV/0!</v>
      </c>
      <c r="AA869" s="16" t="str">
        <f t="shared" si="120"/>
        <v/>
      </c>
      <c r="AB869" s="16" t="e">
        <f>IF($A$3=FALSE,IF($C869&lt;16,K869/($D869^0.70558407859294)*'Hintergrund Berechnung'!$I$941,K869/($D869^0.70558407859294)*'Hintergrund Berechnung'!$I$942),IF($C869&lt;13,(K869/($D869^0.70558407859294)*'Hintergrund Berechnung'!$I$941)*0.5,IF($C869&lt;16,(K869/($D869^0.70558407859294)*'Hintergrund Berechnung'!$I$941)*0.67,K869/($D869^0.70558407859294)*'Hintergrund Berechnung'!$I$942)))</f>
        <v>#DIV/0!</v>
      </c>
      <c r="AC869" s="16" t="str">
        <f t="shared" si="121"/>
        <v/>
      </c>
      <c r="AD869" s="16" t="e">
        <f>IF($A$3=FALSE,IF($C869&lt;16,M869/($D869^0.70558407859294)*'Hintergrund Berechnung'!$I$941,M869/($D869^0.70558407859294)*'Hintergrund Berechnung'!$I$942),IF($C869&lt;13,(M869/($D869^0.70558407859294)*'Hintergrund Berechnung'!$I$941)*0.5,IF($C869&lt;16,(M869/($D869^0.70558407859294)*'Hintergrund Berechnung'!$I$941)*0.67,M869/($D869^0.70558407859294)*'Hintergrund Berechnung'!$I$942)))</f>
        <v>#DIV/0!</v>
      </c>
      <c r="AE869" s="16" t="str">
        <f t="shared" si="122"/>
        <v/>
      </c>
      <c r="AF869" s="16" t="e">
        <f>IF($A$3=FALSE,IF($C869&lt;16,O869/($D869^0.70558407859294)*'Hintergrund Berechnung'!$I$941,O869/($D869^0.70558407859294)*'Hintergrund Berechnung'!$I$942),IF($C869&lt;13,(O869/($D869^0.70558407859294)*'Hintergrund Berechnung'!$I$941)*0.5,IF($C869&lt;16,(O869/($D869^0.70558407859294)*'Hintergrund Berechnung'!$I$941)*0.67,O869/($D869^0.70558407859294)*'Hintergrund Berechnung'!$I$942)))</f>
        <v>#DIV/0!</v>
      </c>
      <c r="AG869" s="16" t="str">
        <f t="shared" si="123"/>
        <v/>
      </c>
      <c r="AH869" s="16" t="e">
        <f t="shared" si="124"/>
        <v>#DIV/0!</v>
      </c>
      <c r="AI869" s="34" t="e">
        <f>ROUND(IF(C869&lt;16,$Q869/($D869^0.450818786555515)*'Hintergrund Berechnung'!$N$941,$Q869/($D869^0.450818786555515)*'Hintergrund Berechnung'!$N$942),0)</f>
        <v>#DIV/0!</v>
      </c>
      <c r="AJ869" s="34">
        <f>ROUND(IF(C869&lt;16,$R869*'Hintergrund Berechnung'!$O$941,$R869*'Hintergrund Berechnung'!$O$942),0)</f>
        <v>0</v>
      </c>
      <c r="AK869" s="34">
        <f>ROUND(IF(C869&lt;16,IF(S869&gt;0,(25-$S869)*'Hintergrund Berechnung'!$J$941,0),IF(S869&gt;0,(25-$S869)*'Hintergrund Berechnung'!$J$942,0)),0)</f>
        <v>0</v>
      </c>
      <c r="AL869" s="18" t="e">
        <f t="shared" si="125"/>
        <v>#DIV/0!</v>
      </c>
    </row>
    <row r="870" spans="21:38" x14ac:dyDescent="0.5">
      <c r="U870" s="16">
        <f t="shared" si="117"/>
        <v>0</v>
      </c>
      <c r="V870" s="16" t="e">
        <f>IF($A$3=FALSE,IF($C870&lt;16,E870/($D870^0.70558407859294)*'Hintergrund Berechnung'!$I$941,E870/($D870^0.70558407859294)*'Hintergrund Berechnung'!$I$942),IF($C870&lt;13,(E870/($D870^0.70558407859294)*'Hintergrund Berechnung'!$I$941)*0.5,IF($C870&lt;16,(E870/($D870^0.70558407859294)*'Hintergrund Berechnung'!$I$941)*0.67,E870/($D870^0.70558407859294)*'Hintergrund Berechnung'!$I$942)))</f>
        <v>#DIV/0!</v>
      </c>
      <c r="W870" s="16" t="str">
        <f t="shared" si="118"/>
        <v/>
      </c>
      <c r="X870" s="16" t="e">
        <f>IF($A$3=FALSE,IF($C870&lt;16,G870/($D870^0.70558407859294)*'Hintergrund Berechnung'!$I$941,G870/($D870^0.70558407859294)*'Hintergrund Berechnung'!$I$942),IF($C870&lt;13,(G870/($D870^0.70558407859294)*'Hintergrund Berechnung'!$I$941)*0.5,IF($C870&lt;16,(G870/($D870^0.70558407859294)*'Hintergrund Berechnung'!$I$941)*0.67,G870/($D870^0.70558407859294)*'Hintergrund Berechnung'!$I$942)))</f>
        <v>#DIV/0!</v>
      </c>
      <c r="Y870" s="16" t="str">
        <f t="shared" si="119"/>
        <v/>
      </c>
      <c r="Z870" s="16" t="e">
        <f>IF($A$3=FALSE,IF($C870&lt;16,I870/($D870^0.70558407859294)*'Hintergrund Berechnung'!$I$941,I870/($D870^0.70558407859294)*'Hintergrund Berechnung'!$I$942),IF($C870&lt;13,(I870/($D870^0.70558407859294)*'Hintergrund Berechnung'!$I$941)*0.5,IF($C870&lt;16,(I870/($D870^0.70558407859294)*'Hintergrund Berechnung'!$I$941)*0.67,I870/($D870^0.70558407859294)*'Hintergrund Berechnung'!$I$942)))</f>
        <v>#DIV/0!</v>
      </c>
      <c r="AA870" s="16" t="str">
        <f t="shared" si="120"/>
        <v/>
      </c>
      <c r="AB870" s="16" t="e">
        <f>IF($A$3=FALSE,IF($C870&lt;16,K870/($D870^0.70558407859294)*'Hintergrund Berechnung'!$I$941,K870/($D870^0.70558407859294)*'Hintergrund Berechnung'!$I$942),IF($C870&lt;13,(K870/($D870^0.70558407859294)*'Hintergrund Berechnung'!$I$941)*0.5,IF($C870&lt;16,(K870/($D870^0.70558407859294)*'Hintergrund Berechnung'!$I$941)*0.67,K870/($D870^0.70558407859294)*'Hintergrund Berechnung'!$I$942)))</f>
        <v>#DIV/0!</v>
      </c>
      <c r="AC870" s="16" t="str">
        <f t="shared" si="121"/>
        <v/>
      </c>
      <c r="AD870" s="16" t="e">
        <f>IF($A$3=FALSE,IF($C870&lt;16,M870/($D870^0.70558407859294)*'Hintergrund Berechnung'!$I$941,M870/($D870^0.70558407859294)*'Hintergrund Berechnung'!$I$942),IF($C870&lt;13,(M870/($D870^0.70558407859294)*'Hintergrund Berechnung'!$I$941)*0.5,IF($C870&lt;16,(M870/($D870^0.70558407859294)*'Hintergrund Berechnung'!$I$941)*0.67,M870/($D870^0.70558407859294)*'Hintergrund Berechnung'!$I$942)))</f>
        <v>#DIV/0!</v>
      </c>
      <c r="AE870" s="16" t="str">
        <f t="shared" si="122"/>
        <v/>
      </c>
      <c r="AF870" s="16" t="e">
        <f>IF($A$3=FALSE,IF($C870&lt;16,O870/($D870^0.70558407859294)*'Hintergrund Berechnung'!$I$941,O870/($D870^0.70558407859294)*'Hintergrund Berechnung'!$I$942),IF($C870&lt;13,(O870/($D870^0.70558407859294)*'Hintergrund Berechnung'!$I$941)*0.5,IF($C870&lt;16,(O870/($D870^0.70558407859294)*'Hintergrund Berechnung'!$I$941)*0.67,O870/($D870^0.70558407859294)*'Hintergrund Berechnung'!$I$942)))</f>
        <v>#DIV/0!</v>
      </c>
      <c r="AG870" s="16" t="str">
        <f t="shared" si="123"/>
        <v/>
      </c>
      <c r="AH870" s="16" t="e">
        <f t="shared" si="124"/>
        <v>#DIV/0!</v>
      </c>
      <c r="AI870" s="34" t="e">
        <f>ROUND(IF(C870&lt;16,$Q870/($D870^0.450818786555515)*'Hintergrund Berechnung'!$N$941,$Q870/($D870^0.450818786555515)*'Hintergrund Berechnung'!$N$942),0)</f>
        <v>#DIV/0!</v>
      </c>
      <c r="AJ870" s="34">
        <f>ROUND(IF(C870&lt;16,$R870*'Hintergrund Berechnung'!$O$941,$R870*'Hintergrund Berechnung'!$O$942),0)</f>
        <v>0</v>
      </c>
      <c r="AK870" s="34">
        <f>ROUND(IF(C870&lt;16,IF(S870&gt;0,(25-$S870)*'Hintergrund Berechnung'!$J$941,0),IF(S870&gt;0,(25-$S870)*'Hintergrund Berechnung'!$J$942,0)),0)</f>
        <v>0</v>
      </c>
      <c r="AL870" s="18" t="e">
        <f t="shared" si="125"/>
        <v>#DIV/0!</v>
      </c>
    </row>
    <row r="871" spans="21:38" x14ac:dyDescent="0.5">
      <c r="U871" s="16">
        <f t="shared" si="117"/>
        <v>0</v>
      </c>
      <c r="V871" s="16" t="e">
        <f>IF($A$3=FALSE,IF($C871&lt;16,E871/($D871^0.70558407859294)*'Hintergrund Berechnung'!$I$941,E871/($D871^0.70558407859294)*'Hintergrund Berechnung'!$I$942),IF($C871&lt;13,(E871/($D871^0.70558407859294)*'Hintergrund Berechnung'!$I$941)*0.5,IF($C871&lt;16,(E871/($D871^0.70558407859294)*'Hintergrund Berechnung'!$I$941)*0.67,E871/($D871^0.70558407859294)*'Hintergrund Berechnung'!$I$942)))</f>
        <v>#DIV/0!</v>
      </c>
      <c r="W871" s="16" t="str">
        <f t="shared" si="118"/>
        <v/>
      </c>
      <c r="X871" s="16" t="e">
        <f>IF($A$3=FALSE,IF($C871&lt;16,G871/($D871^0.70558407859294)*'Hintergrund Berechnung'!$I$941,G871/($D871^0.70558407859294)*'Hintergrund Berechnung'!$I$942),IF($C871&lt;13,(G871/($D871^0.70558407859294)*'Hintergrund Berechnung'!$I$941)*0.5,IF($C871&lt;16,(G871/($D871^0.70558407859294)*'Hintergrund Berechnung'!$I$941)*0.67,G871/($D871^0.70558407859294)*'Hintergrund Berechnung'!$I$942)))</f>
        <v>#DIV/0!</v>
      </c>
      <c r="Y871" s="16" t="str">
        <f t="shared" si="119"/>
        <v/>
      </c>
      <c r="Z871" s="16" t="e">
        <f>IF($A$3=FALSE,IF($C871&lt;16,I871/($D871^0.70558407859294)*'Hintergrund Berechnung'!$I$941,I871/($D871^0.70558407859294)*'Hintergrund Berechnung'!$I$942),IF($C871&lt;13,(I871/($D871^0.70558407859294)*'Hintergrund Berechnung'!$I$941)*0.5,IF($C871&lt;16,(I871/($D871^0.70558407859294)*'Hintergrund Berechnung'!$I$941)*0.67,I871/($D871^0.70558407859294)*'Hintergrund Berechnung'!$I$942)))</f>
        <v>#DIV/0!</v>
      </c>
      <c r="AA871" s="16" t="str">
        <f t="shared" si="120"/>
        <v/>
      </c>
      <c r="AB871" s="16" t="e">
        <f>IF($A$3=FALSE,IF($C871&lt;16,K871/($D871^0.70558407859294)*'Hintergrund Berechnung'!$I$941,K871/($D871^0.70558407859294)*'Hintergrund Berechnung'!$I$942),IF($C871&lt;13,(K871/($D871^0.70558407859294)*'Hintergrund Berechnung'!$I$941)*0.5,IF($C871&lt;16,(K871/($D871^0.70558407859294)*'Hintergrund Berechnung'!$I$941)*0.67,K871/($D871^0.70558407859294)*'Hintergrund Berechnung'!$I$942)))</f>
        <v>#DIV/0!</v>
      </c>
      <c r="AC871" s="16" t="str">
        <f t="shared" si="121"/>
        <v/>
      </c>
      <c r="AD871" s="16" t="e">
        <f>IF($A$3=FALSE,IF($C871&lt;16,M871/($D871^0.70558407859294)*'Hintergrund Berechnung'!$I$941,M871/($D871^0.70558407859294)*'Hintergrund Berechnung'!$I$942),IF($C871&lt;13,(M871/($D871^0.70558407859294)*'Hintergrund Berechnung'!$I$941)*0.5,IF($C871&lt;16,(M871/($D871^0.70558407859294)*'Hintergrund Berechnung'!$I$941)*0.67,M871/($D871^0.70558407859294)*'Hintergrund Berechnung'!$I$942)))</f>
        <v>#DIV/0!</v>
      </c>
      <c r="AE871" s="16" t="str">
        <f t="shared" si="122"/>
        <v/>
      </c>
      <c r="AF871" s="16" t="e">
        <f>IF($A$3=FALSE,IF($C871&lt;16,O871/($D871^0.70558407859294)*'Hintergrund Berechnung'!$I$941,O871/($D871^0.70558407859294)*'Hintergrund Berechnung'!$I$942),IF($C871&lt;13,(O871/($D871^0.70558407859294)*'Hintergrund Berechnung'!$I$941)*0.5,IF($C871&lt;16,(O871/($D871^0.70558407859294)*'Hintergrund Berechnung'!$I$941)*0.67,O871/($D871^0.70558407859294)*'Hintergrund Berechnung'!$I$942)))</f>
        <v>#DIV/0!</v>
      </c>
      <c r="AG871" s="16" t="str">
        <f t="shared" si="123"/>
        <v/>
      </c>
      <c r="AH871" s="16" t="e">
        <f t="shared" si="124"/>
        <v>#DIV/0!</v>
      </c>
      <c r="AI871" s="34" t="e">
        <f>ROUND(IF(C871&lt;16,$Q871/($D871^0.450818786555515)*'Hintergrund Berechnung'!$N$941,$Q871/($D871^0.450818786555515)*'Hintergrund Berechnung'!$N$942),0)</f>
        <v>#DIV/0!</v>
      </c>
      <c r="AJ871" s="34">
        <f>ROUND(IF(C871&lt;16,$R871*'Hintergrund Berechnung'!$O$941,$R871*'Hintergrund Berechnung'!$O$942),0)</f>
        <v>0</v>
      </c>
      <c r="AK871" s="34">
        <f>ROUND(IF(C871&lt;16,IF(S871&gt;0,(25-$S871)*'Hintergrund Berechnung'!$J$941,0),IF(S871&gt;0,(25-$S871)*'Hintergrund Berechnung'!$J$942,0)),0)</f>
        <v>0</v>
      </c>
      <c r="AL871" s="18" t="e">
        <f t="shared" si="125"/>
        <v>#DIV/0!</v>
      </c>
    </row>
    <row r="872" spans="21:38" x14ac:dyDescent="0.5">
      <c r="U872" s="16">
        <f t="shared" si="117"/>
        <v>0</v>
      </c>
      <c r="V872" s="16" t="e">
        <f>IF($A$3=FALSE,IF($C872&lt;16,E872/($D872^0.70558407859294)*'Hintergrund Berechnung'!$I$941,E872/($D872^0.70558407859294)*'Hintergrund Berechnung'!$I$942),IF($C872&lt;13,(E872/($D872^0.70558407859294)*'Hintergrund Berechnung'!$I$941)*0.5,IF($C872&lt;16,(E872/($D872^0.70558407859294)*'Hintergrund Berechnung'!$I$941)*0.67,E872/($D872^0.70558407859294)*'Hintergrund Berechnung'!$I$942)))</f>
        <v>#DIV/0!</v>
      </c>
      <c r="W872" s="16" t="str">
        <f t="shared" si="118"/>
        <v/>
      </c>
      <c r="X872" s="16" t="e">
        <f>IF($A$3=FALSE,IF($C872&lt;16,G872/($D872^0.70558407859294)*'Hintergrund Berechnung'!$I$941,G872/($D872^0.70558407859294)*'Hintergrund Berechnung'!$I$942),IF($C872&lt;13,(G872/($D872^0.70558407859294)*'Hintergrund Berechnung'!$I$941)*0.5,IF($C872&lt;16,(G872/($D872^0.70558407859294)*'Hintergrund Berechnung'!$I$941)*0.67,G872/($D872^0.70558407859294)*'Hintergrund Berechnung'!$I$942)))</f>
        <v>#DIV/0!</v>
      </c>
      <c r="Y872" s="16" t="str">
        <f t="shared" si="119"/>
        <v/>
      </c>
      <c r="Z872" s="16" t="e">
        <f>IF($A$3=FALSE,IF($C872&lt;16,I872/($D872^0.70558407859294)*'Hintergrund Berechnung'!$I$941,I872/($D872^0.70558407859294)*'Hintergrund Berechnung'!$I$942),IF($C872&lt;13,(I872/($D872^0.70558407859294)*'Hintergrund Berechnung'!$I$941)*0.5,IF($C872&lt;16,(I872/($D872^0.70558407859294)*'Hintergrund Berechnung'!$I$941)*0.67,I872/($D872^0.70558407859294)*'Hintergrund Berechnung'!$I$942)))</f>
        <v>#DIV/0!</v>
      </c>
      <c r="AA872" s="16" t="str">
        <f t="shared" si="120"/>
        <v/>
      </c>
      <c r="AB872" s="16" t="e">
        <f>IF($A$3=FALSE,IF($C872&lt;16,K872/($D872^0.70558407859294)*'Hintergrund Berechnung'!$I$941,K872/($D872^0.70558407859294)*'Hintergrund Berechnung'!$I$942),IF($C872&lt;13,(K872/($D872^0.70558407859294)*'Hintergrund Berechnung'!$I$941)*0.5,IF($C872&lt;16,(K872/($D872^0.70558407859294)*'Hintergrund Berechnung'!$I$941)*0.67,K872/($D872^0.70558407859294)*'Hintergrund Berechnung'!$I$942)))</f>
        <v>#DIV/0!</v>
      </c>
      <c r="AC872" s="16" t="str">
        <f t="shared" si="121"/>
        <v/>
      </c>
      <c r="AD872" s="16" t="e">
        <f>IF($A$3=FALSE,IF($C872&lt;16,M872/($D872^0.70558407859294)*'Hintergrund Berechnung'!$I$941,M872/($D872^0.70558407859294)*'Hintergrund Berechnung'!$I$942),IF($C872&lt;13,(M872/($D872^0.70558407859294)*'Hintergrund Berechnung'!$I$941)*0.5,IF($C872&lt;16,(M872/($D872^0.70558407859294)*'Hintergrund Berechnung'!$I$941)*0.67,M872/($D872^0.70558407859294)*'Hintergrund Berechnung'!$I$942)))</f>
        <v>#DIV/0!</v>
      </c>
      <c r="AE872" s="16" t="str">
        <f t="shared" si="122"/>
        <v/>
      </c>
      <c r="AF872" s="16" t="e">
        <f>IF($A$3=FALSE,IF($C872&lt;16,O872/($D872^0.70558407859294)*'Hintergrund Berechnung'!$I$941,O872/($D872^0.70558407859294)*'Hintergrund Berechnung'!$I$942),IF($C872&lt;13,(O872/($D872^0.70558407859294)*'Hintergrund Berechnung'!$I$941)*0.5,IF($C872&lt;16,(O872/($D872^0.70558407859294)*'Hintergrund Berechnung'!$I$941)*0.67,O872/($D872^0.70558407859294)*'Hintergrund Berechnung'!$I$942)))</f>
        <v>#DIV/0!</v>
      </c>
      <c r="AG872" s="16" t="str">
        <f t="shared" si="123"/>
        <v/>
      </c>
      <c r="AH872" s="16" t="e">
        <f t="shared" si="124"/>
        <v>#DIV/0!</v>
      </c>
      <c r="AI872" s="34" t="e">
        <f>ROUND(IF(C872&lt;16,$Q872/($D872^0.450818786555515)*'Hintergrund Berechnung'!$N$941,$Q872/($D872^0.450818786555515)*'Hintergrund Berechnung'!$N$942),0)</f>
        <v>#DIV/0!</v>
      </c>
      <c r="AJ872" s="34">
        <f>ROUND(IF(C872&lt;16,$R872*'Hintergrund Berechnung'!$O$941,$R872*'Hintergrund Berechnung'!$O$942),0)</f>
        <v>0</v>
      </c>
      <c r="AK872" s="34">
        <f>ROUND(IF(C872&lt;16,IF(S872&gt;0,(25-$S872)*'Hintergrund Berechnung'!$J$941,0),IF(S872&gt;0,(25-$S872)*'Hintergrund Berechnung'!$J$942,0)),0)</f>
        <v>0</v>
      </c>
      <c r="AL872" s="18" t="e">
        <f t="shared" si="125"/>
        <v>#DIV/0!</v>
      </c>
    </row>
    <row r="873" spans="21:38" x14ac:dyDescent="0.5">
      <c r="U873" s="16">
        <f t="shared" si="117"/>
        <v>0</v>
      </c>
      <c r="V873" s="16" t="e">
        <f>IF($A$3=FALSE,IF($C873&lt;16,E873/($D873^0.70558407859294)*'Hintergrund Berechnung'!$I$941,E873/($D873^0.70558407859294)*'Hintergrund Berechnung'!$I$942),IF($C873&lt;13,(E873/($D873^0.70558407859294)*'Hintergrund Berechnung'!$I$941)*0.5,IF($C873&lt;16,(E873/($D873^0.70558407859294)*'Hintergrund Berechnung'!$I$941)*0.67,E873/($D873^0.70558407859294)*'Hintergrund Berechnung'!$I$942)))</f>
        <v>#DIV/0!</v>
      </c>
      <c r="W873" s="16" t="str">
        <f t="shared" si="118"/>
        <v/>
      </c>
      <c r="X873" s="16" t="e">
        <f>IF($A$3=FALSE,IF($C873&lt;16,G873/($D873^0.70558407859294)*'Hintergrund Berechnung'!$I$941,G873/($D873^0.70558407859294)*'Hintergrund Berechnung'!$I$942),IF($C873&lt;13,(G873/($D873^0.70558407859294)*'Hintergrund Berechnung'!$I$941)*0.5,IF($C873&lt;16,(G873/($D873^0.70558407859294)*'Hintergrund Berechnung'!$I$941)*0.67,G873/($D873^0.70558407859294)*'Hintergrund Berechnung'!$I$942)))</f>
        <v>#DIV/0!</v>
      </c>
      <c r="Y873" s="16" t="str">
        <f t="shared" si="119"/>
        <v/>
      </c>
      <c r="Z873" s="16" t="e">
        <f>IF($A$3=FALSE,IF($C873&lt;16,I873/($D873^0.70558407859294)*'Hintergrund Berechnung'!$I$941,I873/($D873^0.70558407859294)*'Hintergrund Berechnung'!$I$942),IF($C873&lt;13,(I873/($D873^0.70558407859294)*'Hintergrund Berechnung'!$I$941)*0.5,IF($C873&lt;16,(I873/($D873^0.70558407859294)*'Hintergrund Berechnung'!$I$941)*0.67,I873/($D873^0.70558407859294)*'Hintergrund Berechnung'!$I$942)))</f>
        <v>#DIV/0!</v>
      </c>
      <c r="AA873" s="16" t="str">
        <f t="shared" si="120"/>
        <v/>
      </c>
      <c r="AB873" s="16" t="e">
        <f>IF($A$3=FALSE,IF($C873&lt;16,K873/($D873^0.70558407859294)*'Hintergrund Berechnung'!$I$941,K873/($D873^0.70558407859294)*'Hintergrund Berechnung'!$I$942),IF($C873&lt;13,(K873/($D873^0.70558407859294)*'Hintergrund Berechnung'!$I$941)*0.5,IF($C873&lt;16,(K873/($D873^0.70558407859294)*'Hintergrund Berechnung'!$I$941)*0.67,K873/($D873^0.70558407859294)*'Hintergrund Berechnung'!$I$942)))</f>
        <v>#DIV/0!</v>
      </c>
      <c r="AC873" s="16" t="str">
        <f t="shared" si="121"/>
        <v/>
      </c>
      <c r="AD873" s="16" t="e">
        <f>IF($A$3=FALSE,IF($C873&lt;16,M873/($D873^0.70558407859294)*'Hintergrund Berechnung'!$I$941,M873/($D873^0.70558407859294)*'Hintergrund Berechnung'!$I$942),IF($C873&lt;13,(M873/($D873^0.70558407859294)*'Hintergrund Berechnung'!$I$941)*0.5,IF($C873&lt;16,(M873/($D873^0.70558407859294)*'Hintergrund Berechnung'!$I$941)*0.67,M873/($D873^0.70558407859294)*'Hintergrund Berechnung'!$I$942)))</f>
        <v>#DIV/0!</v>
      </c>
      <c r="AE873" s="16" t="str">
        <f t="shared" si="122"/>
        <v/>
      </c>
      <c r="AF873" s="16" t="e">
        <f>IF($A$3=FALSE,IF($C873&lt;16,O873/($D873^0.70558407859294)*'Hintergrund Berechnung'!$I$941,O873/($D873^0.70558407859294)*'Hintergrund Berechnung'!$I$942),IF($C873&lt;13,(O873/($D873^0.70558407859294)*'Hintergrund Berechnung'!$I$941)*0.5,IF($C873&lt;16,(O873/($D873^0.70558407859294)*'Hintergrund Berechnung'!$I$941)*0.67,O873/($D873^0.70558407859294)*'Hintergrund Berechnung'!$I$942)))</f>
        <v>#DIV/0!</v>
      </c>
      <c r="AG873" s="16" t="str">
        <f t="shared" si="123"/>
        <v/>
      </c>
      <c r="AH873" s="16" t="e">
        <f t="shared" si="124"/>
        <v>#DIV/0!</v>
      </c>
      <c r="AI873" s="34" t="e">
        <f>ROUND(IF(C873&lt;16,$Q873/($D873^0.450818786555515)*'Hintergrund Berechnung'!$N$941,$Q873/($D873^0.450818786555515)*'Hintergrund Berechnung'!$N$942),0)</f>
        <v>#DIV/0!</v>
      </c>
      <c r="AJ873" s="34">
        <f>ROUND(IF(C873&lt;16,$R873*'Hintergrund Berechnung'!$O$941,$R873*'Hintergrund Berechnung'!$O$942),0)</f>
        <v>0</v>
      </c>
      <c r="AK873" s="34">
        <f>ROUND(IF(C873&lt;16,IF(S873&gt;0,(25-$S873)*'Hintergrund Berechnung'!$J$941,0),IF(S873&gt;0,(25-$S873)*'Hintergrund Berechnung'!$J$942,0)),0)</f>
        <v>0</v>
      </c>
      <c r="AL873" s="18" t="e">
        <f t="shared" si="125"/>
        <v>#DIV/0!</v>
      </c>
    </row>
    <row r="874" spans="21:38" x14ac:dyDescent="0.5">
      <c r="U874" s="16">
        <f t="shared" si="117"/>
        <v>0</v>
      </c>
      <c r="V874" s="16" t="e">
        <f>IF($A$3=FALSE,IF($C874&lt;16,E874/($D874^0.70558407859294)*'Hintergrund Berechnung'!$I$941,E874/($D874^0.70558407859294)*'Hintergrund Berechnung'!$I$942),IF($C874&lt;13,(E874/($D874^0.70558407859294)*'Hintergrund Berechnung'!$I$941)*0.5,IF($C874&lt;16,(E874/($D874^0.70558407859294)*'Hintergrund Berechnung'!$I$941)*0.67,E874/($D874^0.70558407859294)*'Hintergrund Berechnung'!$I$942)))</f>
        <v>#DIV/0!</v>
      </c>
      <c r="W874" s="16" t="str">
        <f t="shared" si="118"/>
        <v/>
      </c>
      <c r="X874" s="16" t="e">
        <f>IF($A$3=FALSE,IF($C874&lt;16,G874/($D874^0.70558407859294)*'Hintergrund Berechnung'!$I$941,G874/($D874^0.70558407859294)*'Hintergrund Berechnung'!$I$942),IF($C874&lt;13,(G874/($D874^0.70558407859294)*'Hintergrund Berechnung'!$I$941)*0.5,IF($C874&lt;16,(G874/($D874^0.70558407859294)*'Hintergrund Berechnung'!$I$941)*0.67,G874/($D874^0.70558407859294)*'Hintergrund Berechnung'!$I$942)))</f>
        <v>#DIV/0!</v>
      </c>
      <c r="Y874" s="16" t="str">
        <f t="shared" si="119"/>
        <v/>
      </c>
      <c r="Z874" s="16" t="e">
        <f>IF($A$3=FALSE,IF($C874&lt;16,I874/($D874^0.70558407859294)*'Hintergrund Berechnung'!$I$941,I874/($D874^0.70558407859294)*'Hintergrund Berechnung'!$I$942),IF($C874&lt;13,(I874/($D874^0.70558407859294)*'Hintergrund Berechnung'!$I$941)*0.5,IF($C874&lt;16,(I874/($D874^0.70558407859294)*'Hintergrund Berechnung'!$I$941)*0.67,I874/($D874^0.70558407859294)*'Hintergrund Berechnung'!$I$942)))</f>
        <v>#DIV/0!</v>
      </c>
      <c r="AA874" s="16" t="str">
        <f t="shared" si="120"/>
        <v/>
      </c>
      <c r="AB874" s="16" t="e">
        <f>IF($A$3=FALSE,IF($C874&lt;16,K874/($D874^0.70558407859294)*'Hintergrund Berechnung'!$I$941,K874/($D874^0.70558407859294)*'Hintergrund Berechnung'!$I$942),IF($C874&lt;13,(K874/($D874^0.70558407859294)*'Hintergrund Berechnung'!$I$941)*0.5,IF($C874&lt;16,(K874/($D874^0.70558407859294)*'Hintergrund Berechnung'!$I$941)*0.67,K874/($D874^0.70558407859294)*'Hintergrund Berechnung'!$I$942)))</f>
        <v>#DIV/0!</v>
      </c>
      <c r="AC874" s="16" t="str">
        <f t="shared" si="121"/>
        <v/>
      </c>
      <c r="AD874" s="16" t="e">
        <f>IF($A$3=FALSE,IF($C874&lt;16,M874/($D874^0.70558407859294)*'Hintergrund Berechnung'!$I$941,M874/($D874^0.70558407859294)*'Hintergrund Berechnung'!$I$942),IF($C874&lt;13,(M874/($D874^0.70558407859294)*'Hintergrund Berechnung'!$I$941)*0.5,IF($C874&lt;16,(M874/($D874^0.70558407859294)*'Hintergrund Berechnung'!$I$941)*0.67,M874/($D874^0.70558407859294)*'Hintergrund Berechnung'!$I$942)))</f>
        <v>#DIV/0!</v>
      </c>
      <c r="AE874" s="16" t="str">
        <f t="shared" si="122"/>
        <v/>
      </c>
      <c r="AF874" s="16" t="e">
        <f>IF($A$3=FALSE,IF($C874&lt;16,O874/($D874^0.70558407859294)*'Hintergrund Berechnung'!$I$941,O874/($D874^0.70558407859294)*'Hintergrund Berechnung'!$I$942),IF($C874&lt;13,(O874/($D874^0.70558407859294)*'Hintergrund Berechnung'!$I$941)*0.5,IF($C874&lt;16,(O874/($D874^0.70558407859294)*'Hintergrund Berechnung'!$I$941)*0.67,O874/($D874^0.70558407859294)*'Hintergrund Berechnung'!$I$942)))</f>
        <v>#DIV/0!</v>
      </c>
      <c r="AG874" s="16" t="str">
        <f t="shared" si="123"/>
        <v/>
      </c>
      <c r="AH874" s="16" t="e">
        <f t="shared" si="124"/>
        <v>#DIV/0!</v>
      </c>
      <c r="AI874" s="34" t="e">
        <f>ROUND(IF(C874&lt;16,$Q874/($D874^0.450818786555515)*'Hintergrund Berechnung'!$N$941,$Q874/($D874^0.450818786555515)*'Hintergrund Berechnung'!$N$942),0)</f>
        <v>#DIV/0!</v>
      </c>
      <c r="AJ874" s="34">
        <f>ROUND(IF(C874&lt;16,$R874*'Hintergrund Berechnung'!$O$941,$R874*'Hintergrund Berechnung'!$O$942),0)</f>
        <v>0</v>
      </c>
      <c r="AK874" s="34">
        <f>ROUND(IF(C874&lt;16,IF(S874&gt;0,(25-$S874)*'Hintergrund Berechnung'!$J$941,0),IF(S874&gt;0,(25-$S874)*'Hintergrund Berechnung'!$J$942,0)),0)</f>
        <v>0</v>
      </c>
      <c r="AL874" s="18" t="e">
        <f t="shared" si="125"/>
        <v>#DIV/0!</v>
      </c>
    </row>
    <row r="875" spans="21:38" x14ac:dyDescent="0.5">
      <c r="U875" s="16">
        <f t="shared" si="117"/>
        <v>0</v>
      </c>
      <c r="V875" s="16" t="e">
        <f>IF($A$3=FALSE,IF($C875&lt;16,E875/($D875^0.70558407859294)*'Hintergrund Berechnung'!$I$941,E875/($D875^0.70558407859294)*'Hintergrund Berechnung'!$I$942),IF($C875&lt;13,(E875/($D875^0.70558407859294)*'Hintergrund Berechnung'!$I$941)*0.5,IF($C875&lt;16,(E875/($D875^0.70558407859294)*'Hintergrund Berechnung'!$I$941)*0.67,E875/($D875^0.70558407859294)*'Hintergrund Berechnung'!$I$942)))</f>
        <v>#DIV/0!</v>
      </c>
      <c r="W875" s="16" t="str">
        <f t="shared" si="118"/>
        <v/>
      </c>
      <c r="X875" s="16" t="e">
        <f>IF($A$3=FALSE,IF($C875&lt;16,G875/($D875^0.70558407859294)*'Hintergrund Berechnung'!$I$941,G875/($D875^0.70558407859294)*'Hintergrund Berechnung'!$I$942),IF($C875&lt;13,(G875/($D875^0.70558407859294)*'Hintergrund Berechnung'!$I$941)*0.5,IF($C875&lt;16,(G875/($D875^0.70558407859294)*'Hintergrund Berechnung'!$I$941)*0.67,G875/($D875^0.70558407859294)*'Hintergrund Berechnung'!$I$942)))</f>
        <v>#DIV/0!</v>
      </c>
      <c r="Y875" s="16" t="str">
        <f t="shared" si="119"/>
        <v/>
      </c>
      <c r="Z875" s="16" t="e">
        <f>IF($A$3=FALSE,IF($C875&lt;16,I875/($D875^0.70558407859294)*'Hintergrund Berechnung'!$I$941,I875/($D875^0.70558407859294)*'Hintergrund Berechnung'!$I$942),IF($C875&lt;13,(I875/($D875^0.70558407859294)*'Hintergrund Berechnung'!$I$941)*0.5,IF($C875&lt;16,(I875/($D875^0.70558407859294)*'Hintergrund Berechnung'!$I$941)*0.67,I875/($D875^0.70558407859294)*'Hintergrund Berechnung'!$I$942)))</f>
        <v>#DIV/0!</v>
      </c>
      <c r="AA875" s="16" t="str">
        <f t="shared" si="120"/>
        <v/>
      </c>
      <c r="AB875" s="16" t="e">
        <f>IF($A$3=FALSE,IF($C875&lt;16,K875/($D875^0.70558407859294)*'Hintergrund Berechnung'!$I$941,K875/($D875^0.70558407859294)*'Hintergrund Berechnung'!$I$942),IF($C875&lt;13,(K875/($D875^0.70558407859294)*'Hintergrund Berechnung'!$I$941)*0.5,IF($C875&lt;16,(K875/($D875^0.70558407859294)*'Hintergrund Berechnung'!$I$941)*0.67,K875/($D875^0.70558407859294)*'Hintergrund Berechnung'!$I$942)))</f>
        <v>#DIV/0!</v>
      </c>
      <c r="AC875" s="16" t="str">
        <f t="shared" si="121"/>
        <v/>
      </c>
      <c r="AD875" s="16" t="e">
        <f>IF($A$3=FALSE,IF($C875&lt;16,M875/($D875^0.70558407859294)*'Hintergrund Berechnung'!$I$941,M875/($D875^0.70558407859294)*'Hintergrund Berechnung'!$I$942),IF($C875&lt;13,(M875/($D875^0.70558407859294)*'Hintergrund Berechnung'!$I$941)*0.5,IF($C875&lt;16,(M875/($D875^0.70558407859294)*'Hintergrund Berechnung'!$I$941)*0.67,M875/($D875^0.70558407859294)*'Hintergrund Berechnung'!$I$942)))</f>
        <v>#DIV/0!</v>
      </c>
      <c r="AE875" s="16" t="str">
        <f t="shared" si="122"/>
        <v/>
      </c>
      <c r="AF875" s="16" t="e">
        <f>IF($A$3=FALSE,IF($C875&lt;16,O875/($D875^0.70558407859294)*'Hintergrund Berechnung'!$I$941,O875/($D875^0.70558407859294)*'Hintergrund Berechnung'!$I$942),IF($C875&lt;13,(O875/($D875^0.70558407859294)*'Hintergrund Berechnung'!$I$941)*0.5,IF($C875&lt;16,(O875/($D875^0.70558407859294)*'Hintergrund Berechnung'!$I$941)*0.67,O875/($D875^0.70558407859294)*'Hintergrund Berechnung'!$I$942)))</f>
        <v>#DIV/0!</v>
      </c>
      <c r="AG875" s="16" t="str">
        <f t="shared" si="123"/>
        <v/>
      </c>
      <c r="AH875" s="16" t="e">
        <f t="shared" si="124"/>
        <v>#DIV/0!</v>
      </c>
      <c r="AI875" s="34" t="e">
        <f>ROUND(IF(C875&lt;16,$Q875/($D875^0.450818786555515)*'Hintergrund Berechnung'!$N$941,$Q875/($D875^0.450818786555515)*'Hintergrund Berechnung'!$N$942),0)</f>
        <v>#DIV/0!</v>
      </c>
      <c r="AJ875" s="34">
        <f>ROUND(IF(C875&lt;16,$R875*'Hintergrund Berechnung'!$O$941,$R875*'Hintergrund Berechnung'!$O$942),0)</f>
        <v>0</v>
      </c>
      <c r="AK875" s="34">
        <f>ROUND(IF(C875&lt;16,IF(S875&gt;0,(25-$S875)*'Hintergrund Berechnung'!$J$941,0),IF(S875&gt;0,(25-$S875)*'Hintergrund Berechnung'!$J$942,0)),0)</f>
        <v>0</v>
      </c>
      <c r="AL875" s="18" t="e">
        <f t="shared" si="125"/>
        <v>#DIV/0!</v>
      </c>
    </row>
    <row r="876" spans="21:38" x14ac:dyDescent="0.5">
      <c r="U876" s="16">
        <f t="shared" si="117"/>
        <v>0</v>
      </c>
      <c r="V876" s="16" t="e">
        <f>IF($A$3=FALSE,IF($C876&lt;16,E876/($D876^0.70558407859294)*'Hintergrund Berechnung'!$I$941,E876/($D876^0.70558407859294)*'Hintergrund Berechnung'!$I$942),IF($C876&lt;13,(E876/($D876^0.70558407859294)*'Hintergrund Berechnung'!$I$941)*0.5,IF($C876&lt;16,(E876/($D876^0.70558407859294)*'Hintergrund Berechnung'!$I$941)*0.67,E876/($D876^0.70558407859294)*'Hintergrund Berechnung'!$I$942)))</f>
        <v>#DIV/0!</v>
      </c>
      <c r="W876" s="16" t="str">
        <f t="shared" si="118"/>
        <v/>
      </c>
      <c r="X876" s="16" t="e">
        <f>IF($A$3=FALSE,IF($C876&lt;16,G876/($D876^0.70558407859294)*'Hintergrund Berechnung'!$I$941,G876/($D876^0.70558407859294)*'Hintergrund Berechnung'!$I$942),IF($C876&lt;13,(G876/($D876^0.70558407859294)*'Hintergrund Berechnung'!$I$941)*0.5,IF($C876&lt;16,(G876/($D876^0.70558407859294)*'Hintergrund Berechnung'!$I$941)*0.67,G876/($D876^0.70558407859294)*'Hintergrund Berechnung'!$I$942)))</f>
        <v>#DIV/0!</v>
      </c>
      <c r="Y876" s="16" t="str">
        <f t="shared" si="119"/>
        <v/>
      </c>
      <c r="Z876" s="16" t="e">
        <f>IF($A$3=FALSE,IF($C876&lt;16,I876/($D876^0.70558407859294)*'Hintergrund Berechnung'!$I$941,I876/($D876^0.70558407859294)*'Hintergrund Berechnung'!$I$942),IF($C876&lt;13,(I876/($D876^0.70558407859294)*'Hintergrund Berechnung'!$I$941)*0.5,IF($C876&lt;16,(I876/($D876^0.70558407859294)*'Hintergrund Berechnung'!$I$941)*0.67,I876/($D876^0.70558407859294)*'Hintergrund Berechnung'!$I$942)))</f>
        <v>#DIV/0!</v>
      </c>
      <c r="AA876" s="16" t="str">
        <f t="shared" si="120"/>
        <v/>
      </c>
      <c r="AB876" s="16" t="e">
        <f>IF($A$3=FALSE,IF($C876&lt;16,K876/($D876^0.70558407859294)*'Hintergrund Berechnung'!$I$941,K876/($D876^0.70558407859294)*'Hintergrund Berechnung'!$I$942),IF($C876&lt;13,(K876/($D876^0.70558407859294)*'Hintergrund Berechnung'!$I$941)*0.5,IF($C876&lt;16,(K876/($D876^0.70558407859294)*'Hintergrund Berechnung'!$I$941)*0.67,K876/($D876^0.70558407859294)*'Hintergrund Berechnung'!$I$942)))</f>
        <v>#DIV/0!</v>
      </c>
      <c r="AC876" s="16" t="str">
        <f t="shared" si="121"/>
        <v/>
      </c>
      <c r="AD876" s="16" t="e">
        <f>IF($A$3=FALSE,IF($C876&lt;16,M876/($D876^0.70558407859294)*'Hintergrund Berechnung'!$I$941,M876/($D876^0.70558407859294)*'Hintergrund Berechnung'!$I$942),IF($C876&lt;13,(M876/($D876^0.70558407859294)*'Hintergrund Berechnung'!$I$941)*0.5,IF($C876&lt;16,(M876/($D876^0.70558407859294)*'Hintergrund Berechnung'!$I$941)*0.67,M876/($D876^0.70558407859294)*'Hintergrund Berechnung'!$I$942)))</f>
        <v>#DIV/0!</v>
      </c>
      <c r="AE876" s="16" t="str">
        <f t="shared" si="122"/>
        <v/>
      </c>
      <c r="AF876" s="16" t="e">
        <f>IF($A$3=FALSE,IF($C876&lt;16,O876/($D876^0.70558407859294)*'Hintergrund Berechnung'!$I$941,O876/($D876^0.70558407859294)*'Hintergrund Berechnung'!$I$942),IF($C876&lt;13,(O876/($D876^0.70558407859294)*'Hintergrund Berechnung'!$I$941)*0.5,IF($C876&lt;16,(O876/($D876^0.70558407859294)*'Hintergrund Berechnung'!$I$941)*0.67,O876/($D876^0.70558407859294)*'Hintergrund Berechnung'!$I$942)))</f>
        <v>#DIV/0!</v>
      </c>
      <c r="AG876" s="16" t="str">
        <f t="shared" si="123"/>
        <v/>
      </c>
      <c r="AH876" s="16" t="e">
        <f t="shared" si="124"/>
        <v>#DIV/0!</v>
      </c>
      <c r="AI876" s="34" t="e">
        <f>ROUND(IF(C876&lt;16,$Q876/($D876^0.450818786555515)*'Hintergrund Berechnung'!$N$941,$Q876/($D876^0.450818786555515)*'Hintergrund Berechnung'!$N$942),0)</f>
        <v>#DIV/0!</v>
      </c>
      <c r="AJ876" s="34">
        <f>ROUND(IF(C876&lt;16,$R876*'Hintergrund Berechnung'!$O$941,$R876*'Hintergrund Berechnung'!$O$942),0)</f>
        <v>0</v>
      </c>
      <c r="AK876" s="34">
        <f>ROUND(IF(C876&lt;16,IF(S876&gt;0,(25-$S876)*'Hintergrund Berechnung'!$J$941,0),IF(S876&gt;0,(25-$S876)*'Hintergrund Berechnung'!$J$942,0)),0)</f>
        <v>0</v>
      </c>
      <c r="AL876" s="18" t="e">
        <f t="shared" si="125"/>
        <v>#DIV/0!</v>
      </c>
    </row>
    <row r="877" spans="21:38" x14ac:dyDescent="0.5">
      <c r="U877" s="16">
        <f t="shared" si="117"/>
        <v>0</v>
      </c>
      <c r="V877" s="16" t="e">
        <f>IF($A$3=FALSE,IF($C877&lt;16,E877/($D877^0.70558407859294)*'Hintergrund Berechnung'!$I$941,E877/($D877^0.70558407859294)*'Hintergrund Berechnung'!$I$942),IF($C877&lt;13,(E877/($D877^0.70558407859294)*'Hintergrund Berechnung'!$I$941)*0.5,IF($C877&lt;16,(E877/($D877^0.70558407859294)*'Hintergrund Berechnung'!$I$941)*0.67,E877/($D877^0.70558407859294)*'Hintergrund Berechnung'!$I$942)))</f>
        <v>#DIV/0!</v>
      </c>
      <c r="W877" s="16" t="str">
        <f t="shared" si="118"/>
        <v/>
      </c>
      <c r="X877" s="16" t="e">
        <f>IF($A$3=FALSE,IF($C877&lt;16,G877/($D877^0.70558407859294)*'Hintergrund Berechnung'!$I$941,G877/($D877^0.70558407859294)*'Hintergrund Berechnung'!$I$942),IF($C877&lt;13,(G877/($D877^0.70558407859294)*'Hintergrund Berechnung'!$I$941)*0.5,IF($C877&lt;16,(G877/($D877^0.70558407859294)*'Hintergrund Berechnung'!$I$941)*0.67,G877/($D877^0.70558407859294)*'Hintergrund Berechnung'!$I$942)))</f>
        <v>#DIV/0!</v>
      </c>
      <c r="Y877" s="16" t="str">
        <f t="shared" si="119"/>
        <v/>
      </c>
      <c r="Z877" s="16" t="e">
        <f>IF($A$3=FALSE,IF($C877&lt;16,I877/($D877^0.70558407859294)*'Hintergrund Berechnung'!$I$941,I877/($D877^0.70558407859294)*'Hintergrund Berechnung'!$I$942),IF($C877&lt;13,(I877/($D877^0.70558407859294)*'Hintergrund Berechnung'!$I$941)*0.5,IF($C877&lt;16,(I877/($D877^0.70558407859294)*'Hintergrund Berechnung'!$I$941)*0.67,I877/($D877^0.70558407859294)*'Hintergrund Berechnung'!$I$942)))</f>
        <v>#DIV/0!</v>
      </c>
      <c r="AA877" s="16" t="str">
        <f t="shared" si="120"/>
        <v/>
      </c>
      <c r="AB877" s="16" t="e">
        <f>IF($A$3=FALSE,IF($C877&lt;16,K877/($D877^0.70558407859294)*'Hintergrund Berechnung'!$I$941,K877/($D877^0.70558407859294)*'Hintergrund Berechnung'!$I$942),IF($C877&lt;13,(K877/($D877^0.70558407859294)*'Hintergrund Berechnung'!$I$941)*0.5,IF($C877&lt;16,(K877/($D877^0.70558407859294)*'Hintergrund Berechnung'!$I$941)*0.67,K877/($D877^0.70558407859294)*'Hintergrund Berechnung'!$I$942)))</f>
        <v>#DIV/0!</v>
      </c>
      <c r="AC877" s="16" t="str">
        <f t="shared" si="121"/>
        <v/>
      </c>
      <c r="AD877" s="16" t="e">
        <f>IF($A$3=FALSE,IF($C877&lt;16,M877/($D877^0.70558407859294)*'Hintergrund Berechnung'!$I$941,M877/($D877^0.70558407859294)*'Hintergrund Berechnung'!$I$942),IF($C877&lt;13,(M877/($D877^0.70558407859294)*'Hintergrund Berechnung'!$I$941)*0.5,IF($C877&lt;16,(M877/($D877^0.70558407859294)*'Hintergrund Berechnung'!$I$941)*0.67,M877/($D877^0.70558407859294)*'Hintergrund Berechnung'!$I$942)))</f>
        <v>#DIV/0!</v>
      </c>
      <c r="AE877" s="16" t="str">
        <f t="shared" si="122"/>
        <v/>
      </c>
      <c r="AF877" s="16" t="e">
        <f>IF($A$3=FALSE,IF($C877&lt;16,O877/($D877^0.70558407859294)*'Hintergrund Berechnung'!$I$941,O877/($D877^0.70558407859294)*'Hintergrund Berechnung'!$I$942),IF($C877&lt;13,(O877/($D877^0.70558407859294)*'Hintergrund Berechnung'!$I$941)*0.5,IF($C877&lt;16,(O877/($D877^0.70558407859294)*'Hintergrund Berechnung'!$I$941)*0.67,O877/($D877^0.70558407859294)*'Hintergrund Berechnung'!$I$942)))</f>
        <v>#DIV/0!</v>
      </c>
      <c r="AG877" s="16" t="str">
        <f t="shared" si="123"/>
        <v/>
      </c>
      <c r="AH877" s="16" t="e">
        <f t="shared" si="124"/>
        <v>#DIV/0!</v>
      </c>
      <c r="AI877" s="34" t="e">
        <f>ROUND(IF(C877&lt;16,$Q877/($D877^0.450818786555515)*'Hintergrund Berechnung'!$N$941,$Q877/($D877^0.450818786555515)*'Hintergrund Berechnung'!$N$942),0)</f>
        <v>#DIV/0!</v>
      </c>
      <c r="AJ877" s="34">
        <f>ROUND(IF(C877&lt;16,$R877*'Hintergrund Berechnung'!$O$941,$R877*'Hintergrund Berechnung'!$O$942),0)</f>
        <v>0</v>
      </c>
      <c r="AK877" s="34">
        <f>ROUND(IF(C877&lt;16,IF(S877&gt;0,(25-$S877)*'Hintergrund Berechnung'!$J$941,0),IF(S877&gt;0,(25-$S877)*'Hintergrund Berechnung'!$J$942,0)),0)</f>
        <v>0</v>
      </c>
      <c r="AL877" s="18" t="e">
        <f t="shared" si="125"/>
        <v>#DIV/0!</v>
      </c>
    </row>
    <row r="878" spans="21:38" x14ac:dyDescent="0.5">
      <c r="U878" s="16">
        <f t="shared" si="117"/>
        <v>0</v>
      </c>
      <c r="V878" s="16" t="e">
        <f>IF($A$3=FALSE,IF($C878&lt;16,E878/($D878^0.70558407859294)*'Hintergrund Berechnung'!$I$941,E878/($D878^0.70558407859294)*'Hintergrund Berechnung'!$I$942),IF($C878&lt;13,(E878/($D878^0.70558407859294)*'Hintergrund Berechnung'!$I$941)*0.5,IF($C878&lt;16,(E878/($D878^0.70558407859294)*'Hintergrund Berechnung'!$I$941)*0.67,E878/($D878^0.70558407859294)*'Hintergrund Berechnung'!$I$942)))</f>
        <v>#DIV/0!</v>
      </c>
      <c r="W878" s="16" t="str">
        <f t="shared" si="118"/>
        <v/>
      </c>
      <c r="X878" s="16" t="e">
        <f>IF($A$3=FALSE,IF($C878&lt;16,G878/($D878^0.70558407859294)*'Hintergrund Berechnung'!$I$941,G878/($D878^0.70558407859294)*'Hintergrund Berechnung'!$I$942),IF($C878&lt;13,(G878/($D878^0.70558407859294)*'Hintergrund Berechnung'!$I$941)*0.5,IF($C878&lt;16,(G878/($D878^0.70558407859294)*'Hintergrund Berechnung'!$I$941)*0.67,G878/($D878^0.70558407859294)*'Hintergrund Berechnung'!$I$942)))</f>
        <v>#DIV/0!</v>
      </c>
      <c r="Y878" s="16" t="str">
        <f t="shared" si="119"/>
        <v/>
      </c>
      <c r="Z878" s="16" t="e">
        <f>IF($A$3=FALSE,IF($C878&lt;16,I878/($D878^0.70558407859294)*'Hintergrund Berechnung'!$I$941,I878/($D878^0.70558407859294)*'Hintergrund Berechnung'!$I$942),IF($C878&lt;13,(I878/($D878^0.70558407859294)*'Hintergrund Berechnung'!$I$941)*0.5,IF($C878&lt;16,(I878/($D878^0.70558407859294)*'Hintergrund Berechnung'!$I$941)*0.67,I878/($D878^0.70558407859294)*'Hintergrund Berechnung'!$I$942)))</f>
        <v>#DIV/0!</v>
      </c>
      <c r="AA878" s="16" t="str">
        <f t="shared" si="120"/>
        <v/>
      </c>
      <c r="AB878" s="16" t="e">
        <f>IF($A$3=FALSE,IF($C878&lt;16,K878/($D878^0.70558407859294)*'Hintergrund Berechnung'!$I$941,K878/($D878^0.70558407859294)*'Hintergrund Berechnung'!$I$942),IF($C878&lt;13,(K878/($D878^0.70558407859294)*'Hintergrund Berechnung'!$I$941)*0.5,IF($C878&lt;16,(K878/($D878^0.70558407859294)*'Hintergrund Berechnung'!$I$941)*0.67,K878/($D878^0.70558407859294)*'Hintergrund Berechnung'!$I$942)))</f>
        <v>#DIV/0!</v>
      </c>
      <c r="AC878" s="16" t="str">
        <f t="shared" si="121"/>
        <v/>
      </c>
      <c r="AD878" s="16" t="e">
        <f>IF($A$3=FALSE,IF($C878&lt;16,M878/($D878^0.70558407859294)*'Hintergrund Berechnung'!$I$941,M878/($D878^0.70558407859294)*'Hintergrund Berechnung'!$I$942),IF($C878&lt;13,(M878/($D878^0.70558407859294)*'Hintergrund Berechnung'!$I$941)*0.5,IF($C878&lt;16,(M878/($D878^0.70558407859294)*'Hintergrund Berechnung'!$I$941)*0.67,M878/($D878^0.70558407859294)*'Hintergrund Berechnung'!$I$942)))</f>
        <v>#DIV/0!</v>
      </c>
      <c r="AE878" s="16" t="str">
        <f t="shared" si="122"/>
        <v/>
      </c>
      <c r="AF878" s="16" t="e">
        <f>IF($A$3=FALSE,IF($C878&lt;16,O878/($D878^0.70558407859294)*'Hintergrund Berechnung'!$I$941,O878/($D878^0.70558407859294)*'Hintergrund Berechnung'!$I$942),IF($C878&lt;13,(O878/($D878^0.70558407859294)*'Hintergrund Berechnung'!$I$941)*0.5,IF($C878&lt;16,(O878/($D878^0.70558407859294)*'Hintergrund Berechnung'!$I$941)*0.67,O878/($D878^0.70558407859294)*'Hintergrund Berechnung'!$I$942)))</f>
        <v>#DIV/0!</v>
      </c>
      <c r="AG878" s="16" t="str">
        <f t="shared" si="123"/>
        <v/>
      </c>
      <c r="AH878" s="16" t="e">
        <f t="shared" si="124"/>
        <v>#DIV/0!</v>
      </c>
      <c r="AI878" s="34" t="e">
        <f>ROUND(IF(C878&lt;16,$Q878/($D878^0.450818786555515)*'Hintergrund Berechnung'!$N$941,$Q878/($D878^0.450818786555515)*'Hintergrund Berechnung'!$N$942),0)</f>
        <v>#DIV/0!</v>
      </c>
      <c r="AJ878" s="34">
        <f>ROUND(IF(C878&lt;16,$R878*'Hintergrund Berechnung'!$O$941,$R878*'Hintergrund Berechnung'!$O$942),0)</f>
        <v>0</v>
      </c>
      <c r="AK878" s="34">
        <f>ROUND(IF(C878&lt;16,IF(S878&gt;0,(25-$S878)*'Hintergrund Berechnung'!$J$941,0),IF(S878&gt;0,(25-$S878)*'Hintergrund Berechnung'!$J$942,0)),0)</f>
        <v>0</v>
      </c>
      <c r="AL878" s="18" t="e">
        <f t="shared" si="125"/>
        <v>#DIV/0!</v>
      </c>
    </row>
    <row r="879" spans="21:38" x14ac:dyDescent="0.5">
      <c r="U879" s="16">
        <f t="shared" si="117"/>
        <v>0</v>
      </c>
      <c r="V879" s="16" t="e">
        <f>IF($A$3=FALSE,IF($C879&lt;16,E879/($D879^0.70558407859294)*'Hintergrund Berechnung'!$I$941,E879/($D879^0.70558407859294)*'Hintergrund Berechnung'!$I$942),IF($C879&lt;13,(E879/($D879^0.70558407859294)*'Hintergrund Berechnung'!$I$941)*0.5,IF($C879&lt;16,(E879/($D879^0.70558407859294)*'Hintergrund Berechnung'!$I$941)*0.67,E879/($D879^0.70558407859294)*'Hintergrund Berechnung'!$I$942)))</f>
        <v>#DIV/0!</v>
      </c>
      <c r="W879" s="16" t="str">
        <f t="shared" si="118"/>
        <v/>
      </c>
      <c r="X879" s="16" t="e">
        <f>IF($A$3=FALSE,IF($C879&lt;16,G879/($D879^0.70558407859294)*'Hintergrund Berechnung'!$I$941,G879/($D879^0.70558407859294)*'Hintergrund Berechnung'!$I$942),IF($C879&lt;13,(G879/($D879^0.70558407859294)*'Hintergrund Berechnung'!$I$941)*0.5,IF($C879&lt;16,(G879/($D879^0.70558407859294)*'Hintergrund Berechnung'!$I$941)*0.67,G879/($D879^0.70558407859294)*'Hintergrund Berechnung'!$I$942)))</f>
        <v>#DIV/0!</v>
      </c>
      <c r="Y879" s="16" t="str">
        <f t="shared" si="119"/>
        <v/>
      </c>
      <c r="Z879" s="16" t="e">
        <f>IF($A$3=FALSE,IF($C879&lt;16,I879/($D879^0.70558407859294)*'Hintergrund Berechnung'!$I$941,I879/($D879^0.70558407859294)*'Hintergrund Berechnung'!$I$942),IF($C879&lt;13,(I879/($D879^0.70558407859294)*'Hintergrund Berechnung'!$I$941)*0.5,IF($C879&lt;16,(I879/($D879^0.70558407859294)*'Hintergrund Berechnung'!$I$941)*0.67,I879/($D879^0.70558407859294)*'Hintergrund Berechnung'!$I$942)))</f>
        <v>#DIV/0!</v>
      </c>
      <c r="AA879" s="16" t="str">
        <f t="shared" si="120"/>
        <v/>
      </c>
      <c r="AB879" s="16" t="e">
        <f>IF($A$3=FALSE,IF($C879&lt;16,K879/($D879^0.70558407859294)*'Hintergrund Berechnung'!$I$941,K879/($D879^0.70558407859294)*'Hintergrund Berechnung'!$I$942),IF($C879&lt;13,(K879/($D879^0.70558407859294)*'Hintergrund Berechnung'!$I$941)*0.5,IF($C879&lt;16,(K879/($D879^0.70558407859294)*'Hintergrund Berechnung'!$I$941)*0.67,K879/($D879^0.70558407859294)*'Hintergrund Berechnung'!$I$942)))</f>
        <v>#DIV/0!</v>
      </c>
      <c r="AC879" s="16" t="str">
        <f t="shared" si="121"/>
        <v/>
      </c>
      <c r="AD879" s="16" t="e">
        <f>IF($A$3=FALSE,IF($C879&lt;16,M879/($D879^0.70558407859294)*'Hintergrund Berechnung'!$I$941,M879/($D879^0.70558407859294)*'Hintergrund Berechnung'!$I$942),IF($C879&lt;13,(M879/($D879^0.70558407859294)*'Hintergrund Berechnung'!$I$941)*0.5,IF($C879&lt;16,(M879/($D879^0.70558407859294)*'Hintergrund Berechnung'!$I$941)*0.67,M879/($D879^0.70558407859294)*'Hintergrund Berechnung'!$I$942)))</f>
        <v>#DIV/0!</v>
      </c>
      <c r="AE879" s="16" t="str">
        <f t="shared" si="122"/>
        <v/>
      </c>
      <c r="AF879" s="16" t="e">
        <f>IF($A$3=FALSE,IF($C879&lt;16,O879/($D879^0.70558407859294)*'Hintergrund Berechnung'!$I$941,O879/($D879^0.70558407859294)*'Hintergrund Berechnung'!$I$942),IF($C879&lt;13,(O879/($D879^0.70558407859294)*'Hintergrund Berechnung'!$I$941)*0.5,IF($C879&lt;16,(O879/($D879^0.70558407859294)*'Hintergrund Berechnung'!$I$941)*0.67,O879/($D879^0.70558407859294)*'Hintergrund Berechnung'!$I$942)))</f>
        <v>#DIV/0!</v>
      </c>
      <c r="AG879" s="16" t="str">
        <f t="shared" si="123"/>
        <v/>
      </c>
      <c r="AH879" s="16" t="e">
        <f t="shared" si="124"/>
        <v>#DIV/0!</v>
      </c>
      <c r="AI879" s="34" t="e">
        <f>ROUND(IF(C879&lt;16,$Q879/($D879^0.450818786555515)*'Hintergrund Berechnung'!$N$941,$Q879/($D879^0.450818786555515)*'Hintergrund Berechnung'!$N$942),0)</f>
        <v>#DIV/0!</v>
      </c>
      <c r="AJ879" s="34">
        <f>ROUND(IF(C879&lt;16,$R879*'Hintergrund Berechnung'!$O$941,$R879*'Hintergrund Berechnung'!$O$942),0)</f>
        <v>0</v>
      </c>
      <c r="AK879" s="34">
        <f>ROUND(IF(C879&lt;16,IF(S879&gt;0,(25-$S879)*'Hintergrund Berechnung'!$J$941,0),IF(S879&gt;0,(25-$S879)*'Hintergrund Berechnung'!$J$942,0)),0)</f>
        <v>0</v>
      </c>
      <c r="AL879" s="18" t="e">
        <f t="shared" si="125"/>
        <v>#DIV/0!</v>
      </c>
    </row>
    <row r="880" spans="21:38" x14ac:dyDescent="0.5">
      <c r="U880" s="16">
        <f t="shared" si="117"/>
        <v>0</v>
      </c>
      <c r="V880" s="16" t="e">
        <f>IF($A$3=FALSE,IF($C880&lt;16,E880/($D880^0.70558407859294)*'Hintergrund Berechnung'!$I$941,E880/($D880^0.70558407859294)*'Hintergrund Berechnung'!$I$942),IF($C880&lt;13,(E880/($D880^0.70558407859294)*'Hintergrund Berechnung'!$I$941)*0.5,IF($C880&lt;16,(E880/($D880^0.70558407859294)*'Hintergrund Berechnung'!$I$941)*0.67,E880/($D880^0.70558407859294)*'Hintergrund Berechnung'!$I$942)))</f>
        <v>#DIV/0!</v>
      </c>
      <c r="W880" s="16" t="str">
        <f t="shared" si="118"/>
        <v/>
      </c>
      <c r="X880" s="16" t="e">
        <f>IF($A$3=FALSE,IF($C880&lt;16,G880/($D880^0.70558407859294)*'Hintergrund Berechnung'!$I$941,G880/($D880^0.70558407859294)*'Hintergrund Berechnung'!$I$942),IF($C880&lt;13,(G880/($D880^0.70558407859294)*'Hintergrund Berechnung'!$I$941)*0.5,IF($C880&lt;16,(G880/($D880^0.70558407859294)*'Hintergrund Berechnung'!$I$941)*0.67,G880/($D880^0.70558407859294)*'Hintergrund Berechnung'!$I$942)))</f>
        <v>#DIV/0!</v>
      </c>
      <c r="Y880" s="16" t="str">
        <f t="shared" si="119"/>
        <v/>
      </c>
      <c r="Z880" s="16" t="e">
        <f>IF($A$3=FALSE,IF($C880&lt;16,I880/($D880^0.70558407859294)*'Hintergrund Berechnung'!$I$941,I880/($D880^0.70558407859294)*'Hintergrund Berechnung'!$I$942),IF($C880&lt;13,(I880/($D880^0.70558407859294)*'Hintergrund Berechnung'!$I$941)*0.5,IF($C880&lt;16,(I880/($D880^0.70558407859294)*'Hintergrund Berechnung'!$I$941)*0.67,I880/($D880^0.70558407859294)*'Hintergrund Berechnung'!$I$942)))</f>
        <v>#DIV/0!</v>
      </c>
      <c r="AA880" s="16" t="str">
        <f t="shared" si="120"/>
        <v/>
      </c>
      <c r="AB880" s="16" t="e">
        <f>IF($A$3=FALSE,IF($C880&lt;16,K880/($D880^0.70558407859294)*'Hintergrund Berechnung'!$I$941,K880/($D880^0.70558407859294)*'Hintergrund Berechnung'!$I$942),IF($C880&lt;13,(K880/($D880^0.70558407859294)*'Hintergrund Berechnung'!$I$941)*0.5,IF($C880&lt;16,(K880/($D880^0.70558407859294)*'Hintergrund Berechnung'!$I$941)*0.67,K880/($D880^0.70558407859294)*'Hintergrund Berechnung'!$I$942)))</f>
        <v>#DIV/0!</v>
      </c>
      <c r="AC880" s="16" t="str">
        <f t="shared" si="121"/>
        <v/>
      </c>
      <c r="AD880" s="16" t="e">
        <f>IF($A$3=FALSE,IF($C880&lt;16,M880/($D880^0.70558407859294)*'Hintergrund Berechnung'!$I$941,M880/($D880^0.70558407859294)*'Hintergrund Berechnung'!$I$942),IF($C880&lt;13,(M880/($D880^0.70558407859294)*'Hintergrund Berechnung'!$I$941)*0.5,IF($C880&lt;16,(M880/($D880^0.70558407859294)*'Hintergrund Berechnung'!$I$941)*0.67,M880/($D880^0.70558407859294)*'Hintergrund Berechnung'!$I$942)))</f>
        <v>#DIV/0!</v>
      </c>
      <c r="AE880" s="16" t="str">
        <f t="shared" si="122"/>
        <v/>
      </c>
      <c r="AF880" s="16" t="e">
        <f>IF($A$3=FALSE,IF($C880&lt;16,O880/($D880^0.70558407859294)*'Hintergrund Berechnung'!$I$941,O880/($D880^0.70558407859294)*'Hintergrund Berechnung'!$I$942),IF($C880&lt;13,(O880/($D880^0.70558407859294)*'Hintergrund Berechnung'!$I$941)*0.5,IF($C880&lt;16,(O880/($D880^0.70558407859294)*'Hintergrund Berechnung'!$I$941)*0.67,O880/($D880^0.70558407859294)*'Hintergrund Berechnung'!$I$942)))</f>
        <v>#DIV/0!</v>
      </c>
      <c r="AG880" s="16" t="str">
        <f t="shared" si="123"/>
        <v/>
      </c>
      <c r="AH880" s="16" t="e">
        <f t="shared" si="124"/>
        <v>#DIV/0!</v>
      </c>
      <c r="AI880" s="34" t="e">
        <f>ROUND(IF(C880&lt;16,$Q880/($D880^0.450818786555515)*'Hintergrund Berechnung'!$N$941,$Q880/($D880^0.450818786555515)*'Hintergrund Berechnung'!$N$942),0)</f>
        <v>#DIV/0!</v>
      </c>
      <c r="AJ880" s="34">
        <f>ROUND(IF(C880&lt;16,$R880*'Hintergrund Berechnung'!$O$941,$R880*'Hintergrund Berechnung'!$O$942),0)</f>
        <v>0</v>
      </c>
      <c r="AK880" s="34">
        <f>ROUND(IF(C880&lt;16,IF(S880&gt;0,(25-$S880)*'Hintergrund Berechnung'!$J$941,0),IF(S880&gt;0,(25-$S880)*'Hintergrund Berechnung'!$J$942,0)),0)</f>
        <v>0</v>
      </c>
      <c r="AL880" s="18" t="e">
        <f t="shared" si="125"/>
        <v>#DIV/0!</v>
      </c>
    </row>
    <row r="881" spans="21:38" x14ac:dyDescent="0.5">
      <c r="U881" s="16">
        <f t="shared" si="117"/>
        <v>0</v>
      </c>
      <c r="V881" s="16" t="e">
        <f>IF($A$3=FALSE,IF($C881&lt;16,E881/($D881^0.70558407859294)*'Hintergrund Berechnung'!$I$941,E881/($D881^0.70558407859294)*'Hintergrund Berechnung'!$I$942),IF($C881&lt;13,(E881/($D881^0.70558407859294)*'Hintergrund Berechnung'!$I$941)*0.5,IF($C881&lt;16,(E881/($D881^0.70558407859294)*'Hintergrund Berechnung'!$I$941)*0.67,E881/($D881^0.70558407859294)*'Hintergrund Berechnung'!$I$942)))</f>
        <v>#DIV/0!</v>
      </c>
      <c r="W881" s="16" t="str">
        <f t="shared" si="118"/>
        <v/>
      </c>
      <c r="X881" s="16" t="e">
        <f>IF($A$3=FALSE,IF($C881&lt;16,G881/($D881^0.70558407859294)*'Hintergrund Berechnung'!$I$941,G881/($D881^0.70558407859294)*'Hintergrund Berechnung'!$I$942),IF($C881&lt;13,(G881/($D881^0.70558407859294)*'Hintergrund Berechnung'!$I$941)*0.5,IF($C881&lt;16,(G881/($D881^0.70558407859294)*'Hintergrund Berechnung'!$I$941)*0.67,G881/($D881^0.70558407859294)*'Hintergrund Berechnung'!$I$942)))</f>
        <v>#DIV/0!</v>
      </c>
      <c r="Y881" s="16" t="str">
        <f t="shared" si="119"/>
        <v/>
      </c>
      <c r="Z881" s="16" t="e">
        <f>IF($A$3=FALSE,IF($C881&lt;16,I881/($D881^0.70558407859294)*'Hintergrund Berechnung'!$I$941,I881/($D881^0.70558407859294)*'Hintergrund Berechnung'!$I$942),IF($C881&lt;13,(I881/($D881^0.70558407859294)*'Hintergrund Berechnung'!$I$941)*0.5,IF($C881&lt;16,(I881/($D881^0.70558407859294)*'Hintergrund Berechnung'!$I$941)*0.67,I881/($D881^0.70558407859294)*'Hintergrund Berechnung'!$I$942)))</f>
        <v>#DIV/0!</v>
      </c>
      <c r="AA881" s="16" t="str">
        <f t="shared" si="120"/>
        <v/>
      </c>
      <c r="AB881" s="16" t="e">
        <f>IF($A$3=FALSE,IF($C881&lt;16,K881/($D881^0.70558407859294)*'Hintergrund Berechnung'!$I$941,K881/($D881^0.70558407859294)*'Hintergrund Berechnung'!$I$942),IF($C881&lt;13,(K881/($D881^0.70558407859294)*'Hintergrund Berechnung'!$I$941)*0.5,IF($C881&lt;16,(K881/($D881^0.70558407859294)*'Hintergrund Berechnung'!$I$941)*0.67,K881/($D881^0.70558407859294)*'Hintergrund Berechnung'!$I$942)))</f>
        <v>#DIV/0!</v>
      </c>
      <c r="AC881" s="16" t="str">
        <f t="shared" si="121"/>
        <v/>
      </c>
      <c r="AD881" s="16" t="e">
        <f>IF($A$3=FALSE,IF($C881&lt;16,M881/($D881^0.70558407859294)*'Hintergrund Berechnung'!$I$941,M881/($D881^0.70558407859294)*'Hintergrund Berechnung'!$I$942),IF($C881&lt;13,(M881/($D881^0.70558407859294)*'Hintergrund Berechnung'!$I$941)*0.5,IF($C881&lt;16,(M881/($D881^0.70558407859294)*'Hintergrund Berechnung'!$I$941)*0.67,M881/($D881^0.70558407859294)*'Hintergrund Berechnung'!$I$942)))</f>
        <v>#DIV/0!</v>
      </c>
      <c r="AE881" s="16" t="str">
        <f t="shared" si="122"/>
        <v/>
      </c>
      <c r="AF881" s="16" t="e">
        <f>IF($A$3=FALSE,IF($C881&lt;16,O881/($D881^0.70558407859294)*'Hintergrund Berechnung'!$I$941,O881/($D881^0.70558407859294)*'Hintergrund Berechnung'!$I$942),IF($C881&lt;13,(O881/($D881^0.70558407859294)*'Hintergrund Berechnung'!$I$941)*0.5,IF($C881&lt;16,(O881/($D881^0.70558407859294)*'Hintergrund Berechnung'!$I$941)*0.67,O881/($D881^0.70558407859294)*'Hintergrund Berechnung'!$I$942)))</f>
        <v>#DIV/0!</v>
      </c>
      <c r="AG881" s="16" t="str">
        <f t="shared" si="123"/>
        <v/>
      </c>
      <c r="AH881" s="16" t="e">
        <f t="shared" si="124"/>
        <v>#DIV/0!</v>
      </c>
      <c r="AI881" s="34" t="e">
        <f>ROUND(IF(C881&lt;16,$Q881/($D881^0.450818786555515)*'Hintergrund Berechnung'!$N$941,$Q881/($D881^0.450818786555515)*'Hintergrund Berechnung'!$N$942),0)</f>
        <v>#DIV/0!</v>
      </c>
      <c r="AJ881" s="34">
        <f>ROUND(IF(C881&lt;16,$R881*'Hintergrund Berechnung'!$O$941,$R881*'Hintergrund Berechnung'!$O$942),0)</f>
        <v>0</v>
      </c>
      <c r="AK881" s="34">
        <f>ROUND(IF(C881&lt;16,IF(S881&gt;0,(25-$S881)*'Hintergrund Berechnung'!$J$941,0),IF(S881&gt;0,(25-$S881)*'Hintergrund Berechnung'!$J$942,0)),0)</f>
        <v>0</v>
      </c>
      <c r="AL881" s="18" t="e">
        <f t="shared" si="125"/>
        <v>#DIV/0!</v>
      </c>
    </row>
    <row r="882" spans="21:38" x14ac:dyDescent="0.5">
      <c r="U882" s="16">
        <f t="shared" si="117"/>
        <v>0</v>
      </c>
      <c r="V882" s="16" t="e">
        <f>IF($A$3=FALSE,IF($C882&lt;16,E882/($D882^0.70558407859294)*'Hintergrund Berechnung'!$I$941,E882/($D882^0.70558407859294)*'Hintergrund Berechnung'!$I$942),IF($C882&lt;13,(E882/($D882^0.70558407859294)*'Hintergrund Berechnung'!$I$941)*0.5,IF($C882&lt;16,(E882/($D882^0.70558407859294)*'Hintergrund Berechnung'!$I$941)*0.67,E882/($D882^0.70558407859294)*'Hintergrund Berechnung'!$I$942)))</f>
        <v>#DIV/0!</v>
      </c>
      <c r="W882" s="16" t="str">
        <f t="shared" si="118"/>
        <v/>
      </c>
      <c r="X882" s="16" t="e">
        <f>IF($A$3=FALSE,IF($C882&lt;16,G882/($D882^0.70558407859294)*'Hintergrund Berechnung'!$I$941,G882/($D882^0.70558407859294)*'Hintergrund Berechnung'!$I$942),IF($C882&lt;13,(G882/($D882^0.70558407859294)*'Hintergrund Berechnung'!$I$941)*0.5,IF($C882&lt;16,(G882/($D882^0.70558407859294)*'Hintergrund Berechnung'!$I$941)*0.67,G882/($D882^0.70558407859294)*'Hintergrund Berechnung'!$I$942)))</f>
        <v>#DIV/0!</v>
      </c>
      <c r="Y882" s="16" t="str">
        <f t="shared" si="119"/>
        <v/>
      </c>
      <c r="Z882" s="16" t="e">
        <f>IF($A$3=FALSE,IF($C882&lt;16,I882/($D882^0.70558407859294)*'Hintergrund Berechnung'!$I$941,I882/($D882^0.70558407859294)*'Hintergrund Berechnung'!$I$942),IF($C882&lt;13,(I882/($D882^0.70558407859294)*'Hintergrund Berechnung'!$I$941)*0.5,IF($C882&lt;16,(I882/($D882^0.70558407859294)*'Hintergrund Berechnung'!$I$941)*0.67,I882/($D882^0.70558407859294)*'Hintergrund Berechnung'!$I$942)))</f>
        <v>#DIV/0!</v>
      </c>
      <c r="AA882" s="16" t="str">
        <f t="shared" si="120"/>
        <v/>
      </c>
      <c r="AB882" s="16" t="e">
        <f>IF($A$3=FALSE,IF($C882&lt;16,K882/($D882^0.70558407859294)*'Hintergrund Berechnung'!$I$941,K882/($D882^0.70558407859294)*'Hintergrund Berechnung'!$I$942),IF($C882&lt;13,(K882/($D882^0.70558407859294)*'Hintergrund Berechnung'!$I$941)*0.5,IF($C882&lt;16,(K882/($D882^0.70558407859294)*'Hintergrund Berechnung'!$I$941)*0.67,K882/($D882^0.70558407859294)*'Hintergrund Berechnung'!$I$942)))</f>
        <v>#DIV/0!</v>
      </c>
      <c r="AC882" s="16" t="str">
        <f t="shared" si="121"/>
        <v/>
      </c>
      <c r="AD882" s="16" t="e">
        <f>IF($A$3=FALSE,IF($C882&lt;16,M882/($D882^0.70558407859294)*'Hintergrund Berechnung'!$I$941,M882/($D882^0.70558407859294)*'Hintergrund Berechnung'!$I$942),IF($C882&lt;13,(M882/($D882^0.70558407859294)*'Hintergrund Berechnung'!$I$941)*0.5,IF($C882&lt;16,(M882/($D882^0.70558407859294)*'Hintergrund Berechnung'!$I$941)*0.67,M882/($D882^0.70558407859294)*'Hintergrund Berechnung'!$I$942)))</f>
        <v>#DIV/0!</v>
      </c>
      <c r="AE882" s="16" t="str">
        <f t="shared" si="122"/>
        <v/>
      </c>
      <c r="AF882" s="16" t="e">
        <f>IF($A$3=FALSE,IF($C882&lt;16,O882/($D882^0.70558407859294)*'Hintergrund Berechnung'!$I$941,O882/($D882^0.70558407859294)*'Hintergrund Berechnung'!$I$942),IF($C882&lt;13,(O882/($D882^0.70558407859294)*'Hintergrund Berechnung'!$I$941)*0.5,IF($C882&lt;16,(O882/($D882^0.70558407859294)*'Hintergrund Berechnung'!$I$941)*0.67,O882/($D882^0.70558407859294)*'Hintergrund Berechnung'!$I$942)))</f>
        <v>#DIV/0!</v>
      </c>
      <c r="AG882" s="16" t="str">
        <f t="shared" si="123"/>
        <v/>
      </c>
      <c r="AH882" s="16" t="e">
        <f t="shared" si="124"/>
        <v>#DIV/0!</v>
      </c>
      <c r="AI882" s="34" t="e">
        <f>ROUND(IF(C882&lt;16,$Q882/($D882^0.450818786555515)*'Hintergrund Berechnung'!$N$941,$Q882/($D882^0.450818786555515)*'Hintergrund Berechnung'!$N$942),0)</f>
        <v>#DIV/0!</v>
      </c>
      <c r="AJ882" s="34">
        <f>ROUND(IF(C882&lt;16,$R882*'Hintergrund Berechnung'!$O$941,$R882*'Hintergrund Berechnung'!$O$942),0)</f>
        <v>0</v>
      </c>
      <c r="AK882" s="34">
        <f>ROUND(IF(C882&lt;16,IF(S882&gt;0,(25-$S882)*'Hintergrund Berechnung'!$J$941,0),IF(S882&gt;0,(25-$S882)*'Hintergrund Berechnung'!$J$942,0)),0)</f>
        <v>0</v>
      </c>
      <c r="AL882" s="18" t="e">
        <f t="shared" si="125"/>
        <v>#DIV/0!</v>
      </c>
    </row>
    <row r="883" spans="21:38" x14ac:dyDescent="0.5">
      <c r="U883" s="16">
        <f t="shared" si="117"/>
        <v>0</v>
      </c>
      <c r="V883" s="16" t="e">
        <f>IF($A$3=FALSE,IF($C883&lt;16,E883/($D883^0.70558407859294)*'Hintergrund Berechnung'!$I$941,E883/($D883^0.70558407859294)*'Hintergrund Berechnung'!$I$942),IF($C883&lt;13,(E883/($D883^0.70558407859294)*'Hintergrund Berechnung'!$I$941)*0.5,IF($C883&lt;16,(E883/($D883^0.70558407859294)*'Hintergrund Berechnung'!$I$941)*0.67,E883/($D883^0.70558407859294)*'Hintergrund Berechnung'!$I$942)))</f>
        <v>#DIV/0!</v>
      </c>
      <c r="W883" s="16" t="str">
        <f t="shared" si="118"/>
        <v/>
      </c>
      <c r="X883" s="16" t="e">
        <f>IF($A$3=FALSE,IF($C883&lt;16,G883/($D883^0.70558407859294)*'Hintergrund Berechnung'!$I$941,G883/($D883^0.70558407859294)*'Hintergrund Berechnung'!$I$942),IF($C883&lt;13,(G883/($D883^0.70558407859294)*'Hintergrund Berechnung'!$I$941)*0.5,IF($C883&lt;16,(G883/($D883^0.70558407859294)*'Hintergrund Berechnung'!$I$941)*0.67,G883/($D883^0.70558407859294)*'Hintergrund Berechnung'!$I$942)))</f>
        <v>#DIV/0!</v>
      </c>
      <c r="Y883" s="16" t="str">
        <f t="shared" si="119"/>
        <v/>
      </c>
      <c r="Z883" s="16" t="e">
        <f>IF($A$3=FALSE,IF($C883&lt;16,I883/($D883^0.70558407859294)*'Hintergrund Berechnung'!$I$941,I883/($D883^0.70558407859294)*'Hintergrund Berechnung'!$I$942),IF($C883&lt;13,(I883/($D883^0.70558407859294)*'Hintergrund Berechnung'!$I$941)*0.5,IF($C883&lt;16,(I883/($D883^0.70558407859294)*'Hintergrund Berechnung'!$I$941)*0.67,I883/($D883^0.70558407859294)*'Hintergrund Berechnung'!$I$942)))</f>
        <v>#DIV/0!</v>
      </c>
      <c r="AA883" s="16" t="str">
        <f t="shared" si="120"/>
        <v/>
      </c>
      <c r="AB883" s="16" t="e">
        <f>IF($A$3=FALSE,IF($C883&lt;16,K883/($D883^0.70558407859294)*'Hintergrund Berechnung'!$I$941,K883/($D883^0.70558407859294)*'Hintergrund Berechnung'!$I$942),IF($C883&lt;13,(K883/($D883^0.70558407859294)*'Hintergrund Berechnung'!$I$941)*0.5,IF($C883&lt;16,(K883/($D883^0.70558407859294)*'Hintergrund Berechnung'!$I$941)*0.67,K883/($D883^0.70558407859294)*'Hintergrund Berechnung'!$I$942)))</f>
        <v>#DIV/0!</v>
      </c>
      <c r="AC883" s="16" t="str">
        <f t="shared" si="121"/>
        <v/>
      </c>
      <c r="AD883" s="16" t="e">
        <f>IF($A$3=FALSE,IF($C883&lt;16,M883/($D883^0.70558407859294)*'Hintergrund Berechnung'!$I$941,M883/($D883^0.70558407859294)*'Hintergrund Berechnung'!$I$942),IF($C883&lt;13,(M883/($D883^0.70558407859294)*'Hintergrund Berechnung'!$I$941)*0.5,IF($C883&lt;16,(M883/($D883^0.70558407859294)*'Hintergrund Berechnung'!$I$941)*0.67,M883/($D883^0.70558407859294)*'Hintergrund Berechnung'!$I$942)))</f>
        <v>#DIV/0!</v>
      </c>
      <c r="AE883" s="16" t="str">
        <f t="shared" si="122"/>
        <v/>
      </c>
      <c r="AF883" s="16" t="e">
        <f>IF($A$3=FALSE,IF($C883&lt;16,O883/($D883^0.70558407859294)*'Hintergrund Berechnung'!$I$941,O883/($D883^0.70558407859294)*'Hintergrund Berechnung'!$I$942),IF($C883&lt;13,(O883/($D883^0.70558407859294)*'Hintergrund Berechnung'!$I$941)*0.5,IF($C883&lt;16,(O883/($D883^0.70558407859294)*'Hintergrund Berechnung'!$I$941)*0.67,O883/($D883^0.70558407859294)*'Hintergrund Berechnung'!$I$942)))</f>
        <v>#DIV/0!</v>
      </c>
      <c r="AG883" s="16" t="str">
        <f t="shared" si="123"/>
        <v/>
      </c>
      <c r="AH883" s="16" t="e">
        <f t="shared" si="124"/>
        <v>#DIV/0!</v>
      </c>
      <c r="AI883" s="34" t="e">
        <f>ROUND(IF(C883&lt;16,$Q883/($D883^0.450818786555515)*'Hintergrund Berechnung'!$N$941,$Q883/($D883^0.450818786555515)*'Hintergrund Berechnung'!$N$942),0)</f>
        <v>#DIV/0!</v>
      </c>
      <c r="AJ883" s="34">
        <f>ROUND(IF(C883&lt;16,$R883*'Hintergrund Berechnung'!$O$941,$R883*'Hintergrund Berechnung'!$O$942),0)</f>
        <v>0</v>
      </c>
      <c r="AK883" s="34">
        <f>ROUND(IF(C883&lt;16,IF(S883&gt;0,(25-$S883)*'Hintergrund Berechnung'!$J$941,0),IF(S883&gt;0,(25-$S883)*'Hintergrund Berechnung'!$J$942,0)),0)</f>
        <v>0</v>
      </c>
      <c r="AL883" s="18" t="e">
        <f t="shared" si="125"/>
        <v>#DIV/0!</v>
      </c>
    </row>
    <row r="884" spans="21:38" x14ac:dyDescent="0.5">
      <c r="U884" s="16">
        <f t="shared" si="117"/>
        <v>0</v>
      </c>
      <c r="V884" s="16" t="e">
        <f>IF($A$3=FALSE,IF($C884&lt;16,E884/($D884^0.70558407859294)*'Hintergrund Berechnung'!$I$941,E884/($D884^0.70558407859294)*'Hintergrund Berechnung'!$I$942),IF($C884&lt;13,(E884/($D884^0.70558407859294)*'Hintergrund Berechnung'!$I$941)*0.5,IF($C884&lt;16,(E884/($D884^0.70558407859294)*'Hintergrund Berechnung'!$I$941)*0.67,E884/($D884^0.70558407859294)*'Hintergrund Berechnung'!$I$942)))</f>
        <v>#DIV/0!</v>
      </c>
      <c r="W884" s="16" t="str">
        <f t="shared" si="118"/>
        <v/>
      </c>
      <c r="X884" s="16" t="e">
        <f>IF($A$3=FALSE,IF($C884&lt;16,G884/($D884^0.70558407859294)*'Hintergrund Berechnung'!$I$941,G884/($D884^0.70558407859294)*'Hintergrund Berechnung'!$I$942),IF($C884&lt;13,(G884/($D884^0.70558407859294)*'Hintergrund Berechnung'!$I$941)*0.5,IF($C884&lt;16,(G884/($D884^0.70558407859294)*'Hintergrund Berechnung'!$I$941)*0.67,G884/($D884^0.70558407859294)*'Hintergrund Berechnung'!$I$942)))</f>
        <v>#DIV/0!</v>
      </c>
      <c r="Y884" s="16" t="str">
        <f t="shared" si="119"/>
        <v/>
      </c>
      <c r="Z884" s="16" t="e">
        <f>IF($A$3=FALSE,IF($C884&lt;16,I884/($D884^0.70558407859294)*'Hintergrund Berechnung'!$I$941,I884/($D884^0.70558407859294)*'Hintergrund Berechnung'!$I$942),IF($C884&lt;13,(I884/($D884^0.70558407859294)*'Hintergrund Berechnung'!$I$941)*0.5,IF($C884&lt;16,(I884/($D884^0.70558407859294)*'Hintergrund Berechnung'!$I$941)*0.67,I884/($D884^0.70558407859294)*'Hintergrund Berechnung'!$I$942)))</f>
        <v>#DIV/0!</v>
      </c>
      <c r="AA884" s="16" t="str">
        <f t="shared" si="120"/>
        <v/>
      </c>
      <c r="AB884" s="16" t="e">
        <f>IF($A$3=FALSE,IF($C884&lt;16,K884/($D884^0.70558407859294)*'Hintergrund Berechnung'!$I$941,K884/($D884^0.70558407859294)*'Hintergrund Berechnung'!$I$942),IF($C884&lt;13,(K884/($D884^0.70558407859294)*'Hintergrund Berechnung'!$I$941)*0.5,IF($C884&lt;16,(K884/($D884^0.70558407859294)*'Hintergrund Berechnung'!$I$941)*0.67,K884/($D884^0.70558407859294)*'Hintergrund Berechnung'!$I$942)))</f>
        <v>#DIV/0!</v>
      </c>
      <c r="AC884" s="16" t="str">
        <f t="shared" si="121"/>
        <v/>
      </c>
      <c r="AD884" s="16" t="e">
        <f>IF($A$3=FALSE,IF($C884&lt;16,M884/($D884^0.70558407859294)*'Hintergrund Berechnung'!$I$941,M884/($D884^0.70558407859294)*'Hintergrund Berechnung'!$I$942),IF($C884&lt;13,(M884/($D884^0.70558407859294)*'Hintergrund Berechnung'!$I$941)*0.5,IF($C884&lt;16,(M884/($D884^0.70558407859294)*'Hintergrund Berechnung'!$I$941)*0.67,M884/($D884^0.70558407859294)*'Hintergrund Berechnung'!$I$942)))</f>
        <v>#DIV/0!</v>
      </c>
      <c r="AE884" s="16" t="str">
        <f t="shared" si="122"/>
        <v/>
      </c>
      <c r="AF884" s="16" t="e">
        <f>IF($A$3=FALSE,IF($C884&lt;16,O884/($D884^0.70558407859294)*'Hintergrund Berechnung'!$I$941,O884/($D884^0.70558407859294)*'Hintergrund Berechnung'!$I$942),IF($C884&lt;13,(O884/($D884^0.70558407859294)*'Hintergrund Berechnung'!$I$941)*0.5,IF($C884&lt;16,(O884/($D884^0.70558407859294)*'Hintergrund Berechnung'!$I$941)*0.67,O884/($D884^0.70558407859294)*'Hintergrund Berechnung'!$I$942)))</f>
        <v>#DIV/0!</v>
      </c>
      <c r="AG884" s="16" t="str">
        <f t="shared" si="123"/>
        <v/>
      </c>
      <c r="AH884" s="16" t="e">
        <f t="shared" si="124"/>
        <v>#DIV/0!</v>
      </c>
      <c r="AI884" s="34" t="e">
        <f>ROUND(IF(C884&lt;16,$Q884/($D884^0.450818786555515)*'Hintergrund Berechnung'!$N$941,$Q884/($D884^0.450818786555515)*'Hintergrund Berechnung'!$N$942),0)</f>
        <v>#DIV/0!</v>
      </c>
      <c r="AJ884" s="34">
        <f>ROUND(IF(C884&lt;16,$R884*'Hintergrund Berechnung'!$O$941,$R884*'Hintergrund Berechnung'!$O$942),0)</f>
        <v>0</v>
      </c>
      <c r="AK884" s="34">
        <f>ROUND(IF(C884&lt;16,IF(S884&gt;0,(25-$S884)*'Hintergrund Berechnung'!$J$941,0),IF(S884&gt;0,(25-$S884)*'Hintergrund Berechnung'!$J$942,0)),0)</f>
        <v>0</v>
      </c>
      <c r="AL884" s="18" t="e">
        <f t="shared" si="125"/>
        <v>#DIV/0!</v>
      </c>
    </row>
    <row r="885" spans="21:38" x14ac:dyDescent="0.5">
      <c r="U885" s="16">
        <f t="shared" si="117"/>
        <v>0</v>
      </c>
      <c r="V885" s="16" t="e">
        <f>IF($A$3=FALSE,IF($C885&lt;16,E885/($D885^0.70558407859294)*'Hintergrund Berechnung'!$I$941,E885/($D885^0.70558407859294)*'Hintergrund Berechnung'!$I$942),IF($C885&lt;13,(E885/($D885^0.70558407859294)*'Hintergrund Berechnung'!$I$941)*0.5,IF($C885&lt;16,(E885/($D885^0.70558407859294)*'Hintergrund Berechnung'!$I$941)*0.67,E885/($D885^0.70558407859294)*'Hintergrund Berechnung'!$I$942)))</f>
        <v>#DIV/0!</v>
      </c>
      <c r="W885" s="16" t="str">
        <f t="shared" si="118"/>
        <v/>
      </c>
      <c r="X885" s="16" t="e">
        <f>IF($A$3=FALSE,IF($C885&lt;16,G885/($D885^0.70558407859294)*'Hintergrund Berechnung'!$I$941,G885/($D885^0.70558407859294)*'Hintergrund Berechnung'!$I$942),IF($C885&lt;13,(G885/($D885^0.70558407859294)*'Hintergrund Berechnung'!$I$941)*0.5,IF($C885&lt;16,(G885/($D885^0.70558407859294)*'Hintergrund Berechnung'!$I$941)*0.67,G885/($D885^0.70558407859294)*'Hintergrund Berechnung'!$I$942)))</f>
        <v>#DIV/0!</v>
      </c>
      <c r="Y885" s="16" t="str">
        <f t="shared" si="119"/>
        <v/>
      </c>
      <c r="Z885" s="16" t="e">
        <f>IF($A$3=FALSE,IF($C885&lt;16,I885/($D885^0.70558407859294)*'Hintergrund Berechnung'!$I$941,I885/($D885^0.70558407859294)*'Hintergrund Berechnung'!$I$942),IF($C885&lt;13,(I885/($D885^0.70558407859294)*'Hintergrund Berechnung'!$I$941)*0.5,IF($C885&lt;16,(I885/($D885^0.70558407859294)*'Hintergrund Berechnung'!$I$941)*0.67,I885/($D885^0.70558407859294)*'Hintergrund Berechnung'!$I$942)))</f>
        <v>#DIV/0!</v>
      </c>
      <c r="AA885" s="16" t="str">
        <f t="shared" si="120"/>
        <v/>
      </c>
      <c r="AB885" s="16" t="e">
        <f>IF($A$3=FALSE,IF($C885&lt;16,K885/($D885^0.70558407859294)*'Hintergrund Berechnung'!$I$941,K885/($D885^0.70558407859294)*'Hintergrund Berechnung'!$I$942),IF($C885&lt;13,(K885/($D885^0.70558407859294)*'Hintergrund Berechnung'!$I$941)*0.5,IF($C885&lt;16,(K885/($D885^0.70558407859294)*'Hintergrund Berechnung'!$I$941)*0.67,K885/($D885^0.70558407859294)*'Hintergrund Berechnung'!$I$942)))</f>
        <v>#DIV/0!</v>
      </c>
      <c r="AC885" s="16" t="str">
        <f t="shared" si="121"/>
        <v/>
      </c>
      <c r="AD885" s="16" t="e">
        <f>IF($A$3=FALSE,IF($C885&lt;16,M885/($D885^0.70558407859294)*'Hintergrund Berechnung'!$I$941,M885/($D885^0.70558407859294)*'Hintergrund Berechnung'!$I$942),IF($C885&lt;13,(M885/($D885^0.70558407859294)*'Hintergrund Berechnung'!$I$941)*0.5,IF($C885&lt;16,(M885/($D885^0.70558407859294)*'Hintergrund Berechnung'!$I$941)*0.67,M885/($D885^0.70558407859294)*'Hintergrund Berechnung'!$I$942)))</f>
        <v>#DIV/0!</v>
      </c>
      <c r="AE885" s="16" t="str">
        <f t="shared" si="122"/>
        <v/>
      </c>
      <c r="AF885" s="16" t="e">
        <f>IF($A$3=FALSE,IF($C885&lt;16,O885/($D885^0.70558407859294)*'Hintergrund Berechnung'!$I$941,O885/($D885^0.70558407859294)*'Hintergrund Berechnung'!$I$942),IF($C885&lt;13,(O885/($D885^0.70558407859294)*'Hintergrund Berechnung'!$I$941)*0.5,IF($C885&lt;16,(O885/($D885^0.70558407859294)*'Hintergrund Berechnung'!$I$941)*0.67,O885/($D885^0.70558407859294)*'Hintergrund Berechnung'!$I$942)))</f>
        <v>#DIV/0!</v>
      </c>
      <c r="AG885" s="16" t="str">
        <f t="shared" si="123"/>
        <v/>
      </c>
      <c r="AH885" s="16" t="e">
        <f t="shared" si="124"/>
        <v>#DIV/0!</v>
      </c>
      <c r="AI885" s="34" t="e">
        <f>ROUND(IF(C885&lt;16,$Q885/($D885^0.450818786555515)*'Hintergrund Berechnung'!$N$941,$Q885/($D885^0.450818786555515)*'Hintergrund Berechnung'!$N$942),0)</f>
        <v>#DIV/0!</v>
      </c>
      <c r="AJ885" s="34">
        <f>ROUND(IF(C885&lt;16,$R885*'Hintergrund Berechnung'!$O$941,$R885*'Hintergrund Berechnung'!$O$942),0)</f>
        <v>0</v>
      </c>
      <c r="AK885" s="34">
        <f>ROUND(IF(C885&lt;16,IF(S885&gt;0,(25-$S885)*'Hintergrund Berechnung'!$J$941,0),IF(S885&gt;0,(25-$S885)*'Hintergrund Berechnung'!$J$942,0)),0)</f>
        <v>0</v>
      </c>
      <c r="AL885" s="18" t="e">
        <f t="shared" si="125"/>
        <v>#DIV/0!</v>
      </c>
    </row>
    <row r="886" spans="21:38" x14ac:dyDescent="0.5">
      <c r="U886" s="16">
        <f t="shared" si="117"/>
        <v>0</v>
      </c>
      <c r="V886" s="16" t="e">
        <f>IF($A$3=FALSE,IF($C886&lt;16,E886/($D886^0.70558407859294)*'Hintergrund Berechnung'!$I$941,E886/($D886^0.70558407859294)*'Hintergrund Berechnung'!$I$942),IF($C886&lt;13,(E886/($D886^0.70558407859294)*'Hintergrund Berechnung'!$I$941)*0.5,IF($C886&lt;16,(E886/($D886^0.70558407859294)*'Hintergrund Berechnung'!$I$941)*0.67,E886/($D886^0.70558407859294)*'Hintergrund Berechnung'!$I$942)))</f>
        <v>#DIV/0!</v>
      </c>
      <c r="W886" s="16" t="str">
        <f t="shared" si="118"/>
        <v/>
      </c>
      <c r="X886" s="16" t="e">
        <f>IF($A$3=FALSE,IF($C886&lt;16,G886/($D886^0.70558407859294)*'Hintergrund Berechnung'!$I$941,G886/($D886^0.70558407859294)*'Hintergrund Berechnung'!$I$942),IF($C886&lt;13,(G886/($D886^0.70558407859294)*'Hintergrund Berechnung'!$I$941)*0.5,IF($C886&lt;16,(G886/($D886^0.70558407859294)*'Hintergrund Berechnung'!$I$941)*0.67,G886/($D886^0.70558407859294)*'Hintergrund Berechnung'!$I$942)))</f>
        <v>#DIV/0!</v>
      </c>
      <c r="Y886" s="16" t="str">
        <f t="shared" si="119"/>
        <v/>
      </c>
      <c r="Z886" s="16" t="e">
        <f>IF($A$3=FALSE,IF($C886&lt;16,I886/($D886^0.70558407859294)*'Hintergrund Berechnung'!$I$941,I886/($D886^0.70558407859294)*'Hintergrund Berechnung'!$I$942),IF($C886&lt;13,(I886/($D886^0.70558407859294)*'Hintergrund Berechnung'!$I$941)*0.5,IF($C886&lt;16,(I886/($D886^0.70558407859294)*'Hintergrund Berechnung'!$I$941)*0.67,I886/($D886^0.70558407859294)*'Hintergrund Berechnung'!$I$942)))</f>
        <v>#DIV/0!</v>
      </c>
      <c r="AA886" s="16" t="str">
        <f t="shared" si="120"/>
        <v/>
      </c>
      <c r="AB886" s="16" t="e">
        <f>IF($A$3=FALSE,IF($C886&lt;16,K886/($D886^0.70558407859294)*'Hintergrund Berechnung'!$I$941,K886/($D886^0.70558407859294)*'Hintergrund Berechnung'!$I$942),IF($C886&lt;13,(K886/($D886^0.70558407859294)*'Hintergrund Berechnung'!$I$941)*0.5,IF($C886&lt;16,(K886/($D886^0.70558407859294)*'Hintergrund Berechnung'!$I$941)*0.67,K886/($D886^0.70558407859294)*'Hintergrund Berechnung'!$I$942)))</f>
        <v>#DIV/0!</v>
      </c>
      <c r="AC886" s="16" t="str">
        <f t="shared" si="121"/>
        <v/>
      </c>
      <c r="AD886" s="16" t="e">
        <f>IF($A$3=FALSE,IF($C886&lt;16,M886/($D886^0.70558407859294)*'Hintergrund Berechnung'!$I$941,M886/($D886^0.70558407859294)*'Hintergrund Berechnung'!$I$942),IF($C886&lt;13,(M886/($D886^0.70558407859294)*'Hintergrund Berechnung'!$I$941)*0.5,IF($C886&lt;16,(M886/($D886^0.70558407859294)*'Hintergrund Berechnung'!$I$941)*0.67,M886/($D886^0.70558407859294)*'Hintergrund Berechnung'!$I$942)))</f>
        <v>#DIV/0!</v>
      </c>
      <c r="AE886" s="16" t="str">
        <f t="shared" si="122"/>
        <v/>
      </c>
      <c r="AF886" s="16" t="e">
        <f>IF($A$3=FALSE,IF($C886&lt;16,O886/($D886^0.70558407859294)*'Hintergrund Berechnung'!$I$941,O886/($D886^0.70558407859294)*'Hintergrund Berechnung'!$I$942),IF($C886&lt;13,(O886/($D886^0.70558407859294)*'Hintergrund Berechnung'!$I$941)*0.5,IF($C886&lt;16,(O886/($D886^0.70558407859294)*'Hintergrund Berechnung'!$I$941)*0.67,O886/($D886^0.70558407859294)*'Hintergrund Berechnung'!$I$942)))</f>
        <v>#DIV/0!</v>
      </c>
      <c r="AG886" s="16" t="str">
        <f t="shared" si="123"/>
        <v/>
      </c>
      <c r="AH886" s="16" t="e">
        <f t="shared" si="124"/>
        <v>#DIV/0!</v>
      </c>
      <c r="AI886" s="34" t="e">
        <f>ROUND(IF(C886&lt;16,$Q886/($D886^0.450818786555515)*'Hintergrund Berechnung'!$N$941,$Q886/($D886^0.450818786555515)*'Hintergrund Berechnung'!$N$942),0)</f>
        <v>#DIV/0!</v>
      </c>
      <c r="AJ886" s="34">
        <f>ROUND(IF(C886&lt;16,$R886*'Hintergrund Berechnung'!$O$941,$R886*'Hintergrund Berechnung'!$O$942),0)</f>
        <v>0</v>
      </c>
      <c r="AK886" s="34">
        <f>ROUND(IF(C886&lt;16,IF(S886&gt;0,(25-$S886)*'Hintergrund Berechnung'!$J$941,0),IF(S886&gt;0,(25-$S886)*'Hintergrund Berechnung'!$J$942,0)),0)</f>
        <v>0</v>
      </c>
      <c r="AL886" s="18" t="e">
        <f t="shared" si="125"/>
        <v>#DIV/0!</v>
      </c>
    </row>
    <row r="887" spans="21:38" x14ac:dyDescent="0.5">
      <c r="U887" s="16">
        <f t="shared" si="117"/>
        <v>0</v>
      </c>
      <c r="V887" s="16" t="e">
        <f>IF($A$3=FALSE,IF($C887&lt;16,E887/($D887^0.70558407859294)*'Hintergrund Berechnung'!$I$941,E887/($D887^0.70558407859294)*'Hintergrund Berechnung'!$I$942),IF($C887&lt;13,(E887/($D887^0.70558407859294)*'Hintergrund Berechnung'!$I$941)*0.5,IF($C887&lt;16,(E887/($D887^0.70558407859294)*'Hintergrund Berechnung'!$I$941)*0.67,E887/($D887^0.70558407859294)*'Hintergrund Berechnung'!$I$942)))</f>
        <v>#DIV/0!</v>
      </c>
      <c r="W887" s="16" t="str">
        <f t="shared" si="118"/>
        <v/>
      </c>
      <c r="X887" s="16" t="e">
        <f>IF($A$3=FALSE,IF($C887&lt;16,G887/($D887^0.70558407859294)*'Hintergrund Berechnung'!$I$941,G887/($D887^0.70558407859294)*'Hintergrund Berechnung'!$I$942),IF($C887&lt;13,(G887/($D887^0.70558407859294)*'Hintergrund Berechnung'!$I$941)*0.5,IF($C887&lt;16,(G887/($D887^0.70558407859294)*'Hintergrund Berechnung'!$I$941)*0.67,G887/($D887^0.70558407859294)*'Hintergrund Berechnung'!$I$942)))</f>
        <v>#DIV/0!</v>
      </c>
      <c r="Y887" s="16" t="str">
        <f t="shared" si="119"/>
        <v/>
      </c>
      <c r="Z887" s="16" t="e">
        <f>IF($A$3=FALSE,IF($C887&lt;16,I887/($D887^0.70558407859294)*'Hintergrund Berechnung'!$I$941,I887/($D887^0.70558407859294)*'Hintergrund Berechnung'!$I$942),IF($C887&lt;13,(I887/($D887^0.70558407859294)*'Hintergrund Berechnung'!$I$941)*0.5,IF($C887&lt;16,(I887/($D887^0.70558407859294)*'Hintergrund Berechnung'!$I$941)*0.67,I887/($D887^0.70558407859294)*'Hintergrund Berechnung'!$I$942)))</f>
        <v>#DIV/0!</v>
      </c>
      <c r="AA887" s="16" t="str">
        <f t="shared" si="120"/>
        <v/>
      </c>
      <c r="AB887" s="16" t="e">
        <f>IF($A$3=FALSE,IF($C887&lt;16,K887/($D887^0.70558407859294)*'Hintergrund Berechnung'!$I$941,K887/($D887^0.70558407859294)*'Hintergrund Berechnung'!$I$942),IF($C887&lt;13,(K887/($D887^0.70558407859294)*'Hintergrund Berechnung'!$I$941)*0.5,IF($C887&lt;16,(K887/($D887^0.70558407859294)*'Hintergrund Berechnung'!$I$941)*0.67,K887/($D887^0.70558407859294)*'Hintergrund Berechnung'!$I$942)))</f>
        <v>#DIV/0!</v>
      </c>
      <c r="AC887" s="16" t="str">
        <f t="shared" si="121"/>
        <v/>
      </c>
      <c r="AD887" s="16" t="e">
        <f>IF($A$3=FALSE,IF($C887&lt;16,M887/($D887^0.70558407859294)*'Hintergrund Berechnung'!$I$941,M887/($D887^0.70558407859294)*'Hintergrund Berechnung'!$I$942),IF($C887&lt;13,(M887/($D887^0.70558407859294)*'Hintergrund Berechnung'!$I$941)*0.5,IF($C887&lt;16,(M887/($D887^0.70558407859294)*'Hintergrund Berechnung'!$I$941)*0.67,M887/($D887^0.70558407859294)*'Hintergrund Berechnung'!$I$942)))</f>
        <v>#DIV/0!</v>
      </c>
      <c r="AE887" s="16" t="str">
        <f t="shared" si="122"/>
        <v/>
      </c>
      <c r="AF887" s="16" t="e">
        <f>IF($A$3=FALSE,IF($C887&lt;16,O887/($D887^0.70558407859294)*'Hintergrund Berechnung'!$I$941,O887/($D887^0.70558407859294)*'Hintergrund Berechnung'!$I$942),IF($C887&lt;13,(O887/($D887^0.70558407859294)*'Hintergrund Berechnung'!$I$941)*0.5,IF($C887&lt;16,(O887/($D887^0.70558407859294)*'Hintergrund Berechnung'!$I$941)*0.67,O887/($D887^0.70558407859294)*'Hintergrund Berechnung'!$I$942)))</f>
        <v>#DIV/0!</v>
      </c>
      <c r="AG887" s="16" t="str">
        <f t="shared" si="123"/>
        <v/>
      </c>
      <c r="AH887" s="16" t="e">
        <f t="shared" si="124"/>
        <v>#DIV/0!</v>
      </c>
      <c r="AI887" s="34" t="e">
        <f>ROUND(IF(C887&lt;16,$Q887/($D887^0.450818786555515)*'Hintergrund Berechnung'!$N$941,$Q887/($D887^0.450818786555515)*'Hintergrund Berechnung'!$N$942),0)</f>
        <v>#DIV/0!</v>
      </c>
      <c r="AJ887" s="34">
        <f>ROUND(IF(C887&lt;16,$R887*'Hintergrund Berechnung'!$O$941,$R887*'Hintergrund Berechnung'!$O$942),0)</f>
        <v>0</v>
      </c>
      <c r="AK887" s="34">
        <f>ROUND(IF(C887&lt;16,IF(S887&gt;0,(25-$S887)*'Hintergrund Berechnung'!$J$941,0),IF(S887&gt;0,(25-$S887)*'Hintergrund Berechnung'!$J$942,0)),0)</f>
        <v>0</v>
      </c>
      <c r="AL887" s="18" t="e">
        <f t="shared" si="125"/>
        <v>#DIV/0!</v>
      </c>
    </row>
    <row r="888" spans="21:38" x14ac:dyDescent="0.5">
      <c r="U888" s="16">
        <f t="shared" si="117"/>
        <v>0</v>
      </c>
      <c r="V888" s="16" t="e">
        <f>IF($A$3=FALSE,IF($C888&lt;16,E888/($D888^0.70558407859294)*'Hintergrund Berechnung'!$I$941,E888/($D888^0.70558407859294)*'Hintergrund Berechnung'!$I$942),IF($C888&lt;13,(E888/($D888^0.70558407859294)*'Hintergrund Berechnung'!$I$941)*0.5,IF($C888&lt;16,(E888/($D888^0.70558407859294)*'Hintergrund Berechnung'!$I$941)*0.67,E888/($D888^0.70558407859294)*'Hintergrund Berechnung'!$I$942)))</f>
        <v>#DIV/0!</v>
      </c>
      <c r="W888" s="16" t="str">
        <f t="shared" si="118"/>
        <v/>
      </c>
      <c r="X888" s="16" t="e">
        <f>IF($A$3=FALSE,IF($C888&lt;16,G888/($D888^0.70558407859294)*'Hintergrund Berechnung'!$I$941,G888/($D888^0.70558407859294)*'Hintergrund Berechnung'!$I$942),IF($C888&lt;13,(G888/($D888^0.70558407859294)*'Hintergrund Berechnung'!$I$941)*0.5,IF($C888&lt;16,(G888/($D888^0.70558407859294)*'Hintergrund Berechnung'!$I$941)*0.67,G888/($D888^0.70558407859294)*'Hintergrund Berechnung'!$I$942)))</f>
        <v>#DIV/0!</v>
      </c>
      <c r="Y888" s="16" t="str">
        <f t="shared" si="119"/>
        <v/>
      </c>
      <c r="Z888" s="16" t="e">
        <f>IF($A$3=FALSE,IF($C888&lt;16,I888/($D888^0.70558407859294)*'Hintergrund Berechnung'!$I$941,I888/($D888^0.70558407859294)*'Hintergrund Berechnung'!$I$942),IF($C888&lt;13,(I888/($D888^0.70558407859294)*'Hintergrund Berechnung'!$I$941)*0.5,IF($C888&lt;16,(I888/($D888^0.70558407859294)*'Hintergrund Berechnung'!$I$941)*0.67,I888/($D888^0.70558407859294)*'Hintergrund Berechnung'!$I$942)))</f>
        <v>#DIV/0!</v>
      </c>
      <c r="AA888" s="16" t="str">
        <f t="shared" si="120"/>
        <v/>
      </c>
      <c r="AB888" s="16" t="e">
        <f>IF($A$3=FALSE,IF($C888&lt;16,K888/($D888^0.70558407859294)*'Hintergrund Berechnung'!$I$941,K888/($D888^0.70558407859294)*'Hintergrund Berechnung'!$I$942),IF($C888&lt;13,(K888/($D888^0.70558407859294)*'Hintergrund Berechnung'!$I$941)*0.5,IF($C888&lt;16,(K888/($D888^0.70558407859294)*'Hintergrund Berechnung'!$I$941)*0.67,K888/($D888^0.70558407859294)*'Hintergrund Berechnung'!$I$942)))</f>
        <v>#DIV/0!</v>
      </c>
      <c r="AC888" s="16" t="str">
        <f t="shared" si="121"/>
        <v/>
      </c>
      <c r="AD888" s="16" t="e">
        <f>IF($A$3=FALSE,IF($C888&lt;16,M888/($D888^0.70558407859294)*'Hintergrund Berechnung'!$I$941,M888/($D888^0.70558407859294)*'Hintergrund Berechnung'!$I$942),IF($C888&lt;13,(M888/($D888^0.70558407859294)*'Hintergrund Berechnung'!$I$941)*0.5,IF($C888&lt;16,(M888/($D888^0.70558407859294)*'Hintergrund Berechnung'!$I$941)*0.67,M888/($D888^0.70558407859294)*'Hintergrund Berechnung'!$I$942)))</f>
        <v>#DIV/0!</v>
      </c>
      <c r="AE888" s="16" t="str">
        <f t="shared" si="122"/>
        <v/>
      </c>
      <c r="AF888" s="16" t="e">
        <f>IF($A$3=FALSE,IF($C888&lt;16,O888/($D888^0.70558407859294)*'Hintergrund Berechnung'!$I$941,O888/($D888^0.70558407859294)*'Hintergrund Berechnung'!$I$942),IF($C888&lt;13,(O888/($D888^0.70558407859294)*'Hintergrund Berechnung'!$I$941)*0.5,IF($C888&lt;16,(O888/($D888^0.70558407859294)*'Hintergrund Berechnung'!$I$941)*0.67,O888/($D888^0.70558407859294)*'Hintergrund Berechnung'!$I$942)))</f>
        <v>#DIV/0!</v>
      </c>
      <c r="AG888" s="16" t="str">
        <f t="shared" si="123"/>
        <v/>
      </c>
      <c r="AH888" s="16" t="e">
        <f t="shared" si="124"/>
        <v>#DIV/0!</v>
      </c>
      <c r="AI888" s="34" t="e">
        <f>ROUND(IF(C888&lt;16,$Q888/($D888^0.450818786555515)*'Hintergrund Berechnung'!$N$941,$Q888/($D888^0.450818786555515)*'Hintergrund Berechnung'!$N$942),0)</f>
        <v>#DIV/0!</v>
      </c>
      <c r="AJ888" s="34">
        <f>ROUND(IF(C888&lt;16,$R888*'Hintergrund Berechnung'!$O$941,$R888*'Hintergrund Berechnung'!$O$942),0)</f>
        <v>0</v>
      </c>
      <c r="AK888" s="34">
        <f>ROUND(IF(C888&lt;16,IF(S888&gt;0,(25-$S888)*'Hintergrund Berechnung'!$J$941,0),IF(S888&gt;0,(25-$S888)*'Hintergrund Berechnung'!$J$942,0)),0)</f>
        <v>0</v>
      </c>
      <c r="AL888" s="18" t="e">
        <f t="shared" si="125"/>
        <v>#DIV/0!</v>
      </c>
    </row>
    <row r="889" spans="21:38" x14ac:dyDescent="0.5">
      <c r="U889" s="16">
        <f t="shared" si="117"/>
        <v>0</v>
      </c>
      <c r="V889" s="16" t="e">
        <f>IF($A$3=FALSE,IF($C889&lt;16,E889/($D889^0.70558407859294)*'Hintergrund Berechnung'!$I$941,E889/($D889^0.70558407859294)*'Hintergrund Berechnung'!$I$942),IF($C889&lt;13,(E889/($D889^0.70558407859294)*'Hintergrund Berechnung'!$I$941)*0.5,IF($C889&lt;16,(E889/($D889^0.70558407859294)*'Hintergrund Berechnung'!$I$941)*0.67,E889/($D889^0.70558407859294)*'Hintergrund Berechnung'!$I$942)))</f>
        <v>#DIV/0!</v>
      </c>
      <c r="W889" s="16" t="str">
        <f t="shared" si="118"/>
        <v/>
      </c>
      <c r="X889" s="16" t="e">
        <f>IF($A$3=FALSE,IF($C889&lt;16,G889/($D889^0.70558407859294)*'Hintergrund Berechnung'!$I$941,G889/($D889^0.70558407859294)*'Hintergrund Berechnung'!$I$942),IF($C889&lt;13,(G889/($D889^0.70558407859294)*'Hintergrund Berechnung'!$I$941)*0.5,IF($C889&lt;16,(G889/($D889^0.70558407859294)*'Hintergrund Berechnung'!$I$941)*0.67,G889/($D889^0.70558407859294)*'Hintergrund Berechnung'!$I$942)))</f>
        <v>#DIV/0!</v>
      </c>
      <c r="Y889" s="16" t="str">
        <f t="shared" si="119"/>
        <v/>
      </c>
      <c r="Z889" s="16" t="e">
        <f>IF($A$3=FALSE,IF($C889&lt;16,I889/($D889^0.70558407859294)*'Hintergrund Berechnung'!$I$941,I889/($D889^0.70558407859294)*'Hintergrund Berechnung'!$I$942),IF($C889&lt;13,(I889/($D889^0.70558407859294)*'Hintergrund Berechnung'!$I$941)*0.5,IF($C889&lt;16,(I889/($D889^0.70558407859294)*'Hintergrund Berechnung'!$I$941)*0.67,I889/($D889^0.70558407859294)*'Hintergrund Berechnung'!$I$942)))</f>
        <v>#DIV/0!</v>
      </c>
      <c r="AA889" s="16" t="str">
        <f t="shared" si="120"/>
        <v/>
      </c>
      <c r="AB889" s="16" t="e">
        <f>IF($A$3=FALSE,IF($C889&lt;16,K889/($D889^0.70558407859294)*'Hintergrund Berechnung'!$I$941,K889/($D889^0.70558407859294)*'Hintergrund Berechnung'!$I$942),IF($C889&lt;13,(K889/($D889^0.70558407859294)*'Hintergrund Berechnung'!$I$941)*0.5,IF($C889&lt;16,(K889/($D889^0.70558407859294)*'Hintergrund Berechnung'!$I$941)*0.67,K889/($D889^0.70558407859294)*'Hintergrund Berechnung'!$I$942)))</f>
        <v>#DIV/0!</v>
      </c>
      <c r="AC889" s="16" t="str">
        <f t="shared" si="121"/>
        <v/>
      </c>
      <c r="AD889" s="16" t="e">
        <f>IF($A$3=FALSE,IF($C889&lt;16,M889/($D889^0.70558407859294)*'Hintergrund Berechnung'!$I$941,M889/($D889^0.70558407859294)*'Hintergrund Berechnung'!$I$942),IF($C889&lt;13,(M889/($D889^0.70558407859294)*'Hintergrund Berechnung'!$I$941)*0.5,IF($C889&lt;16,(M889/($D889^0.70558407859294)*'Hintergrund Berechnung'!$I$941)*0.67,M889/($D889^0.70558407859294)*'Hintergrund Berechnung'!$I$942)))</f>
        <v>#DIV/0!</v>
      </c>
      <c r="AE889" s="16" t="str">
        <f t="shared" si="122"/>
        <v/>
      </c>
      <c r="AF889" s="16" t="e">
        <f>IF($A$3=FALSE,IF($C889&lt;16,O889/($D889^0.70558407859294)*'Hintergrund Berechnung'!$I$941,O889/($D889^0.70558407859294)*'Hintergrund Berechnung'!$I$942),IF($C889&lt;13,(O889/($D889^0.70558407859294)*'Hintergrund Berechnung'!$I$941)*0.5,IF($C889&lt;16,(O889/($D889^0.70558407859294)*'Hintergrund Berechnung'!$I$941)*0.67,O889/($D889^0.70558407859294)*'Hintergrund Berechnung'!$I$942)))</f>
        <v>#DIV/0!</v>
      </c>
      <c r="AG889" s="16" t="str">
        <f t="shared" si="123"/>
        <v/>
      </c>
      <c r="AH889" s="16" t="e">
        <f t="shared" si="124"/>
        <v>#DIV/0!</v>
      </c>
      <c r="AI889" s="34" t="e">
        <f>ROUND(IF(C889&lt;16,$Q889/($D889^0.450818786555515)*'Hintergrund Berechnung'!$N$941,$Q889/($D889^0.450818786555515)*'Hintergrund Berechnung'!$N$942),0)</f>
        <v>#DIV/0!</v>
      </c>
      <c r="AJ889" s="34">
        <f>ROUND(IF(C889&lt;16,$R889*'Hintergrund Berechnung'!$O$941,$R889*'Hintergrund Berechnung'!$O$942),0)</f>
        <v>0</v>
      </c>
      <c r="AK889" s="34">
        <f>ROUND(IF(C889&lt;16,IF(S889&gt;0,(25-$S889)*'Hintergrund Berechnung'!$J$941,0),IF(S889&gt;0,(25-$S889)*'Hintergrund Berechnung'!$J$942,0)),0)</f>
        <v>0</v>
      </c>
      <c r="AL889" s="18" t="e">
        <f t="shared" si="125"/>
        <v>#DIV/0!</v>
      </c>
    </row>
    <row r="890" spans="21:38" x14ac:dyDescent="0.5">
      <c r="U890" s="16">
        <f t="shared" si="117"/>
        <v>0</v>
      </c>
      <c r="V890" s="16" t="e">
        <f>IF($A$3=FALSE,IF($C890&lt;16,E890/($D890^0.70558407859294)*'Hintergrund Berechnung'!$I$941,E890/($D890^0.70558407859294)*'Hintergrund Berechnung'!$I$942),IF($C890&lt;13,(E890/($D890^0.70558407859294)*'Hintergrund Berechnung'!$I$941)*0.5,IF($C890&lt;16,(E890/($D890^0.70558407859294)*'Hintergrund Berechnung'!$I$941)*0.67,E890/($D890^0.70558407859294)*'Hintergrund Berechnung'!$I$942)))</f>
        <v>#DIV/0!</v>
      </c>
      <c r="W890" s="16" t="str">
        <f t="shared" si="118"/>
        <v/>
      </c>
      <c r="X890" s="16" t="e">
        <f>IF($A$3=FALSE,IF($C890&lt;16,G890/($D890^0.70558407859294)*'Hintergrund Berechnung'!$I$941,G890/($D890^0.70558407859294)*'Hintergrund Berechnung'!$I$942),IF($C890&lt;13,(G890/($D890^0.70558407859294)*'Hintergrund Berechnung'!$I$941)*0.5,IF($C890&lt;16,(G890/($D890^0.70558407859294)*'Hintergrund Berechnung'!$I$941)*0.67,G890/($D890^0.70558407859294)*'Hintergrund Berechnung'!$I$942)))</f>
        <v>#DIV/0!</v>
      </c>
      <c r="Y890" s="16" t="str">
        <f t="shared" si="119"/>
        <v/>
      </c>
      <c r="Z890" s="16" t="e">
        <f>IF($A$3=FALSE,IF($C890&lt;16,I890/($D890^0.70558407859294)*'Hintergrund Berechnung'!$I$941,I890/($D890^0.70558407859294)*'Hintergrund Berechnung'!$I$942),IF($C890&lt;13,(I890/($D890^0.70558407859294)*'Hintergrund Berechnung'!$I$941)*0.5,IF($C890&lt;16,(I890/($D890^0.70558407859294)*'Hintergrund Berechnung'!$I$941)*0.67,I890/($D890^0.70558407859294)*'Hintergrund Berechnung'!$I$942)))</f>
        <v>#DIV/0!</v>
      </c>
      <c r="AA890" s="16" t="str">
        <f t="shared" si="120"/>
        <v/>
      </c>
      <c r="AB890" s="16" t="e">
        <f>IF($A$3=FALSE,IF($C890&lt;16,K890/($D890^0.70558407859294)*'Hintergrund Berechnung'!$I$941,K890/($D890^0.70558407859294)*'Hintergrund Berechnung'!$I$942),IF($C890&lt;13,(K890/($D890^0.70558407859294)*'Hintergrund Berechnung'!$I$941)*0.5,IF($C890&lt;16,(K890/($D890^0.70558407859294)*'Hintergrund Berechnung'!$I$941)*0.67,K890/($D890^0.70558407859294)*'Hintergrund Berechnung'!$I$942)))</f>
        <v>#DIV/0!</v>
      </c>
      <c r="AC890" s="16" t="str">
        <f t="shared" si="121"/>
        <v/>
      </c>
      <c r="AD890" s="16" t="e">
        <f>IF($A$3=FALSE,IF($C890&lt;16,M890/($D890^0.70558407859294)*'Hintergrund Berechnung'!$I$941,M890/($D890^0.70558407859294)*'Hintergrund Berechnung'!$I$942),IF($C890&lt;13,(M890/($D890^0.70558407859294)*'Hintergrund Berechnung'!$I$941)*0.5,IF($C890&lt;16,(M890/($D890^0.70558407859294)*'Hintergrund Berechnung'!$I$941)*0.67,M890/($D890^0.70558407859294)*'Hintergrund Berechnung'!$I$942)))</f>
        <v>#DIV/0!</v>
      </c>
      <c r="AE890" s="16" t="str">
        <f t="shared" si="122"/>
        <v/>
      </c>
      <c r="AF890" s="16" t="e">
        <f>IF($A$3=FALSE,IF($C890&lt;16,O890/($D890^0.70558407859294)*'Hintergrund Berechnung'!$I$941,O890/($D890^0.70558407859294)*'Hintergrund Berechnung'!$I$942),IF($C890&lt;13,(O890/($D890^0.70558407859294)*'Hintergrund Berechnung'!$I$941)*0.5,IF($C890&lt;16,(O890/($D890^0.70558407859294)*'Hintergrund Berechnung'!$I$941)*0.67,O890/($D890^0.70558407859294)*'Hintergrund Berechnung'!$I$942)))</f>
        <v>#DIV/0!</v>
      </c>
      <c r="AG890" s="16" t="str">
        <f t="shared" si="123"/>
        <v/>
      </c>
      <c r="AH890" s="16" t="e">
        <f t="shared" si="124"/>
        <v>#DIV/0!</v>
      </c>
      <c r="AI890" s="34" t="e">
        <f>ROUND(IF(C890&lt;16,$Q890/($D890^0.450818786555515)*'Hintergrund Berechnung'!$N$941,$Q890/($D890^0.450818786555515)*'Hintergrund Berechnung'!$N$942),0)</f>
        <v>#DIV/0!</v>
      </c>
      <c r="AJ890" s="34">
        <f>ROUND(IF(C890&lt;16,$R890*'Hintergrund Berechnung'!$O$941,$R890*'Hintergrund Berechnung'!$O$942),0)</f>
        <v>0</v>
      </c>
      <c r="AK890" s="34">
        <f>ROUND(IF(C890&lt;16,IF(S890&gt;0,(25-$S890)*'Hintergrund Berechnung'!$J$941,0),IF(S890&gt;0,(25-$S890)*'Hintergrund Berechnung'!$J$942,0)),0)</f>
        <v>0</v>
      </c>
      <c r="AL890" s="18" t="e">
        <f t="shared" si="125"/>
        <v>#DIV/0!</v>
      </c>
    </row>
    <row r="891" spans="21:38" x14ac:dyDescent="0.5">
      <c r="U891" s="16">
        <f t="shared" si="117"/>
        <v>0</v>
      </c>
      <c r="V891" s="16" t="e">
        <f>IF($A$3=FALSE,IF($C891&lt;16,E891/($D891^0.70558407859294)*'Hintergrund Berechnung'!$I$941,E891/($D891^0.70558407859294)*'Hintergrund Berechnung'!$I$942),IF($C891&lt;13,(E891/($D891^0.70558407859294)*'Hintergrund Berechnung'!$I$941)*0.5,IF($C891&lt;16,(E891/($D891^0.70558407859294)*'Hintergrund Berechnung'!$I$941)*0.67,E891/($D891^0.70558407859294)*'Hintergrund Berechnung'!$I$942)))</f>
        <v>#DIV/0!</v>
      </c>
      <c r="W891" s="16" t="str">
        <f t="shared" si="118"/>
        <v/>
      </c>
      <c r="X891" s="16" t="e">
        <f>IF($A$3=FALSE,IF($C891&lt;16,G891/($D891^0.70558407859294)*'Hintergrund Berechnung'!$I$941,G891/($D891^0.70558407859294)*'Hintergrund Berechnung'!$I$942),IF($C891&lt;13,(G891/($D891^0.70558407859294)*'Hintergrund Berechnung'!$I$941)*0.5,IF($C891&lt;16,(G891/($D891^0.70558407859294)*'Hintergrund Berechnung'!$I$941)*0.67,G891/($D891^0.70558407859294)*'Hintergrund Berechnung'!$I$942)))</f>
        <v>#DIV/0!</v>
      </c>
      <c r="Y891" s="16" t="str">
        <f t="shared" si="119"/>
        <v/>
      </c>
      <c r="Z891" s="16" t="e">
        <f>IF($A$3=FALSE,IF($C891&lt;16,I891/($D891^0.70558407859294)*'Hintergrund Berechnung'!$I$941,I891/($D891^0.70558407859294)*'Hintergrund Berechnung'!$I$942),IF($C891&lt;13,(I891/($D891^0.70558407859294)*'Hintergrund Berechnung'!$I$941)*0.5,IF($C891&lt;16,(I891/($D891^0.70558407859294)*'Hintergrund Berechnung'!$I$941)*0.67,I891/($D891^0.70558407859294)*'Hintergrund Berechnung'!$I$942)))</f>
        <v>#DIV/0!</v>
      </c>
      <c r="AA891" s="16" t="str">
        <f t="shared" si="120"/>
        <v/>
      </c>
      <c r="AB891" s="16" t="e">
        <f>IF($A$3=FALSE,IF($C891&lt;16,K891/($D891^0.70558407859294)*'Hintergrund Berechnung'!$I$941,K891/($D891^0.70558407859294)*'Hintergrund Berechnung'!$I$942),IF($C891&lt;13,(K891/($D891^0.70558407859294)*'Hintergrund Berechnung'!$I$941)*0.5,IF($C891&lt;16,(K891/($D891^0.70558407859294)*'Hintergrund Berechnung'!$I$941)*0.67,K891/($D891^0.70558407859294)*'Hintergrund Berechnung'!$I$942)))</f>
        <v>#DIV/0!</v>
      </c>
      <c r="AC891" s="16" t="str">
        <f t="shared" si="121"/>
        <v/>
      </c>
      <c r="AD891" s="16" t="e">
        <f>IF($A$3=FALSE,IF($C891&lt;16,M891/($D891^0.70558407859294)*'Hintergrund Berechnung'!$I$941,M891/($D891^0.70558407859294)*'Hintergrund Berechnung'!$I$942),IF($C891&lt;13,(M891/($D891^0.70558407859294)*'Hintergrund Berechnung'!$I$941)*0.5,IF($C891&lt;16,(M891/($D891^0.70558407859294)*'Hintergrund Berechnung'!$I$941)*0.67,M891/($D891^0.70558407859294)*'Hintergrund Berechnung'!$I$942)))</f>
        <v>#DIV/0!</v>
      </c>
      <c r="AE891" s="16" t="str">
        <f t="shared" si="122"/>
        <v/>
      </c>
      <c r="AF891" s="16" t="e">
        <f>IF($A$3=FALSE,IF($C891&lt;16,O891/($D891^0.70558407859294)*'Hintergrund Berechnung'!$I$941,O891/($D891^0.70558407859294)*'Hintergrund Berechnung'!$I$942),IF($C891&lt;13,(O891/($D891^0.70558407859294)*'Hintergrund Berechnung'!$I$941)*0.5,IF($C891&lt;16,(O891/($D891^0.70558407859294)*'Hintergrund Berechnung'!$I$941)*0.67,O891/($D891^0.70558407859294)*'Hintergrund Berechnung'!$I$942)))</f>
        <v>#DIV/0!</v>
      </c>
      <c r="AG891" s="16" t="str">
        <f t="shared" si="123"/>
        <v/>
      </c>
      <c r="AH891" s="16" t="e">
        <f t="shared" si="124"/>
        <v>#DIV/0!</v>
      </c>
      <c r="AI891" s="34" t="e">
        <f>ROUND(IF(C891&lt;16,$Q891/($D891^0.450818786555515)*'Hintergrund Berechnung'!$N$941,$Q891/($D891^0.450818786555515)*'Hintergrund Berechnung'!$N$942),0)</f>
        <v>#DIV/0!</v>
      </c>
      <c r="AJ891" s="34">
        <f>ROUND(IF(C891&lt;16,$R891*'Hintergrund Berechnung'!$O$941,$R891*'Hintergrund Berechnung'!$O$942),0)</f>
        <v>0</v>
      </c>
      <c r="AK891" s="34">
        <f>ROUND(IF(C891&lt;16,IF(S891&gt;0,(25-$S891)*'Hintergrund Berechnung'!$J$941,0),IF(S891&gt;0,(25-$S891)*'Hintergrund Berechnung'!$J$942,0)),0)</f>
        <v>0</v>
      </c>
      <c r="AL891" s="18" t="e">
        <f t="shared" si="125"/>
        <v>#DIV/0!</v>
      </c>
    </row>
    <row r="892" spans="21:38" x14ac:dyDescent="0.5">
      <c r="U892" s="16">
        <f t="shared" si="117"/>
        <v>0</v>
      </c>
      <c r="V892" s="16" t="e">
        <f>IF($A$3=FALSE,IF($C892&lt;16,E892/($D892^0.70558407859294)*'Hintergrund Berechnung'!$I$941,E892/($D892^0.70558407859294)*'Hintergrund Berechnung'!$I$942),IF($C892&lt;13,(E892/($D892^0.70558407859294)*'Hintergrund Berechnung'!$I$941)*0.5,IF($C892&lt;16,(E892/($D892^0.70558407859294)*'Hintergrund Berechnung'!$I$941)*0.67,E892/($D892^0.70558407859294)*'Hintergrund Berechnung'!$I$942)))</f>
        <v>#DIV/0!</v>
      </c>
      <c r="W892" s="16" t="str">
        <f t="shared" si="118"/>
        <v/>
      </c>
      <c r="X892" s="16" t="e">
        <f>IF($A$3=FALSE,IF($C892&lt;16,G892/($D892^0.70558407859294)*'Hintergrund Berechnung'!$I$941,G892/($D892^0.70558407859294)*'Hintergrund Berechnung'!$I$942),IF($C892&lt;13,(G892/($D892^0.70558407859294)*'Hintergrund Berechnung'!$I$941)*0.5,IF($C892&lt;16,(G892/($D892^0.70558407859294)*'Hintergrund Berechnung'!$I$941)*0.67,G892/($D892^0.70558407859294)*'Hintergrund Berechnung'!$I$942)))</f>
        <v>#DIV/0!</v>
      </c>
      <c r="Y892" s="16" t="str">
        <f t="shared" si="119"/>
        <v/>
      </c>
      <c r="Z892" s="16" t="e">
        <f>IF($A$3=FALSE,IF($C892&lt;16,I892/($D892^0.70558407859294)*'Hintergrund Berechnung'!$I$941,I892/($D892^0.70558407859294)*'Hintergrund Berechnung'!$I$942),IF($C892&lt;13,(I892/($D892^0.70558407859294)*'Hintergrund Berechnung'!$I$941)*0.5,IF($C892&lt;16,(I892/($D892^0.70558407859294)*'Hintergrund Berechnung'!$I$941)*0.67,I892/($D892^0.70558407859294)*'Hintergrund Berechnung'!$I$942)))</f>
        <v>#DIV/0!</v>
      </c>
      <c r="AA892" s="16" t="str">
        <f t="shared" si="120"/>
        <v/>
      </c>
      <c r="AB892" s="16" t="e">
        <f>IF($A$3=FALSE,IF($C892&lt;16,K892/($D892^0.70558407859294)*'Hintergrund Berechnung'!$I$941,K892/($D892^0.70558407859294)*'Hintergrund Berechnung'!$I$942),IF($C892&lt;13,(K892/($D892^0.70558407859294)*'Hintergrund Berechnung'!$I$941)*0.5,IF($C892&lt;16,(K892/($D892^0.70558407859294)*'Hintergrund Berechnung'!$I$941)*0.67,K892/($D892^0.70558407859294)*'Hintergrund Berechnung'!$I$942)))</f>
        <v>#DIV/0!</v>
      </c>
      <c r="AC892" s="16" t="str">
        <f t="shared" si="121"/>
        <v/>
      </c>
      <c r="AD892" s="16" t="e">
        <f>IF($A$3=FALSE,IF($C892&lt;16,M892/($D892^0.70558407859294)*'Hintergrund Berechnung'!$I$941,M892/($D892^0.70558407859294)*'Hintergrund Berechnung'!$I$942),IF($C892&lt;13,(M892/($D892^0.70558407859294)*'Hintergrund Berechnung'!$I$941)*0.5,IF($C892&lt;16,(M892/($D892^0.70558407859294)*'Hintergrund Berechnung'!$I$941)*0.67,M892/($D892^0.70558407859294)*'Hintergrund Berechnung'!$I$942)))</f>
        <v>#DIV/0!</v>
      </c>
      <c r="AE892" s="16" t="str">
        <f t="shared" si="122"/>
        <v/>
      </c>
      <c r="AF892" s="16" t="e">
        <f>IF($A$3=FALSE,IF($C892&lt;16,O892/($D892^0.70558407859294)*'Hintergrund Berechnung'!$I$941,O892/($D892^0.70558407859294)*'Hintergrund Berechnung'!$I$942),IF($C892&lt;13,(O892/($D892^0.70558407859294)*'Hintergrund Berechnung'!$I$941)*0.5,IF($C892&lt;16,(O892/($D892^0.70558407859294)*'Hintergrund Berechnung'!$I$941)*0.67,O892/($D892^0.70558407859294)*'Hintergrund Berechnung'!$I$942)))</f>
        <v>#DIV/0!</v>
      </c>
      <c r="AG892" s="16" t="str">
        <f t="shared" si="123"/>
        <v/>
      </c>
      <c r="AH892" s="16" t="e">
        <f t="shared" si="124"/>
        <v>#DIV/0!</v>
      </c>
      <c r="AI892" s="34" t="e">
        <f>ROUND(IF(C892&lt;16,$Q892/($D892^0.450818786555515)*'Hintergrund Berechnung'!$N$941,$Q892/($D892^0.450818786555515)*'Hintergrund Berechnung'!$N$942),0)</f>
        <v>#DIV/0!</v>
      </c>
      <c r="AJ892" s="34">
        <f>ROUND(IF(C892&lt;16,$R892*'Hintergrund Berechnung'!$O$941,$R892*'Hintergrund Berechnung'!$O$942),0)</f>
        <v>0</v>
      </c>
      <c r="AK892" s="34">
        <f>ROUND(IF(C892&lt;16,IF(S892&gt;0,(25-$S892)*'Hintergrund Berechnung'!$J$941,0),IF(S892&gt;0,(25-$S892)*'Hintergrund Berechnung'!$J$942,0)),0)</f>
        <v>0</v>
      </c>
      <c r="AL892" s="18" t="e">
        <f t="shared" si="125"/>
        <v>#DIV/0!</v>
      </c>
    </row>
    <row r="893" spans="21:38" x14ac:dyDescent="0.5">
      <c r="U893" s="16">
        <f t="shared" si="117"/>
        <v>0</v>
      </c>
      <c r="V893" s="16" t="e">
        <f>IF($A$3=FALSE,IF($C893&lt;16,E893/($D893^0.70558407859294)*'Hintergrund Berechnung'!$I$941,E893/($D893^0.70558407859294)*'Hintergrund Berechnung'!$I$942),IF($C893&lt;13,(E893/($D893^0.70558407859294)*'Hintergrund Berechnung'!$I$941)*0.5,IF($C893&lt;16,(E893/($D893^0.70558407859294)*'Hintergrund Berechnung'!$I$941)*0.67,E893/($D893^0.70558407859294)*'Hintergrund Berechnung'!$I$942)))</f>
        <v>#DIV/0!</v>
      </c>
      <c r="W893" s="16" t="str">
        <f t="shared" si="118"/>
        <v/>
      </c>
      <c r="X893" s="16" t="e">
        <f>IF($A$3=FALSE,IF($C893&lt;16,G893/($D893^0.70558407859294)*'Hintergrund Berechnung'!$I$941,G893/($D893^0.70558407859294)*'Hintergrund Berechnung'!$I$942),IF($C893&lt;13,(G893/($D893^0.70558407859294)*'Hintergrund Berechnung'!$I$941)*0.5,IF($C893&lt;16,(G893/($D893^0.70558407859294)*'Hintergrund Berechnung'!$I$941)*0.67,G893/($D893^0.70558407859294)*'Hintergrund Berechnung'!$I$942)))</f>
        <v>#DIV/0!</v>
      </c>
      <c r="Y893" s="16" t="str">
        <f t="shared" si="119"/>
        <v/>
      </c>
      <c r="Z893" s="16" t="e">
        <f>IF($A$3=FALSE,IF($C893&lt;16,I893/($D893^0.70558407859294)*'Hintergrund Berechnung'!$I$941,I893/($D893^0.70558407859294)*'Hintergrund Berechnung'!$I$942),IF($C893&lt;13,(I893/($D893^0.70558407859294)*'Hintergrund Berechnung'!$I$941)*0.5,IF($C893&lt;16,(I893/($D893^0.70558407859294)*'Hintergrund Berechnung'!$I$941)*0.67,I893/($D893^0.70558407859294)*'Hintergrund Berechnung'!$I$942)))</f>
        <v>#DIV/0!</v>
      </c>
      <c r="AA893" s="16" t="str">
        <f t="shared" si="120"/>
        <v/>
      </c>
      <c r="AB893" s="16" t="e">
        <f>IF($A$3=FALSE,IF($C893&lt;16,K893/($D893^0.70558407859294)*'Hintergrund Berechnung'!$I$941,K893/($D893^0.70558407859294)*'Hintergrund Berechnung'!$I$942),IF($C893&lt;13,(K893/($D893^0.70558407859294)*'Hintergrund Berechnung'!$I$941)*0.5,IF($C893&lt;16,(K893/($D893^0.70558407859294)*'Hintergrund Berechnung'!$I$941)*0.67,K893/($D893^0.70558407859294)*'Hintergrund Berechnung'!$I$942)))</f>
        <v>#DIV/0!</v>
      </c>
      <c r="AC893" s="16" t="str">
        <f t="shared" si="121"/>
        <v/>
      </c>
      <c r="AD893" s="16" t="e">
        <f>IF($A$3=FALSE,IF($C893&lt;16,M893/($D893^0.70558407859294)*'Hintergrund Berechnung'!$I$941,M893/($D893^0.70558407859294)*'Hintergrund Berechnung'!$I$942),IF($C893&lt;13,(M893/($D893^0.70558407859294)*'Hintergrund Berechnung'!$I$941)*0.5,IF($C893&lt;16,(M893/($D893^0.70558407859294)*'Hintergrund Berechnung'!$I$941)*0.67,M893/($D893^0.70558407859294)*'Hintergrund Berechnung'!$I$942)))</f>
        <v>#DIV/0!</v>
      </c>
      <c r="AE893" s="16" t="str">
        <f t="shared" si="122"/>
        <v/>
      </c>
      <c r="AF893" s="16" t="e">
        <f>IF($A$3=FALSE,IF($C893&lt;16,O893/($D893^0.70558407859294)*'Hintergrund Berechnung'!$I$941,O893/($D893^0.70558407859294)*'Hintergrund Berechnung'!$I$942),IF($C893&lt;13,(O893/($D893^0.70558407859294)*'Hintergrund Berechnung'!$I$941)*0.5,IF($C893&lt;16,(O893/($D893^0.70558407859294)*'Hintergrund Berechnung'!$I$941)*0.67,O893/($D893^0.70558407859294)*'Hintergrund Berechnung'!$I$942)))</f>
        <v>#DIV/0!</v>
      </c>
      <c r="AG893" s="16" t="str">
        <f t="shared" si="123"/>
        <v/>
      </c>
      <c r="AH893" s="16" t="e">
        <f t="shared" si="124"/>
        <v>#DIV/0!</v>
      </c>
      <c r="AI893" s="34" t="e">
        <f>ROUND(IF(C893&lt;16,$Q893/($D893^0.450818786555515)*'Hintergrund Berechnung'!$N$941,$Q893/($D893^0.450818786555515)*'Hintergrund Berechnung'!$N$942),0)</f>
        <v>#DIV/0!</v>
      </c>
      <c r="AJ893" s="34">
        <f>ROUND(IF(C893&lt;16,$R893*'Hintergrund Berechnung'!$O$941,$R893*'Hintergrund Berechnung'!$O$942),0)</f>
        <v>0</v>
      </c>
      <c r="AK893" s="34">
        <f>ROUND(IF(C893&lt;16,IF(S893&gt;0,(25-$S893)*'Hintergrund Berechnung'!$J$941,0),IF(S893&gt;0,(25-$S893)*'Hintergrund Berechnung'!$J$942,0)),0)</f>
        <v>0</v>
      </c>
      <c r="AL893" s="18" t="e">
        <f t="shared" si="125"/>
        <v>#DIV/0!</v>
      </c>
    </row>
    <row r="894" spans="21:38" x14ac:dyDescent="0.5">
      <c r="U894" s="16">
        <f t="shared" si="117"/>
        <v>0</v>
      </c>
      <c r="V894" s="16" t="e">
        <f>IF($A$3=FALSE,IF($C894&lt;16,E894/($D894^0.70558407859294)*'Hintergrund Berechnung'!$I$941,E894/($D894^0.70558407859294)*'Hintergrund Berechnung'!$I$942),IF($C894&lt;13,(E894/($D894^0.70558407859294)*'Hintergrund Berechnung'!$I$941)*0.5,IF($C894&lt;16,(E894/($D894^0.70558407859294)*'Hintergrund Berechnung'!$I$941)*0.67,E894/($D894^0.70558407859294)*'Hintergrund Berechnung'!$I$942)))</f>
        <v>#DIV/0!</v>
      </c>
      <c r="W894" s="16" t="str">
        <f t="shared" si="118"/>
        <v/>
      </c>
      <c r="X894" s="16" t="e">
        <f>IF($A$3=FALSE,IF($C894&lt;16,G894/($D894^0.70558407859294)*'Hintergrund Berechnung'!$I$941,G894/($D894^0.70558407859294)*'Hintergrund Berechnung'!$I$942),IF($C894&lt;13,(G894/($D894^0.70558407859294)*'Hintergrund Berechnung'!$I$941)*0.5,IF($C894&lt;16,(G894/($D894^0.70558407859294)*'Hintergrund Berechnung'!$I$941)*0.67,G894/($D894^0.70558407859294)*'Hintergrund Berechnung'!$I$942)))</f>
        <v>#DIV/0!</v>
      </c>
      <c r="Y894" s="16" t="str">
        <f t="shared" si="119"/>
        <v/>
      </c>
      <c r="Z894" s="16" t="e">
        <f>IF($A$3=FALSE,IF($C894&lt;16,I894/($D894^0.70558407859294)*'Hintergrund Berechnung'!$I$941,I894/($D894^0.70558407859294)*'Hintergrund Berechnung'!$I$942),IF($C894&lt;13,(I894/($D894^0.70558407859294)*'Hintergrund Berechnung'!$I$941)*0.5,IF($C894&lt;16,(I894/($D894^0.70558407859294)*'Hintergrund Berechnung'!$I$941)*0.67,I894/($D894^0.70558407859294)*'Hintergrund Berechnung'!$I$942)))</f>
        <v>#DIV/0!</v>
      </c>
      <c r="AA894" s="16" t="str">
        <f t="shared" si="120"/>
        <v/>
      </c>
      <c r="AB894" s="16" t="e">
        <f>IF($A$3=FALSE,IF($C894&lt;16,K894/($D894^0.70558407859294)*'Hintergrund Berechnung'!$I$941,K894/($D894^0.70558407859294)*'Hintergrund Berechnung'!$I$942),IF($C894&lt;13,(K894/($D894^0.70558407859294)*'Hintergrund Berechnung'!$I$941)*0.5,IF($C894&lt;16,(K894/($D894^0.70558407859294)*'Hintergrund Berechnung'!$I$941)*0.67,K894/($D894^0.70558407859294)*'Hintergrund Berechnung'!$I$942)))</f>
        <v>#DIV/0!</v>
      </c>
      <c r="AC894" s="16" t="str">
        <f t="shared" si="121"/>
        <v/>
      </c>
      <c r="AD894" s="16" t="e">
        <f>IF($A$3=FALSE,IF($C894&lt;16,M894/($D894^0.70558407859294)*'Hintergrund Berechnung'!$I$941,M894/($D894^0.70558407859294)*'Hintergrund Berechnung'!$I$942),IF($C894&lt;13,(M894/($D894^0.70558407859294)*'Hintergrund Berechnung'!$I$941)*0.5,IF($C894&lt;16,(M894/($D894^0.70558407859294)*'Hintergrund Berechnung'!$I$941)*0.67,M894/($D894^0.70558407859294)*'Hintergrund Berechnung'!$I$942)))</f>
        <v>#DIV/0!</v>
      </c>
      <c r="AE894" s="16" t="str">
        <f t="shared" si="122"/>
        <v/>
      </c>
      <c r="AF894" s="16" t="e">
        <f>IF($A$3=FALSE,IF($C894&lt;16,O894/($D894^0.70558407859294)*'Hintergrund Berechnung'!$I$941,O894/($D894^0.70558407859294)*'Hintergrund Berechnung'!$I$942),IF($C894&lt;13,(O894/($D894^0.70558407859294)*'Hintergrund Berechnung'!$I$941)*0.5,IF($C894&lt;16,(O894/($D894^0.70558407859294)*'Hintergrund Berechnung'!$I$941)*0.67,O894/($D894^0.70558407859294)*'Hintergrund Berechnung'!$I$942)))</f>
        <v>#DIV/0!</v>
      </c>
      <c r="AG894" s="16" t="str">
        <f t="shared" si="123"/>
        <v/>
      </c>
      <c r="AH894" s="16" t="e">
        <f t="shared" si="124"/>
        <v>#DIV/0!</v>
      </c>
      <c r="AI894" s="34" t="e">
        <f>ROUND(IF(C894&lt;16,$Q894/($D894^0.450818786555515)*'Hintergrund Berechnung'!$N$941,$Q894/($D894^0.450818786555515)*'Hintergrund Berechnung'!$N$942),0)</f>
        <v>#DIV/0!</v>
      </c>
      <c r="AJ894" s="34">
        <f>ROUND(IF(C894&lt;16,$R894*'Hintergrund Berechnung'!$O$941,$R894*'Hintergrund Berechnung'!$O$942),0)</f>
        <v>0</v>
      </c>
      <c r="AK894" s="34">
        <f>ROUND(IF(C894&lt;16,IF(S894&gt;0,(25-$S894)*'Hintergrund Berechnung'!$J$941,0),IF(S894&gt;0,(25-$S894)*'Hintergrund Berechnung'!$J$942,0)),0)</f>
        <v>0</v>
      </c>
      <c r="AL894" s="18" t="e">
        <f t="shared" si="125"/>
        <v>#DIV/0!</v>
      </c>
    </row>
    <row r="895" spans="21:38" x14ac:dyDescent="0.5">
      <c r="U895" s="16">
        <f t="shared" si="117"/>
        <v>0</v>
      </c>
      <c r="V895" s="16" t="e">
        <f>IF($A$3=FALSE,IF($C895&lt;16,E895/($D895^0.70558407859294)*'Hintergrund Berechnung'!$I$941,E895/($D895^0.70558407859294)*'Hintergrund Berechnung'!$I$942),IF($C895&lt;13,(E895/($D895^0.70558407859294)*'Hintergrund Berechnung'!$I$941)*0.5,IF($C895&lt;16,(E895/($D895^0.70558407859294)*'Hintergrund Berechnung'!$I$941)*0.67,E895/($D895^0.70558407859294)*'Hintergrund Berechnung'!$I$942)))</f>
        <v>#DIV/0!</v>
      </c>
      <c r="W895" s="16" t="str">
        <f t="shared" si="118"/>
        <v/>
      </c>
      <c r="X895" s="16" t="e">
        <f>IF($A$3=FALSE,IF($C895&lt;16,G895/($D895^0.70558407859294)*'Hintergrund Berechnung'!$I$941,G895/($D895^0.70558407859294)*'Hintergrund Berechnung'!$I$942),IF($C895&lt;13,(G895/($D895^0.70558407859294)*'Hintergrund Berechnung'!$I$941)*0.5,IF($C895&lt;16,(G895/($D895^0.70558407859294)*'Hintergrund Berechnung'!$I$941)*0.67,G895/($D895^0.70558407859294)*'Hintergrund Berechnung'!$I$942)))</f>
        <v>#DIV/0!</v>
      </c>
      <c r="Y895" s="16" t="str">
        <f t="shared" si="119"/>
        <v/>
      </c>
      <c r="Z895" s="16" t="e">
        <f>IF($A$3=FALSE,IF($C895&lt;16,I895/($D895^0.70558407859294)*'Hintergrund Berechnung'!$I$941,I895/($D895^0.70558407859294)*'Hintergrund Berechnung'!$I$942),IF($C895&lt;13,(I895/($D895^0.70558407859294)*'Hintergrund Berechnung'!$I$941)*0.5,IF($C895&lt;16,(I895/($D895^0.70558407859294)*'Hintergrund Berechnung'!$I$941)*0.67,I895/($D895^0.70558407859294)*'Hintergrund Berechnung'!$I$942)))</f>
        <v>#DIV/0!</v>
      </c>
      <c r="AA895" s="16" t="str">
        <f t="shared" si="120"/>
        <v/>
      </c>
      <c r="AB895" s="16" t="e">
        <f>IF($A$3=FALSE,IF($C895&lt;16,K895/($D895^0.70558407859294)*'Hintergrund Berechnung'!$I$941,K895/($D895^0.70558407859294)*'Hintergrund Berechnung'!$I$942),IF($C895&lt;13,(K895/($D895^0.70558407859294)*'Hintergrund Berechnung'!$I$941)*0.5,IF($C895&lt;16,(K895/($D895^0.70558407859294)*'Hintergrund Berechnung'!$I$941)*0.67,K895/($D895^0.70558407859294)*'Hintergrund Berechnung'!$I$942)))</f>
        <v>#DIV/0!</v>
      </c>
      <c r="AC895" s="16" t="str">
        <f t="shared" si="121"/>
        <v/>
      </c>
      <c r="AD895" s="16" t="e">
        <f>IF($A$3=FALSE,IF($C895&lt;16,M895/($D895^0.70558407859294)*'Hintergrund Berechnung'!$I$941,M895/($D895^0.70558407859294)*'Hintergrund Berechnung'!$I$942),IF($C895&lt;13,(M895/($D895^0.70558407859294)*'Hintergrund Berechnung'!$I$941)*0.5,IF($C895&lt;16,(M895/($D895^0.70558407859294)*'Hintergrund Berechnung'!$I$941)*0.67,M895/($D895^0.70558407859294)*'Hintergrund Berechnung'!$I$942)))</f>
        <v>#DIV/0!</v>
      </c>
      <c r="AE895" s="16" t="str">
        <f t="shared" si="122"/>
        <v/>
      </c>
      <c r="AF895" s="16" t="e">
        <f>IF($A$3=FALSE,IF($C895&lt;16,O895/($D895^0.70558407859294)*'Hintergrund Berechnung'!$I$941,O895/($D895^0.70558407859294)*'Hintergrund Berechnung'!$I$942),IF($C895&lt;13,(O895/($D895^0.70558407859294)*'Hintergrund Berechnung'!$I$941)*0.5,IF($C895&lt;16,(O895/($D895^0.70558407859294)*'Hintergrund Berechnung'!$I$941)*0.67,O895/($D895^0.70558407859294)*'Hintergrund Berechnung'!$I$942)))</f>
        <v>#DIV/0!</v>
      </c>
      <c r="AG895" s="16" t="str">
        <f t="shared" si="123"/>
        <v/>
      </c>
      <c r="AH895" s="16" t="e">
        <f t="shared" si="124"/>
        <v>#DIV/0!</v>
      </c>
      <c r="AI895" s="34" t="e">
        <f>ROUND(IF(C895&lt;16,$Q895/($D895^0.450818786555515)*'Hintergrund Berechnung'!$N$941,$Q895/($D895^0.450818786555515)*'Hintergrund Berechnung'!$N$942),0)</f>
        <v>#DIV/0!</v>
      </c>
      <c r="AJ895" s="34">
        <f>ROUND(IF(C895&lt;16,$R895*'Hintergrund Berechnung'!$O$941,$R895*'Hintergrund Berechnung'!$O$942),0)</f>
        <v>0</v>
      </c>
      <c r="AK895" s="34">
        <f>ROUND(IF(C895&lt;16,IF(S895&gt;0,(25-$S895)*'Hintergrund Berechnung'!$J$941,0),IF(S895&gt;0,(25-$S895)*'Hintergrund Berechnung'!$J$942,0)),0)</f>
        <v>0</v>
      </c>
      <c r="AL895" s="18" t="e">
        <f t="shared" si="125"/>
        <v>#DIV/0!</v>
      </c>
    </row>
    <row r="896" spans="21:38" x14ac:dyDescent="0.5">
      <c r="U896" s="16">
        <f t="shared" si="117"/>
        <v>0</v>
      </c>
      <c r="V896" s="16" t="e">
        <f>IF($A$3=FALSE,IF($C896&lt;16,E896/($D896^0.70558407859294)*'Hintergrund Berechnung'!$I$941,E896/($D896^0.70558407859294)*'Hintergrund Berechnung'!$I$942),IF($C896&lt;13,(E896/($D896^0.70558407859294)*'Hintergrund Berechnung'!$I$941)*0.5,IF($C896&lt;16,(E896/($D896^0.70558407859294)*'Hintergrund Berechnung'!$I$941)*0.67,E896/($D896^0.70558407859294)*'Hintergrund Berechnung'!$I$942)))</f>
        <v>#DIV/0!</v>
      </c>
      <c r="W896" s="16" t="str">
        <f t="shared" si="118"/>
        <v/>
      </c>
      <c r="X896" s="16" t="e">
        <f>IF($A$3=FALSE,IF($C896&lt;16,G896/($D896^0.70558407859294)*'Hintergrund Berechnung'!$I$941,G896/($D896^0.70558407859294)*'Hintergrund Berechnung'!$I$942),IF($C896&lt;13,(G896/($D896^0.70558407859294)*'Hintergrund Berechnung'!$I$941)*0.5,IF($C896&lt;16,(G896/($D896^0.70558407859294)*'Hintergrund Berechnung'!$I$941)*0.67,G896/($D896^0.70558407859294)*'Hintergrund Berechnung'!$I$942)))</f>
        <v>#DIV/0!</v>
      </c>
      <c r="Y896" s="16" t="str">
        <f t="shared" si="119"/>
        <v/>
      </c>
      <c r="Z896" s="16" t="e">
        <f>IF($A$3=FALSE,IF($C896&lt;16,I896/($D896^0.70558407859294)*'Hintergrund Berechnung'!$I$941,I896/($D896^0.70558407859294)*'Hintergrund Berechnung'!$I$942),IF($C896&lt;13,(I896/($D896^0.70558407859294)*'Hintergrund Berechnung'!$I$941)*0.5,IF($C896&lt;16,(I896/($D896^0.70558407859294)*'Hintergrund Berechnung'!$I$941)*0.67,I896/($D896^0.70558407859294)*'Hintergrund Berechnung'!$I$942)))</f>
        <v>#DIV/0!</v>
      </c>
      <c r="AA896" s="16" t="str">
        <f t="shared" si="120"/>
        <v/>
      </c>
      <c r="AB896" s="16" t="e">
        <f>IF($A$3=FALSE,IF($C896&lt;16,K896/($D896^0.70558407859294)*'Hintergrund Berechnung'!$I$941,K896/($D896^0.70558407859294)*'Hintergrund Berechnung'!$I$942),IF($C896&lt;13,(K896/($D896^0.70558407859294)*'Hintergrund Berechnung'!$I$941)*0.5,IF($C896&lt;16,(K896/($D896^0.70558407859294)*'Hintergrund Berechnung'!$I$941)*0.67,K896/($D896^0.70558407859294)*'Hintergrund Berechnung'!$I$942)))</f>
        <v>#DIV/0!</v>
      </c>
      <c r="AC896" s="16" t="str">
        <f t="shared" si="121"/>
        <v/>
      </c>
      <c r="AD896" s="16" t="e">
        <f>IF($A$3=FALSE,IF($C896&lt;16,M896/($D896^0.70558407859294)*'Hintergrund Berechnung'!$I$941,M896/($D896^0.70558407859294)*'Hintergrund Berechnung'!$I$942),IF($C896&lt;13,(M896/($D896^0.70558407859294)*'Hintergrund Berechnung'!$I$941)*0.5,IF($C896&lt;16,(M896/($D896^0.70558407859294)*'Hintergrund Berechnung'!$I$941)*0.67,M896/($D896^0.70558407859294)*'Hintergrund Berechnung'!$I$942)))</f>
        <v>#DIV/0!</v>
      </c>
      <c r="AE896" s="16" t="str">
        <f t="shared" si="122"/>
        <v/>
      </c>
      <c r="AF896" s="16" t="e">
        <f>IF($A$3=FALSE,IF($C896&lt;16,O896/($D896^0.70558407859294)*'Hintergrund Berechnung'!$I$941,O896/($D896^0.70558407859294)*'Hintergrund Berechnung'!$I$942),IF($C896&lt;13,(O896/($D896^0.70558407859294)*'Hintergrund Berechnung'!$I$941)*0.5,IF($C896&lt;16,(O896/($D896^0.70558407859294)*'Hintergrund Berechnung'!$I$941)*0.67,O896/($D896^0.70558407859294)*'Hintergrund Berechnung'!$I$942)))</f>
        <v>#DIV/0!</v>
      </c>
      <c r="AG896" s="16" t="str">
        <f t="shared" si="123"/>
        <v/>
      </c>
      <c r="AH896" s="16" t="e">
        <f t="shared" si="124"/>
        <v>#DIV/0!</v>
      </c>
      <c r="AI896" s="34" t="e">
        <f>ROUND(IF(C896&lt;16,$Q896/($D896^0.450818786555515)*'Hintergrund Berechnung'!$N$941,$Q896/($D896^0.450818786555515)*'Hintergrund Berechnung'!$N$942),0)</f>
        <v>#DIV/0!</v>
      </c>
      <c r="AJ896" s="34">
        <f>ROUND(IF(C896&lt;16,$R896*'Hintergrund Berechnung'!$O$941,$R896*'Hintergrund Berechnung'!$O$942),0)</f>
        <v>0</v>
      </c>
      <c r="AK896" s="34">
        <f>ROUND(IF(C896&lt;16,IF(S896&gt;0,(25-$S896)*'Hintergrund Berechnung'!$J$941,0),IF(S896&gt;0,(25-$S896)*'Hintergrund Berechnung'!$J$942,0)),0)</f>
        <v>0</v>
      </c>
      <c r="AL896" s="18" t="e">
        <f t="shared" si="125"/>
        <v>#DIV/0!</v>
      </c>
    </row>
    <row r="897" spans="21:38" x14ac:dyDescent="0.5">
      <c r="U897" s="16">
        <f t="shared" si="117"/>
        <v>0</v>
      </c>
      <c r="V897" s="16" t="e">
        <f>IF($A$3=FALSE,IF($C897&lt;16,E897/($D897^0.70558407859294)*'Hintergrund Berechnung'!$I$941,E897/($D897^0.70558407859294)*'Hintergrund Berechnung'!$I$942),IF($C897&lt;13,(E897/($D897^0.70558407859294)*'Hintergrund Berechnung'!$I$941)*0.5,IF($C897&lt;16,(E897/($D897^0.70558407859294)*'Hintergrund Berechnung'!$I$941)*0.67,E897/($D897^0.70558407859294)*'Hintergrund Berechnung'!$I$942)))</f>
        <v>#DIV/0!</v>
      </c>
      <c r="W897" s="16" t="str">
        <f t="shared" si="118"/>
        <v/>
      </c>
      <c r="X897" s="16" t="e">
        <f>IF($A$3=FALSE,IF($C897&lt;16,G897/($D897^0.70558407859294)*'Hintergrund Berechnung'!$I$941,G897/($D897^0.70558407859294)*'Hintergrund Berechnung'!$I$942),IF($C897&lt;13,(G897/($D897^0.70558407859294)*'Hintergrund Berechnung'!$I$941)*0.5,IF($C897&lt;16,(G897/($D897^0.70558407859294)*'Hintergrund Berechnung'!$I$941)*0.67,G897/($D897^0.70558407859294)*'Hintergrund Berechnung'!$I$942)))</f>
        <v>#DIV/0!</v>
      </c>
      <c r="Y897" s="16" t="str">
        <f t="shared" si="119"/>
        <v/>
      </c>
      <c r="Z897" s="16" t="e">
        <f>IF($A$3=FALSE,IF($C897&lt;16,I897/($D897^0.70558407859294)*'Hintergrund Berechnung'!$I$941,I897/($D897^0.70558407859294)*'Hintergrund Berechnung'!$I$942),IF($C897&lt;13,(I897/($D897^0.70558407859294)*'Hintergrund Berechnung'!$I$941)*0.5,IF($C897&lt;16,(I897/($D897^0.70558407859294)*'Hintergrund Berechnung'!$I$941)*0.67,I897/($D897^0.70558407859294)*'Hintergrund Berechnung'!$I$942)))</f>
        <v>#DIV/0!</v>
      </c>
      <c r="AA897" s="16" t="str">
        <f t="shared" si="120"/>
        <v/>
      </c>
      <c r="AB897" s="16" t="e">
        <f>IF($A$3=FALSE,IF($C897&lt;16,K897/($D897^0.70558407859294)*'Hintergrund Berechnung'!$I$941,K897/($D897^0.70558407859294)*'Hintergrund Berechnung'!$I$942),IF($C897&lt;13,(K897/($D897^0.70558407859294)*'Hintergrund Berechnung'!$I$941)*0.5,IF($C897&lt;16,(K897/($D897^0.70558407859294)*'Hintergrund Berechnung'!$I$941)*0.67,K897/($D897^0.70558407859294)*'Hintergrund Berechnung'!$I$942)))</f>
        <v>#DIV/0!</v>
      </c>
      <c r="AC897" s="16" t="str">
        <f t="shared" si="121"/>
        <v/>
      </c>
      <c r="AD897" s="16" t="e">
        <f>IF($A$3=FALSE,IF($C897&lt;16,M897/($D897^0.70558407859294)*'Hintergrund Berechnung'!$I$941,M897/($D897^0.70558407859294)*'Hintergrund Berechnung'!$I$942),IF($C897&lt;13,(M897/($D897^0.70558407859294)*'Hintergrund Berechnung'!$I$941)*0.5,IF($C897&lt;16,(M897/($D897^0.70558407859294)*'Hintergrund Berechnung'!$I$941)*0.67,M897/($D897^0.70558407859294)*'Hintergrund Berechnung'!$I$942)))</f>
        <v>#DIV/0!</v>
      </c>
      <c r="AE897" s="16" t="str">
        <f t="shared" si="122"/>
        <v/>
      </c>
      <c r="AF897" s="16" t="e">
        <f>IF($A$3=FALSE,IF($C897&lt;16,O897/($D897^0.70558407859294)*'Hintergrund Berechnung'!$I$941,O897/($D897^0.70558407859294)*'Hintergrund Berechnung'!$I$942),IF($C897&lt;13,(O897/($D897^0.70558407859294)*'Hintergrund Berechnung'!$I$941)*0.5,IF($C897&lt;16,(O897/($D897^0.70558407859294)*'Hintergrund Berechnung'!$I$941)*0.67,O897/($D897^0.70558407859294)*'Hintergrund Berechnung'!$I$942)))</f>
        <v>#DIV/0!</v>
      </c>
      <c r="AG897" s="16" t="str">
        <f t="shared" si="123"/>
        <v/>
      </c>
      <c r="AH897" s="16" t="e">
        <f t="shared" si="124"/>
        <v>#DIV/0!</v>
      </c>
      <c r="AI897" s="34" t="e">
        <f>ROUND(IF(C897&lt;16,$Q897/($D897^0.450818786555515)*'Hintergrund Berechnung'!$N$941,$Q897/($D897^0.450818786555515)*'Hintergrund Berechnung'!$N$942),0)</f>
        <v>#DIV/0!</v>
      </c>
      <c r="AJ897" s="34">
        <f>ROUND(IF(C897&lt;16,$R897*'Hintergrund Berechnung'!$O$941,$R897*'Hintergrund Berechnung'!$O$942),0)</f>
        <v>0</v>
      </c>
      <c r="AK897" s="34">
        <f>ROUND(IF(C897&lt;16,IF(S897&gt;0,(25-$S897)*'Hintergrund Berechnung'!$J$941,0),IF(S897&gt;0,(25-$S897)*'Hintergrund Berechnung'!$J$942,0)),0)</f>
        <v>0</v>
      </c>
      <c r="AL897" s="18" t="e">
        <f t="shared" si="125"/>
        <v>#DIV/0!</v>
      </c>
    </row>
    <row r="898" spans="21:38" x14ac:dyDescent="0.5">
      <c r="U898" s="16">
        <f t="shared" si="117"/>
        <v>0</v>
      </c>
      <c r="V898" s="16" t="e">
        <f>IF($A$3=FALSE,IF($C898&lt;16,E898/($D898^0.70558407859294)*'Hintergrund Berechnung'!$I$941,E898/($D898^0.70558407859294)*'Hintergrund Berechnung'!$I$942),IF($C898&lt;13,(E898/($D898^0.70558407859294)*'Hintergrund Berechnung'!$I$941)*0.5,IF($C898&lt;16,(E898/($D898^0.70558407859294)*'Hintergrund Berechnung'!$I$941)*0.67,E898/($D898^0.70558407859294)*'Hintergrund Berechnung'!$I$942)))</f>
        <v>#DIV/0!</v>
      </c>
      <c r="W898" s="16" t="str">
        <f t="shared" si="118"/>
        <v/>
      </c>
      <c r="X898" s="16" t="e">
        <f>IF($A$3=FALSE,IF($C898&lt;16,G898/($D898^0.70558407859294)*'Hintergrund Berechnung'!$I$941,G898/($D898^0.70558407859294)*'Hintergrund Berechnung'!$I$942),IF($C898&lt;13,(G898/($D898^0.70558407859294)*'Hintergrund Berechnung'!$I$941)*0.5,IF($C898&lt;16,(G898/($D898^0.70558407859294)*'Hintergrund Berechnung'!$I$941)*0.67,G898/($D898^0.70558407859294)*'Hintergrund Berechnung'!$I$942)))</f>
        <v>#DIV/0!</v>
      </c>
      <c r="Y898" s="16" t="str">
        <f t="shared" si="119"/>
        <v/>
      </c>
      <c r="Z898" s="16" t="e">
        <f>IF($A$3=FALSE,IF($C898&lt;16,I898/($D898^0.70558407859294)*'Hintergrund Berechnung'!$I$941,I898/($D898^0.70558407859294)*'Hintergrund Berechnung'!$I$942),IF($C898&lt;13,(I898/($D898^0.70558407859294)*'Hintergrund Berechnung'!$I$941)*0.5,IF($C898&lt;16,(I898/($D898^0.70558407859294)*'Hintergrund Berechnung'!$I$941)*0.67,I898/($D898^0.70558407859294)*'Hintergrund Berechnung'!$I$942)))</f>
        <v>#DIV/0!</v>
      </c>
      <c r="AA898" s="16" t="str">
        <f t="shared" si="120"/>
        <v/>
      </c>
      <c r="AB898" s="16" t="e">
        <f>IF($A$3=FALSE,IF($C898&lt;16,K898/($D898^0.70558407859294)*'Hintergrund Berechnung'!$I$941,K898/($D898^0.70558407859294)*'Hintergrund Berechnung'!$I$942),IF($C898&lt;13,(K898/($D898^0.70558407859294)*'Hintergrund Berechnung'!$I$941)*0.5,IF($C898&lt;16,(K898/($D898^0.70558407859294)*'Hintergrund Berechnung'!$I$941)*0.67,K898/($D898^0.70558407859294)*'Hintergrund Berechnung'!$I$942)))</f>
        <v>#DIV/0!</v>
      </c>
      <c r="AC898" s="16" t="str">
        <f t="shared" si="121"/>
        <v/>
      </c>
      <c r="AD898" s="16" t="e">
        <f>IF($A$3=FALSE,IF($C898&lt;16,M898/($D898^0.70558407859294)*'Hintergrund Berechnung'!$I$941,M898/($D898^0.70558407859294)*'Hintergrund Berechnung'!$I$942),IF($C898&lt;13,(M898/($D898^0.70558407859294)*'Hintergrund Berechnung'!$I$941)*0.5,IF($C898&lt;16,(M898/($D898^0.70558407859294)*'Hintergrund Berechnung'!$I$941)*0.67,M898/($D898^0.70558407859294)*'Hintergrund Berechnung'!$I$942)))</f>
        <v>#DIV/0!</v>
      </c>
      <c r="AE898" s="16" t="str">
        <f t="shared" si="122"/>
        <v/>
      </c>
      <c r="AF898" s="16" t="e">
        <f>IF($A$3=FALSE,IF($C898&lt;16,O898/($D898^0.70558407859294)*'Hintergrund Berechnung'!$I$941,O898/($D898^0.70558407859294)*'Hintergrund Berechnung'!$I$942),IF($C898&lt;13,(O898/($D898^0.70558407859294)*'Hintergrund Berechnung'!$I$941)*0.5,IF($C898&lt;16,(O898/($D898^0.70558407859294)*'Hintergrund Berechnung'!$I$941)*0.67,O898/($D898^0.70558407859294)*'Hintergrund Berechnung'!$I$942)))</f>
        <v>#DIV/0!</v>
      </c>
      <c r="AG898" s="16" t="str">
        <f t="shared" si="123"/>
        <v/>
      </c>
      <c r="AH898" s="16" t="e">
        <f t="shared" si="124"/>
        <v>#DIV/0!</v>
      </c>
      <c r="AI898" s="34" t="e">
        <f>ROUND(IF(C898&lt;16,$Q898/($D898^0.450818786555515)*'Hintergrund Berechnung'!$N$941,$Q898/($D898^0.450818786555515)*'Hintergrund Berechnung'!$N$942),0)</f>
        <v>#DIV/0!</v>
      </c>
      <c r="AJ898" s="34">
        <f>ROUND(IF(C898&lt;16,$R898*'Hintergrund Berechnung'!$O$941,$R898*'Hintergrund Berechnung'!$O$942),0)</f>
        <v>0</v>
      </c>
      <c r="AK898" s="34">
        <f>ROUND(IF(C898&lt;16,IF(S898&gt;0,(25-$S898)*'Hintergrund Berechnung'!$J$941,0),IF(S898&gt;0,(25-$S898)*'Hintergrund Berechnung'!$J$942,0)),0)</f>
        <v>0</v>
      </c>
      <c r="AL898" s="18" t="e">
        <f t="shared" si="125"/>
        <v>#DIV/0!</v>
      </c>
    </row>
    <row r="899" spans="21:38" x14ac:dyDescent="0.5">
      <c r="U899" s="16">
        <f t="shared" si="117"/>
        <v>0</v>
      </c>
      <c r="V899" s="16" t="e">
        <f>IF($A$3=FALSE,IF($C899&lt;16,E899/($D899^0.70558407859294)*'Hintergrund Berechnung'!$I$941,E899/($D899^0.70558407859294)*'Hintergrund Berechnung'!$I$942),IF($C899&lt;13,(E899/($D899^0.70558407859294)*'Hintergrund Berechnung'!$I$941)*0.5,IF($C899&lt;16,(E899/($D899^0.70558407859294)*'Hintergrund Berechnung'!$I$941)*0.67,E899/($D899^0.70558407859294)*'Hintergrund Berechnung'!$I$942)))</f>
        <v>#DIV/0!</v>
      </c>
      <c r="W899" s="16" t="str">
        <f t="shared" si="118"/>
        <v/>
      </c>
      <c r="X899" s="16" t="e">
        <f>IF($A$3=FALSE,IF($C899&lt;16,G899/($D899^0.70558407859294)*'Hintergrund Berechnung'!$I$941,G899/($D899^0.70558407859294)*'Hintergrund Berechnung'!$I$942),IF($C899&lt;13,(G899/($D899^0.70558407859294)*'Hintergrund Berechnung'!$I$941)*0.5,IF($C899&lt;16,(G899/($D899^0.70558407859294)*'Hintergrund Berechnung'!$I$941)*0.67,G899/($D899^0.70558407859294)*'Hintergrund Berechnung'!$I$942)))</f>
        <v>#DIV/0!</v>
      </c>
      <c r="Y899" s="16" t="str">
        <f t="shared" si="119"/>
        <v/>
      </c>
      <c r="Z899" s="16" t="e">
        <f>IF($A$3=FALSE,IF($C899&lt;16,I899/($D899^0.70558407859294)*'Hintergrund Berechnung'!$I$941,I899/($D899^0.70558407859294)*'Hintergrund Berechnung'!$I$942),IF($C899&lt;13,(I899/($D899^0.70558407859294)*'Hintergrund Berechnung'!$I$941)*0.5,IF($C899&lt;16,(I899/($D899^0.70558407859294)*'Hintergrund Berechnung'!$I$941)*0.67,I899/($D899^0.70558407859294)*'Hintergrund Berechnung'!$I$942)))</f>
        <v>#DIV/0!</v>
      </c>
      <c r="AA899" s="16" t="str">
        <f t="shared" si="120"/>
        <v/>
      </c>
      <c r="AB899" s="16" t="e">
        <f>IF($A$3=FALSE,IF($C899&lt;16,K899/($D899^0.70558407859294)*'Hintergrund Berechnung'!$I$941,K899/($D899^0.70558407859294)*'Hintergrund Berechnung'!$I$942),IF($C899&lt;13,(K899/($D899^0.70558407859294)*'Hintergrund Berechnung'!$I$941)*0.5,IF($C899&lt;16,(K899/($D899^0.70558407859294)*'Hintergrund Berechnung'!$I$941)*0.67,K899/($D899^0.70558407859294)*'Hintergrund Berechnung'!$I$942)))</f>
        <v>#DIV/0!</v>
      </c>
      <c r="AC899" s="16" t="str">
        <f t="shared" si="121"/>
        <v/>
      </c>
      <c r="AD899" s="16" t="e">
        <f>IF($A$3=FALSE,IF($C899&lt;16,M899/($D899^0.70558407859294)*'Hintergrund Berechnung'!$I$941,M899/($D899^0.70558407859294)*'Hintergrund Berechnung'!$I$942),IF($C899&lt;13,(M899/($D899^0.70558407859294)*'Hintergrund Berechnung'!$I$941)*0.5,IF($C899&lt;16,(M899/($D899^0.70558407859294)*'Hintergrund Berechnung'!$I$941)*0.67,M899/($D899^0.70558407859294)*'Hintergrund Berechnung'!$I$942)))</f>
        <v>#DIV/0!</v>
      </c>
      <c r="AE899" s="16" t="str">
        <f t="shared" si="122"/>
        <v/>
      </c>
      <c r="AF899" s="16" t="e">
        <f>IF($A$3=FALSE,IF($C899&lt;16,O899/($D899^0.70558407859294)*'Hintergrund Berechnung'!$I$941,O899/($D899^0.70558407859294)*'Hintergrund Berechnung'!$I$942),IF($C899&lt;13,(O899/($D899^0.70558407859294)*'Hintergrund Berechnung'!$I$941)*0.5,IF($C899&lt;16,(O899/($D899^0.70558407859294)*'Hintergrund Berechnung'!$I$941)*0.67,O899/($D899^0.70558407859294)*'Hintergrund Berechnung'!$I$942)))</f>
        <v>#DIV/0!</v>
      </c>
      <c r="AG899" s="16" t="str">
        <f t="shared" si="123"/>
        <v/>
      </c>
      <c r="AH899" s="16" t="e">
        <f t="shared" si="124"/>
        <v>#DIV/0!</v>
      </c>
      <c r="AI899" s="34" t="e">
        <f>ROUND(IF(C899&lt;16,$Q899/($D899^0.450818786555515)*'Hintergrund Berechnung'!$N$941,$Q899/($D899^0.450818786555515)*'Hintergrund Berechnung'!$N$942),0)</f>
        <v>#DIV/0!</v>
      </c>
      <c r="AJ899" s="34">
        <f>ROUND(IF(C899&lt;16,$R899*'Hintergrund Berechnung'!$O$941,$R899*'Hintergrund Berechnung'!$O$942),0)</f>
        <v>0</v>
      </c>
      <c r="AK899" s="34">
        <f>ROUND(IF(C899&lt;16,IF(S899&gt;0,(25-$S899)*'Hintergrund Berechnung'!$J$941,0),IF(S899&gt;0,(25-$S899)*'Hintergrund Berechnung'!$J$942,0)),0)</f>
        <v>0</v>
      </c>
      <c r="AL899" s="18" t="e">
        <f t="shared" si="125"/>
        <v>#DIV/0!</v>
      </c>
    </row>
    <row r="900" spans="21:38" x14ac:dyDescent="0.5">
      <c r="U900" s="16">
        <f t="shared" si="117"/>
        <v>0</v>
      </c>
      <c r="V900" s="16" t="e">
        <f>IF($A$3=FALSE,IF($C900&lt;16,E900/($D900^0.70558407859294)*'Hintergrund Berechnung'!$I$941,E900/($D900^0.70558407859294)*'Hintergrund Berechnung'!$I$942),IF($C900&lt;13,(E900/($D900^0.70558407859294)*'Hintergrund Berechnung'!$I$941)*0.5,IF($C900&lt;16,(E900/($D900^0.70558407859294)*'Hintergrund Berechnung'!$I$941)*0.67,E900/($D900^0.70558407859294)*'Hintergrund Berechnung'!$I$942)))</f>
        <v>#DIV/0!</v>
      </c>
      <c r="W900" s="16" t="str">
        <f t="shared" si="118"/>
        <v/>
      </c>
      <c r="X900" s="16" t="e">
        <f>IF($A$3=FALSE,IF($C900&lt;16,G900/($D900^0.70558407859294)*'Hintergrund Berechnung'!$I$941,G900/($D900^0.70558407859294)*'Hintergrund Berechnung'!$I$942),IF($C900&lt;13,(G900/($D900^0.70558407859294)*'Hintergrund Berechnung'!$I$941)*0.5,IF($C900&lt;16,(G900/($D900^0.70558407859294)*'Hintergrund Berechnung'!$I$941)*0.67,G900/($D900^0.70558407859294)*'Hintergrund Berechnung'!$I$942)))</f>
        <v>#DIV/0!</v>
      </c>
      <c r="Y900" s="16" t="str">
        <f t="shared" si="119"/>
        <v/>
      </c>
      <c r="Z900" s="16" t="e">
        <f>IF($A$3=FALSE,IF($C900&lt;16,I900/($D900^0.70558407859294)*'Hintergrund Berechnung'!$I$941,I900/($D900^0.70558407859294)*'Hintergrund Berechnung'!$I$942),IF($C900&lt;13,(I900/($D900^0.70558407859294)*'Hintergrund Berechnung'!$I$941)*0.5,IF($C900&lt;16,(I900/($D900^0.70558407859294)*'Hintergrund Berechnung'!$I$941)*0.67,I900/($D900^0.70558407859294)*'Hintergrund Berechnung'!$I$942)))</f>
        <v>#DIV/0!</v>
      </c>
      <c r="AA900" s="16" t="str">
        <f t="shared" si="120"/>
        <v/>
      </c>
      <c r="AB900" s="16" t="e">
        <f>IF($A$3=FALSE,IF($C900&lt;16,K900/($D900^0.70558407859294)*'Hintergrund Berechnung'!$I$941,K900/($D900^0.70558407859294)*'Hintergrund Berechnung'!$I$942),IF($C900&lt;13,(K900/($D900^0.70558407859294)*'Hintergrund Berechnung'!$I$941)*0.5,IF($C900&lt;16,(K900/($D900^0.70558407859294)*'Hintergrund Berechnung'!$I$941)*0.67,K900/($D900^0.70558407859294)*'Hintergrund Berechnung'!$I$942)))</f>
        <v>#DIV/0!</v>
      </c>
      <c r="AC900" s="16" t="str">
        <f t="shared" si="121"/>
        <v/>
      </c>
      <c r="AD900" s="16" t="e">
        <f>IF($A$3=FALSE,IF($C900&lt;16,M900/($D900^0.70558407859294)*'Hintergrund Berechnung'!$I$941,M900/($D900^0.70558407859294)*'Hintergrund Berechnung'!$I$942),IF($C900&lt;13,(M900/($D900^0.70558407859294)*'Hintergrund Berechnung'!$I$941)*0.5,IF($C900&lt;16,(M900/($D900^0.70558407859294)*'Hintergrund Berechnung'!$I$941)*0.67,M900/($D900^0.70558407859294)*'Hintergrund Berechnung'!$I$942)))</f>
        <v>#DIV/0!</v>
      </c>
      <c r="AE900" s="16" t="str">
        <f t="shared" si="122"/>
        <v/>
      </c>
      <c r="AF900" s="16" t="e">
        <f>IF($A$3=FALSE,IF($C900&lt;16,O900/($D900^0.70558407859294)*'Hintergrund Berechnung'!$I$941,O900/($D900^0.70558407859294)*'Hintergrund Berechnung'!$I$942),IF($C900&lt;13,(O900/($D900^0.70558407859294)*'Hintergrund Berechnung'!$I$941)*0.5,IF($C900&lt;16,(O900/($D900^0.70558407859294)*'Hintergrund Berechnung'!$I$941)*0.67,O900/($D900^0.70558407859294)*'Hintergrund Berechnung'!$I$942)))</f>
        <v>#DIV/0!</v>
      </c>
      <c r="AG900" s="16" t="str">
        <f t="shared" si="123"/>
        <v/>
      </c>
      <c r="AH900" s="16" t="e">
        <f t="shared" si="124"/>
        <v>#DIV/0!</v>
      </c>
      <c r="AI900" s="34" t="e">
        <f>ROUND(IF(C900&lt;16,$Q900/($D900^0.450818786555515)*'Hintergrund Berechnung'!$N$941,$Q900/($D900^0.450818786555515)*'Hintergrund Berechnung'!$N$942),0)</f>
        <v>#DIV/0!</v>
      </c>
      <c r="AJ900" s="34">
        <f>ROUND(IF(C900&lt;16,$R900*'Hintergrund Berechnung'!$O$941,$R900*'Hintergrund Berechnung'!$O$942),0)</f>
        <v>0</v>
      </c>
      <c r="AK900" s="34">
        <f>ROUND(IF(C900&lt;16,IF(S900&gt;0,(25-$S900)*'Hintergrund Berechnung'!$J$941,0),IF(S900&gt;0,(25-$S900)*'Hintergrund Berechnung'!$J$942,0)),0)</f>
        <v>0</v>
      </c>
      <c r="AL900" s="18" t="e">
        <f t="shared" si="125"/>
        <v>#DIV/0!</v>
      </c>
    </row>
    <row r="901" spans="21:38" x14ac:dyDescent="0.5">
      <c r="U901" s="16">
        <f t="shared" si="117"/>
        <v>0</v>
      </c>
      <c r="V901" s="16" t="e">
        <f>IF($A$3=FALSE,IF($C901&lt;16,E901/($D901^0.70558407859294)*'Hintergrund Berechnung'!$I$941,E901/($D901^0.70558407859294)*'Hintergrund Berechnung'!$I$942),IF($C901&lt;13,(E901/($D901^0.70558407859294)*'Hintergrund Berechnung'!$I$941)*0.5,IF($C901&lt;16,(E901/($D901^0.70558407859294)*'Hintergrund Berechnung'!$I$941)*0.67,E901/($D901^0.70558407859294)*'Hintergrund Berechnung'!$I$942)))</f>
        <v>#DIV/0!</v>
      </c>
      <c r="W901" s="16" t="str">
        <f t="shared" si="118"/>
        <v/>
      </c>
      <c r="X901" s="16" t="e">
        <f>IF($A$3=FALSE,IF($C901&lt;16,G901/($D901^0.70558407859294)*'Hintergrund Berechnung'!$I$941,G901/($D901^0.70558407859294)*'Hintergrund Berechnung'!$I$942),IF($C901&lt;13,(G901/($D901^0.70558407859294)*'Hintergrund Berechnung'!$I$941)*0.5,IF($C901&lt;16,(G901/($D901^0.70558407859294)*'Hintergrund Berechnung'!$I$941)*0.67,G901/($D901^0.70558407859294)*'Hintergrund Berechnung'!$I$942)))</f>
        <v>#DIV/0!</v>
      </c>
      <c r="Y901" s="16" t="str">
        <f t="shared" si="119"/>
        <v/>
      </c>
      <c r="Z901" s="16" t="e">
        <f>IF($A$3=FALSE,IF($C901&lt;16,I901/($D901^0.70558407859294)*'Hintergrund Berechnung'!$I$941,I901/($D901^0.70558407859294)*'Hintergrund Berechnung'!$I$942),IF($C901&lt;13,(I901/($D901^0.70558407859294)*'Hintergrund Berechnung'!$I$941)*0.5,IF($C901&lt;16,(I901/($D901^0.70558407859294)*'Hintergrund Berechnung'!$I$941)*0.67,I901/($D901^0.70558407859294)*'Hintergrund Berechnung'!$I$942)))</f>
        <v>#DIV/0!</v>
      </c>
      <c r="AA901" s="16" t="str">
        <f t="shared" si="120"/>
        <v/>
      </c>
      <c r="AB901" s="16" t="e">
        <f>IF($A$3=FALSE,IF($C901&lt;16,K901/($D901^0.70558407859294)*'Hintergrund Berechnung'!$I$941,K901/($D901^0.70558407859294)*'Hintergrund Berechnung'!$I$942),IF($C901&lt;13,(K901/($D901^0.70558407859294)*'Hintergrund Berechnung'!$I$941)*0.5,IF($C901&lt;16,(K901/($D901^0.70558407859294)*'Hintergrund Berechnung'!$I$941)*0.67,K901/($D901^0.70558407859294)*'Hintergrund Berechnung'!$I$942)))</f>
        <v>#DIV/0!</v>
      </c>
      <c r="AC901" s="16" t="str">
        <f t="shared" si="121"/>
        <v/>
      </c>
      <c r="AD901" s="16" t="e">
        <f>IF($A$3=FALSE,IF($C901&lt;16,M901/($D901^0.70558407859294)*'Hintergrund Berechnung'!$I$941,M901/($D901^0.70558407859294)*'Hintergrund Berechnung'!$I$942),IF($C901&lt;13,(M901/($D901^0.70558407859294)*'Hintergrund Berechnung'!$I$941)*0.5,IF($C901&lt;16,(M901/($D901^0.70558407859294)*'Hintergrund Berechnung'!$I$941)*0.67,M901/($D901^0.70558407859294)*'Hintergrund Berechnung'!$I$942)))</f>
        <v>#DIV/0!</v>
      </c>
      <c r="AE901" s="16" t="str">
        <f t="shared" si="122"/>
        <v/>
      </c>
      <c r="AF901" s="16" t="e">
        <f>IF($A$3=FALSE,IF($C901&lt;16,O901/($D901^0.70558407859294)*'Hintergrund Berechnung'!$I$941,O901/($D901^0.70558407859294)*'Hintergrund Berechnung'!$I$942),IF($C901&lt;13,(O901/($D901^0.70558407859294)*'Hintergrund Berechnung'!$I$941)*0.5,IF($C901&lt;16,(O901/($D901^0.70558407859294)*'Hintergrund Berechnung'!$I$941)*0.67,O901/($D901^0.70558407859294)*'Hintergrund Berechnung'!$I$942)))</f>
        <v>#DIV/0!</v>
      </c>
      <c r="AG901" s="16" t="str">
        <f t="shared" si="123"/>
        <v/>
      </c>
      <c r="AH901" s="16" t="e">
        <f t="shared" si="124"/>
        <v>#DIV/0!</v>
      </c>
      <c r="AI901" s="34" t="e">
        <f>ROUND(IF(C901&lt;16,$Q901/($D901^0.450818786555515)*'Hintergrund Berechnung'!$N$941,$Q901/($D901^0.450818786555515)*'Hintergrund Berechnung'!$N$942),0)</f>
        <v>#DIV/0!</v>
      </c>
      <c r="AJ901" s="34">
        <f>ROUND(IF(C901&lt;16,$R901*'Hintergrund Berechnung'!$O$941,$R901*'Hintergrund Berechnung'!$O$942),0)</f>
        <v>0</v>
      </c>
      <c r="AK901" s="34">
        <f>ROUND(IF(C901&lt;16,IF(S901&gt;0,(25-$S901)*'Hintergrund Berechnung'!$J$941,0),IF(S901&gt;0,(25-$S901)*'Hintergrund Berechnung'!$J$942,0)),0)</f>
        <v>0</v>
      </c>
      <c r="AL901" s="18" t="e">
        <f t="shared" si="125"/>
        <v>#DIV/0!</v>
      </c>
    </row>
    <row r="902" spans="21:38" x14ac:dyDescent="0.5">
      <c r="U902" s="16">
        <f t="shared" si="117"/>
        <v>0</v>
      </c>
      <c r="V902" s="16" t="e">
        <f>IF($A$3=FALSE,IF($C902&lt;16,E902/($D902^0.70558407859294)*'Hintergrund Berechnung'!$I$941,E902/($D902^0.70558407859294)*'Hintergrund Berechnung'!$I$942),IF($C902&lt;13,(E902/($D902^0.70558407859294)*'Hintergrund Berechnung'!$I$941)*0.5,IF($C902&lt;16,(E902/($D902^0.70558407859294)*'Hintergrund Berechnung'!$I$941)*0.67,E902/($D902^0.70558407859294)*'Hintergrund Berechnung'!$I$942)))</f>
        <v>#DIV/0!</v>
      </c>
      <c r="W902" s="16" t="str">
        <f t="shared" si="118"/>
        <v/>
      </c>
      <c r="X902" s="16" t="e">
        <f>IF($A$3=FALSE,IF($C902&lt;16,G902/($D902^0.70558407859294)*'Hintergrund Berechnung'!$I$941,G902/($D902^0.70558407859294)*'Hintergrund Berechnung'!$I$942),IF($C902&lt;13,(G902/($D902^0.70558407859294)*'Hintergrund Berechnung'!$I$941)*0.5,IF($C902&lt;16,(G902/($D902^0.70558407859294)*'Hintergrund Berechnung'!$I$941)*0.67,G902/($D902^0.70558407859294)*'Hintergrund Berechnung'!$I$942)))</f>
        <v>#DIV/0!</v>
      </c>
      <c r="Y902" s="16" t="str">
        <f t="shared" si="119"/>
        <v/>
      </c>
      <c r="Z902" s="16" t="e">
        <f>IF($A$3=FALSE,IF($C902&lt;16,I902/($D902^0.70558407859294)*'Hintergrund Berechnung'!$I$941,I902/($D902^0.70558407859294)*'Hintergrund Berechnung'!$I$942),IF($C902&lt;13,(I902/($D902^0.70558407859294)*'Hintergrund Berechnung'!$I$941)*0.5,IF($C902&lt;16,(I902/($D902^0.70558407859294)*'Hintergrund Berechnung'!$I$941)*0.67,I902/($D902^0.70558407859294)*'Hintergrund Berechnung'!$I$942)))</f>
        <v>#DIV/0!</v>
      </c>
      <c r="AA902" s="16" t="str">
        <f t="shared" si="120"/>
        <v/>
      </c>
      <c r="AB902" s="16" t="e">
        <f>IF($A$3=FALSE,IF($C902&lt;16,K902/($D902^0.70558407859294)*'Hintergrund Berechnung'!$I$941,K902/($D902^0.70558407859294)*'Hintergrund Berechnung'!$I$942),IF($C902&lt;13,(K902/($D902^0.70558407859294)*'Hintergrund Berechnung'!$I$941)*0.5,IF($C902&lt;16,(K902/($D902^0.70558407859294)*'Hintergrund Berechnung'!$I$941)*0.67,K902/($D902^0.70558407859294)*'Hintergrund Berechnung'!$I$942)))</f>
        <v>#DIV/0!</v>
      </c>
      <c r="AC902" s="16" t="str">
        <f t="shared" si="121"/>
        <v/>
      </c>
      <c r="AD902" s="16" t="e">
        <f>IF($A$3=FALSE,IF($C902&lt;16,M902/($D902^0.70558407859294)*'Hintergrund Berechnung'!$I$941,M902/($D902^0.70558407859294)*'Hintergrund Berechnung'!$I$942),IF($C902&lt;13,(M902/($D902^0.70558407859294)*'Hintergrund Berechnung'!$I$941)*0.5,IF($C902&lt;16,(M902/($D902^0.70558407859294)*'Hintergrund Berechnung'!$I$941)*0.67,M902/($D902^0.70558407859294)*'Hintergrund Berechnung'!$I$942)))</f>
        <v>#DIV/0!</v>
      </c>
      <c r="AE902" s="16" t="str">
        <f t="shared" si="122"/>
        <v/>
      </c>
      <c r="AF902" s="16" t="e">
        <f>IF($A$3=FALSE,IF($C902&lt;16,O902/($D902^0.70558407859294)*'Hintergrund Berechnung'!$I$941,O902/($D902^0.70558407859294)*'Hintergrund Berechnung'!$I$942),IF($C902&lt;13,(O902/($D902^0.70558407859294)*'Hintergrund Berechnung'!$I$941)*0.5,IF($C902&lt;16,(O902/($D902^0.70558407859294)*'Hintergrund Berechnung'!$I$941)*0.67,O902/($D902^0.70558407859294)*'Hintergrund Berechnung'!$I$942)))</f>
        <v>#DIV/0!</v>
      </c>
      <c r="AG902" s="16" t="str">
        <f t="shared" si="123"/>
        <v/>
      </c>
      <c r="AH902" s="16" t="e">
        <f t="shared" si="124"/>
        <v>#DIV/0!</v>
      </c>
      <c r="AI902" s="34" t="e">
        <f>ROUND(IF(C902&lt;16,$Q902/($D902^0.450818786555515)*'Hintergrund Berechnung'!$N$941,$Q902/($D902^0.450818786555515)*'Hintergrund Berechnung'!$N$942),0)</f>
        <v>#DIV/0!</v>
      </c>
      <c r="AJ902" s="34">
        <f>ROUND(IF(C902&lt;16,$R902*'Hintergrund Berechnung'!$O$941,$R902*'Hintergrund Berechnung'!$O$942),0)</f>
        <v>0</v>
      </c>
      <c r="AK902" s="34">
        <f>ROUND(IF(C902&lt;16,IF(S902&gt;0,(25-$S902)*'Hintergrund Berechnung'!$J$941,0),IF(S902&gt;0,(25-$S902)*'Hintergrund Berechnung'!$J$942,0)),0)</f>
        <v>0</v>
      </c>
      <c r="AL902" s="18" t="e">
        <f t="shared" si="125"/>
        <v>#DIV/0!</v>
      </c>
    </row>
    <row r="903" spans="21:38" x14ac:dyDescent="0.5">
      <c r="U903" s="16">
        <f t="shared" ref="U903:U966" si="126">MAX(E903,G903,I903)+MAX(K903,M903,O903)</f>
        <v>0</v>
      </c>
      <c r="V903" s="16" t="e">
        <f>IF($A$3=FALSE,IF($C903&lt;16,E903/($D903^0.70558407859294)*'Hintergrund Berechnung'!$I$941,E903/($D903^0.70558407859294)*'Hintergrund Berechnung'!$I$942),IF($C903&lt;13,(E903/($D903^0.70558407859294)*'Hintergrund Berechnung'!$I$941)*0.5,IF($C903&lt;16,(E903/($D903^0.70558407859294)*'Hintergrund Berechnung'!$I$941)*0.67,E903/($D903^0.70558407859294)*'Hintergrund Berechnung'!$I$942)))</f>
        <v>#DIV/0!</v>
      </c>
      <c r="W903" s="16" t="str">
        <f t="shared" ref="W903:W966" si="127">IF(AND($A$3=TRUE,$C903&lt;13),F903,IF(AND($A$3=TRUE,$C903&lt;16),F903*0.67,""))</f>
        <v/>
      </c>
      <c r="X903" s="16" t="e">
        <f>IF($A$3=FALSE,IF($C903&lt;16,G903/($D903^0.70558407859294)*'Hintergrund Berechnung'!$I$941,G903/($D903^0.70558407859294)*'Hintergrund Berechnung'!$I$942),IF($C903&lt;13,(G903/($D903^0.70558407859294)*'Hintergrund Berechnung'!$I$941)*0.5,IF($C903&lt;16,(G903/($D903^0.70558407859294)*'Hintergrund Berechnung'!$I$941)*0.67,G903/($D903^0.70558407859294)*'Hintergrund Berechnung'!$I$942)))</f>
        <v>#DIV/0!</v>
      </c>
      <c r="Y903" s="16" t="str">
        <f t="shared" ref="Y903:Y966" si="128">IF(AND($A$3=TRUE,$C903&lt;13),H903,IF(AND($A$3=TRUE,$C903&lt;16),H903*0.67,""))</f>
        <v/>
      </c>
      <c r="Z903" s="16" t="e">
        <f>IF($A$3=FALSE,IF($C903&lt;16,I903/($D903^0.70558407859294)*'Hintergrund Berechnung'!$I$941,I903/($D903^0.70558407859294)*'Hintergrund Berechnung'!$I$942),IF($C903&lt;13,(I903/($D903^0.70558407859294)*'Hintergrund Berechnung'!$I$941)*0.5,IF($C903&lt;16,(I903/($D903^0.70558407859294)*'Hintergrund Berechnung'!$I$941)*0.67,I903/($D903^0.70558407859294)*'Hintergrund Berechnung'!$I$942)))</f>
        <v>#DIV/0!</v>
      </c>
      <c r="AA903" s="16" t="str">
        <f t="shared" ref="AA903:AA966" si="129">IF(AND($A$3=TRUE,$C903&lt;13),J903,IF(AND($A$3=TRUE,$C903&lt;16),J903*0.67,""))</f>
        <v/>
      </c>
      <c r="AB903" s="16" t="e">
        <f>IF($A$3=FALSE,IF($C903&lt;16,K903/($D903^0.70558407859294)*'Hintergrund Berechnung'!$I$941,K903/($D903^0.70558407859294)*'Hintergrund Berechnung'!$I$942),IF($C903&lt;13,(K903/($D903^0.70558407859294)*'Hintergrund Berechnung'!$I$941)*0.5,IF($C903&lt;16,(K903/($D903^0.70558407859294)*'Hintergrund Berechnung'!$I$941)*0.67,K903/($D903^0.70558407859294)*'Hintergrund Berechnung'!$I$942)))</f>
        <v>#DIV/0!</v>
      </c>
      <c r="AC903" s="16" t="str">
        <f t="shared" ref="AC903:AC966" si="130">IF(AND($A$3=TRUE,$C903&lt;13),L903,IF(AND($A$3=TRUE,$C903&lt;16),L903*0.67,""))</f>
        <v/>
      </c>
      <c r="AD903" s="16" t="e">
        <f>IF($A$3=FALSE,IF($C903&lt;16,M903/($D903^0.70558407859294)*'Hintergrund Berechnung'!$I$941,M903/($D903^0.70558407859294)*'Hintergrund Berechnung'!$I$942),IF($C903&lt;13,(M903/($D903^0.70558407859294)*'Hintergrund Berechnung'!$I$941)*0.5,IF($C903&lt;16,(M903/($D903^0.70558407859294)*'Hintergrund Berechnung'!$I$941)*0.67,M903/($D903^0.70558407859294)*'Hintergrund Berechnung'!$I$942)))</f>
        <v>#DIV/0!</v>
      </c>
      <c r="AE903" s="16" t="str">
        <f t="shared" ref="AE903:AE966" si="131">IF(AND($A$3=TRUE,$C903&lt;13),N903,IF(AND($A$3=TRUE,$C903&lt;16),N903*0.67,""))</f>
        <v/>
      </c>
      <c r="AF903" s="16" t="e">
        <f>IF($A$3=FALSE,IF($C903&lt;16,O903/($D903^0.70558407859294)*'Hintergrund Berechnung'!$I$941,O903/($D903^0.70558407859294)*'Hintergrund Berechnung'!$I$942),IF($C903&lt;13,(O903/($D903^0.70558407859294)*'Hintergrund Berechnung'!$I$941)*0.5,IF($C903&lt;16,(O903/($D903^0.70558407859294)*'Hintergrund Berechnung'!$I$941)*0.67,O903/($D903^0.70558407859294)*'Hintergrund Berechnung'!$I$942)))</f>
        <v>#DIV/0!</v>
      </c>
      <c r="AG903" s="16" t="str">
        <f t="shared" ref="AG903:AG966" si="132">IF(AND($A$3=TRUE,$C903&lt;13),P903,IF(AND($A$3=TRUE,$C903&lt;16),P903*0.67,""))</f>
        <v/>
      </c>
      <c r="AH903" s="16" t="e">
        <f t="shared" ref="AH903:AH966" si="133">MAX(SUM(V903:W903),SUM(X903:Y903),SUM(Z903:AA903))+MAX(SUM(AB903:AC903),SUM(AD903:AE903),SUM(AF903:AG903))</f>
        <v>#DIV/0!</v>
      </c>
      <c r="AI903" s="34" t="e">
        <f>ROUND(IF(C903&lt;16,$Q903/($D903^0.450818786555515)*'Hintergrund Berechnung'!$N$941,$Q903/($D903^0.450818786555515)*'Hintergrund Berechnung'!$N$942),0)</f>
        <v>#DIV/0!</v>
      </c>
      <c r="AJ903" s="34">
        <f>ROUND(IF(C903&lt;16,$R903*'Hintergrund Berechnung'!$O$941,$R903*'Hintergrund Berechnung'!$O$942),0)</f>
        <v>0</v>
      </c>
      <c r="AK903" s="34">
        <f>ROUND(IF(C903&lt;16,IF(S903&gt;0,(25-$S903)*'Hintergrund Berechnung'!$J$941,0),IF(S903&gt;0,(25-$S903)*'Hintergrund Berechnung'!$J$942,0)),0)</f>
        <v>0</v>
      </c>
      <c r="AL903" s="18" t="e">
        <f t="shared" ref="AL903:AL966" si="134">ROUND(SUM(AH903:AK903),0)</f>
        <v>#DIV/0!</v>
      </c>
    </row>
    <row r="904" spans="21:38" x14ac:dyDescent="0.5">
      <c r="U904" s="16">
        <f t="shared" si="126"/>
        <v>0</v>
      </c>
      <c r="V904" s="16" t="e">
        <f>IF($A$3=FALSE,IF($C904&lt;16,E904/($D904^0.70558407859294)*'Hintergrund Berechnung'!$I$941,E904/($D904^0.70558407859294)*'Hintergrund Berechnung'!$I$942),IF($C904&lt;13,(E904/($D904^0.70558407859294)*'Hintergrund Berechnung'!$I$941)*0.5,IF($C904&lt;16,(E904/($D904^0.70558407859294)*'Hintergrund Berechnung'!$I$941)*0.67,E904/($D904^0.70558407859294)*'Hintergrund Berechnung'!$I$942)))</f>
        <v>#DIV/0!</v>
      </c>
      <c r="W904" s="16" t="str">
        <f t="shared" si="127"/>
        <v/>
      </c>
      <c r="X904" s="16" t="e">
        <f>IF($A$3=FALSE,IF($C904&lt;16,G904/($D904^0.70558407859294)*'Hintergrund Berechnung'!$I$941,G904/($D904^0.70558407859294)*'Hintergrund Berechnung'!$I$942),IF($C904&lt;13,(G904/($D904^0.70558407859294)*'Hintergrund Berechnung'!$I$941)*0.5,IF($C904&lt;16,(G904/($D904^0.70558407859294)*'Hintergrund Berechnung'!$I$941)*0.67,G904/($D904^0.70558407859294)*'Hintergrund Berechnung'!$I$942)))</f>
        <v>#DIV/0!</v>
      </c>
      <c r="Y904" s="16" t="str">
        <f t="shared" si="128"/>
        <v/>
      </c>
      <c r="Z904" s="16" t="e">
        <f>IF($A$3=FALSE,IF($C904&lt;16,I904/($D904^0.70558407859294)*'Hintergrund Berechnung'!$I$941,I904/($D904^0.70558407859294)*'Hintergrund Berechnung'!$I$942),IF($C904&lt;13,(I904/($D904^0.70558407859294)*'Hintergrund Berechnung'!$I$941)*0.5,IF($C904&lt;16,(I904/($D904^0.70558407859294)*'Hintergrund Berechnung'!$I$941)*0.67,I904/($D904^0.70558407859294)*'Hintergrund Berechnung'!$I$942)))</f>
        <v>#DIV/0!</v>
      </c>
      <c r="AA904" s="16" t="str">
        <f t="shared" si="129"/>
        <v/>
      </c>
      <c r="AB904" s="16" t="e">
        <f>IF($A$3=FALSE,IF($C904&lt;16,K904/($D904^0.70558407859294)*'Hintergrund Berechnung'!$I$941,K904/($D904^0.70558407859294)*'Hintergrund Berechnung'!$I$942),IF($C904&lt;13,(K904/($D904^0.70558407859294)*'Hintergrund Berechnung'!$I$941)*0.5,IF($C904&lt;16,(K904/($D904^0.70558407859294)*'Hintergrund Berechnung'!$I$941)*0.67,K904/($D904^0.70558407859294)*'Hintergrund Berechnung'!$I$942)))</f>
        <v>#DIV/0!</v>
      </c>
      <c r="AC904" s="16" t="str">
        <f t="shared" si="130"/>
        <v/>
      </c>
      <c r="AD904" s="16" t="e">
        <f>IF($A$3=FALSE,IF($C904&lt;16,M904/($D904^0.70558407859294)*'Hintergrund Berechnung'!$I$941,M904/($D904^0.70558407859294)*'Hintergrund Berechnung'!$I$942),IF($C904&lt;13,(M904/($D904^0.70558407859294)*'Hintergrund Berechnung'!$I$941)*0.5,IF($C904&lt;16,(M904/($D904^0.70558407859294)*'Hintergrund Berechnung'!$I$941)*0.67,M904/($D904^0.70558407859294)*'Hintergrund Berechnung'!$I$942)))</f>
        <v>#DIV/0!</v>
      </c>
      <c r="AE904" s="16" t="str">
        <f t="shared" si="131"/>
        <v/>
      </c>
      <c r="AF904" s="16" t="e">
        <f>IF($A$3=FALSE,IF($C904&lt;16,O904/($D904^0.70558407859294)*'Hintergrund Berechnung'!$I$941,O904/($D904^0.70558407859294)*'Hintergrund Berechnung'!$I$942),IF($C904&lt;13,(O904/($D904^0.70558407859294)*'Hintergrund Berechnung'!$I$941)*0.5,IF($C904&lt;16,(O904/($D904^0.70558407859294)*'Hintergrund Berechnung'!$I$941)*0.67,O904/($D904^0.70558407859294)*'Hintergrund Berechnung'!$I$942)))</f>
        <v>#DIV/0!</v>
      </c>
      <c r="AG904" s="16" t="str">
        <f t="shared" si="132"/>
        <v/>
      </c>
      <c r="AH904" s="16" t="e">
        <f t="shared" si="133"/>
        <v>#DIV/0!</v>
      </c>
      <c r="AI904" s="34" t="e">
        <f>ROUND(IF(C904&lt;16,$Q904/($D904^0.450818786555515)*'Hintergrund Berechnung'!$N$941,$Q904/($D904^0.450818786555515)*'Hintergrund Berechnung'!$N$942),0)</f>
        <v>#DIV/0!</v>
      </c>
      <c r="AJ904" s="34">
        <f>ROUND(IF(C904&lt;16,$R904*'Hintergrund Berechnung'!$O$941,$R904*'Hintergrund Berechnung'!$O$942),0)</f>
        <v>0</v>
      </c>
      <c r="AK904" s="34">
        <f>ROUND(IF(C904&lt;16,IF(S904&gt;0,(25-$S904)*'Hintergrund Berechnung'!$J$941,0),IF(S904&gt;0,(25-$S904)*'Hintergrund Berechnung'!$J$942,0)),0)</f>
        <v>0</v>
      </c>
      <c r="AL904" s="18" t="e">
        <f t="shared" si="134"/>
        <v>#DIV/0!</v>
      </c>
    </row>
    <row r="905" spans="21:38" x14ac:dyDescent="0.5">
      <c r="U905" s="16">
        <f t="shared" si="126"/>
        <v>0</v>
      </c>
      <c r="V905" s="16" t="e">
        <f>IF($A$3=FALSE,IF($C905&lt;16,E905/($D905^0.70558407859294)*'Hintergrund Berechnung'!$I$941,E905/($D905^0.70558407859294)*'Hintergrund Berechnung'!$I$942),IF($C905&lt;13,(E905/($D905^0.70558407859294)*'Hintergrund Berechnung'!$I$941)*0.5,IF($C905&lt;16,(E905/($D905^0.70558407859294)*'Hintergrund Berechnung'!$I$941)*0.67,E905/($D905^0.70558407859294)*'Hintergrund Berechnung'!$I$942)))</f>
        <v>#DIV/0!</v>
      </c>
      <c r="W905" s="16" t="str">
        <f t="shared" si="127"/>
        <v/>
      </c>
      <c r="X905" s="16" t="e">
        <f>IF($A$3=FALSE,IF($C905&lt;16,G905/($D905^0.70558407859294)*'Hintergrund Berechnung'!$I$941,G905/($D905^0.70558407859294)*'Hintergrund Berechnung'!$I$942),IF($C905&lt;13,(G905/($D905^0.70558407859294)*'Hintergrund Berechnung'!$I$941)*0.5,IF($C905&lt;16,(G905/($D905^0.70558407859294)*'Hintergrund Berechnung'!$I$941)*0.67,G905/($D905^0.70558407859294)*'Hintergrund Berechnung'!$I$942)))</f>
        <v>#DIV/0!</v>
      </c>
      <c r="Y905" s="16" t="str">
        <f t="shared" si="128"/>
        <v/>
      </c>
      <c r="Z905" s="16" t="e">
        <f>IF($A$3=FALSE,IF($C905&lt;16,I905/($D905^0.70558407859294)*'Hintergrund Berechnung'!$I$941,I905/($D905^0.70558407859294)*'Hintergrund Berechnung'!$I$942),IF($C905&lt;13,(I905/($D905^0.70558407859294)*'Hintergrund Berechnung'!$I$941)*0.5,IF($C905&lt;16,(I905/($D905^0.70558407859294)*'Hintergrund Berechnung'!$I$941)*0.67,I905/($D905^0.70558407859294)*'Hintergrund Berechnung'!$I$942)))</f>
        <v>#DIV/0!</v>
      </c>
      <c r="AA905" s="16" t="str">
        <f t="shared" si="129"/>
        <v/>
      </c>
      <c r="AB905" s="16" t="e">
        <f>IF($A$3=FALSE,IF($C905&lt;16,K905/($D905^0.70558407859294)*'Hintergrund Berechnung'!$I$941,K905/($D905^0.70558407859294)*'Hintergrund Berechnung'!$I$942),IF($C905&lt;13,(K905/($D905^0.70558407859294)*'Hintergrund Berechnung'!$I$941)*0.5,IF($C905&lt;16,(K905/($D905^0.70558407859294)*'Hintergrund Berechnung'!$I$941)*0.67,K905/($D905^0.70558407859294)*'Hintergrund Berechnung'!$I$942)))</f>
        <v>#DIV/0!</v>
      </c>
      <c r="AC905" s="16" t="str">
        <f t="shared" si="130"/>
        <v/>
      </c>
      <c r="AD905" s="16" t="e">
        <f>IF($A$3=FALSE,IF($C905&lt;16,M905/($D905^0.70558407859294)*'Hintergrund Berechnung'!$I$941,M905/($D905^0.70558407859294)*'Hintergrund Berechnung'!$I$942),IF($C905&lt;13,(M905/($D905^0.70558407859294)*'Hintergrund Berechnung'!$I$941)*0.5,IF($C905&lt;16,(M905/($D905^0.70558407859294)*'Hintergrund Berechnung'!$I$941)*0.67,M905/($D905^0.70558407859294)*'Hintergrund Berechnung'!$I$942)))</f>
        <v>#DIV/0!</v>
      </c>
      <c r="AE905" s="16" t="str">
        <f t="shared" si="131"/>
        <v/>
      </c>
      <c r="AF905" s="16" t="e">
        <f>IF($A$3=FALSE,IF($C905&lt;16,O905/($D905^0.70558407859294)*'Hintergrund Berechnung'!$I$941,O905/($D905^0.70558407859294)*'Hintergrund Berechnung'!$I$942),IF($C905&lt;13,(O905/($D905^0.70558407859294)*'Hintergrund Berechnung'!$I$941)*0.5,IF($C905&lt;16,(O905/($D905^0.70558407859294)*'Hintergrund Berechnung'!$I$941)*0.67,O905/($D905^0.70558407859294)*'Hintergrund Berechnung'!$I$942)))</f>
        <v>#DIV/0!</v>
      </c>
      <c r="AG905" s="16" t="str">
        <f t="shared" si="132"/>
        <v/>
      </c>
      <c r="AH905" s="16" t="e">
        <f t="shared" si="133"/>
        <v>#DIV/0!</v>
      </c>
      <c r="AI905" s="34" t="e">
        <f>ROUND(IF(C905&lt;16,$Q905/($D905^0.450818786555515)*'Hintergrund Berechnung'!$N$941,$Q905/($D905^0.450818786555515)*'Hintergrund Berechnung'!$N$942),0)</f>
        <v>#DIV/0!</v>
      </c>
      <c r="AJ905" s="34">
        <f>ROUND(IF(C905&lt;16,$R905*'Hintergrund Berechnung'!$O$941,$R905*'Hintergrund Berechnung'!$O$942),0)</f>
        <v>0</v>
      </c>
      <c r="AK905" s="34">
        <f>ROUND(IF(C905&lt;16,IF(S905&gt;0,(25-$S905)*'Hintergrund Berechnung'!$J$941,0),IF(S905&gt;0,(25-$S905)*'Hintergrund Berechnung'!$J$942,0)),0)</f>
        <v>0</v>
      </c>
      <c r="AL905" s="18" t="e">
        <f t="shared" si="134"/>
        <v>#DIV/0!</v>
      </c>
    </row>
    <row r="906" spans="21:38" x14ac:dyDescent="0.5">
      <c r="U906" s="16">
        <f t="shared" si="126"/>
        <v>0</v>
      </c>
      <c r="V906" s="16" t="e">
        <f>IF($A$3=FALSE,IF($C906&lt;16,E906/($D906^0.70558407859294)*'Hintergrund Berechnung'!$I$941,E906/($D906^0.70558407859294)*'Hintergrund Berechnung'!$I$942),IF($C906&lt;13,(E906/($D906^0.70558407859294)*'Hintergrund Berechnung'!$I$941)*0.5,IF($C906&lt;16,(E906/($D906^0.70558407859294)*'Hintergrund Berechnung'!$I$941)*0.67,E906/($D906^0.70558407859294)*'Hintergrund Berechnung'!$I$942)))</f>
        <v>#DIV/0!</v>
      </c>
      <c r="W906" s="16" t="str">
        <f t="shared" si="127"/>
        <v/>
      </c>
      <c r="X906" s="16" t="e">
        <f>IF($A$3=FALSE,IF($C906&lt;16,G906/($D906^0.70558407859294)*'Hintergrund Berechnung'!$I$941,G906/($D906^0.70558407859294)*'Hintergrund Berechnung'!$I$942),IF($C906&lt;13,(G906/($D906^0.70558407859294)*'Hintergrund Berechnung'!$I$941)*0.5,IF($C906&lt;16,(G906/($D906^0.70558407859294)*'Hintergrund Berechnung'!$I$941)*0.67,G906/($D906^0.70558407859294)*'Hintergrund Berechnung'!$I$942)))</f>
        <v>#DIV/0!</v>
      </c>
      <c r="Y906" s="16" t="str">
        <f t="shared" si="128"/>
        <v/>
      </c>
      <c r="Z906" s="16" t="e">
        <f>IF($A$3=FALSE,IF($C906&lt;16,I906/($D906^0.70558407859294)*'Hintergrund Berechnung'!$I$941,I906/($D906^0.70558407859294)*'Hintergrund Berechnung'!$I$942),IF($C906&lt;13,(I906/($D906^0.70558407859294)*'Hintergrund Berechnung'!$I$941)*0.5,IF($C906&lt;16,(I906/($D906^0.70558407859294)*'Hintergrund Berechnung'!$I$941)*0.67,I906/($D906^0.70558407859294)*'Hintergrund Berechnung'!$I$942)))</f>
        <v>#DIV/0!</v>
      </c>
      <c r="AA906" s="16" t="str">
        <f t="shared" si="129"/>
        <v/>
      </c>
      <c r="AB906" s="16" t="e">
        <f>IF($A$3=FALSE,IF($C906&lt;16,K906/($D906^0.70558407859294)*'Hintergrund Berechnung'!$I$941,K906/($D906^0.70558407859294)*'Hintergrund Berechnung'!$I$942),IF($C906&lt;13,(K906/($D906^0.70558407859294)*'Hintergrund Berechnung'!$I$941)*0.5,IF($C906&lt;16,(K906/($D906^0.70558407859294)*'Hintergrund Berechnung'!$I$941)*0.67,K906/($D906^0.70558407859294)*'Hintergrund Berechnung'!$I$942)))</f>
        <v>#DIV/0!</v>
      </c>
      <c r="AC906" s="16" t="str">
        <f t="shared" si="130"/>
        <v/>
      </c>
      <c r="AD906" s="16" t="e">
        <f>IF($A$3=FALSE,IF($C906&lt;16,M906/($D906^0.70558407859294)*'Hintergrund Berechnung'!$I$941,M906/($D906^0.70558407859294)*'Hintergrund Berechnung'!$I$942),IF($C906&lt;13,(M906/($D906^0.70558407859294)*'Hintergrund Berechnung'!$I$941)*0.5,IF($C906&lt;16,(M906/($D906^0.70558407859294)*'Hintergrund Berechnung'!$I$941)*0.67,M906/($D906^0.70558407859294)*'Hintergrund Berechnung'!$I$942)))</f>
        <v>#DIV/0!</v>
      </c>
      <c r="AE906" s="16" t="str">
        <f t="shared" si="131"/>
        <v/>
      </c>
      <c r="AF906" s="16" t="e">
        <f>IF($A$3=FALSE,IF($C906&lt;16,O906/($D906^0.70558407859294)*'Hintergrund Berechnung'!$I$941,O906/($D906^0.70558407859294)*'Hintergrund Berechnung'!$I$942),IF($C906&lt;13,(O906/($D906^0.70558407859294)*'Hintergrund Berechnung'!$I$941)*0.5,IF($C906&lt;16,(O906/($D906^0.70558407859294)*'Hintergrund Berechnung'!$I$941)*0.67,O906/($D906^0.70558407859294)*'Hintergrund Berechnung'!$I$942)))</f>
        <v>#DIV/0!</v>
      </c>
      <c r="AG906" s="16" t="str">
        <f t="shared" si="132"/>
        <v/>
      </c>
      <c r="AH906" s="16" t="e">
        <f t="shared" si="133"/>
        <v>#DIV/0!</v>
      </c>
      <c r="AI906" s="34" t="e">
        <f>ROUND(IF(C906&lt;16,$Q906/($D906^0.450818786555515)*'Hintergrund Berechnung'!$N$941,$Q906/($D906^0.450818786555515)*'Hintergrund Berechnung'!$N$942),0)</f>
        <v>#DIV/0!</v>
      </c>
      <c r="AJ906" s="34">
        <f>ROUND(IF(C906&lt;16,$R906*'Hintergrund Berechnung'!$O$941,$R906*'Hintergrund Berechnung'!$O$942),0)</f>
        <v>0</v>
      </c>
      <c r="AK906" s="34">
        <f>ROUND(IF(C906&lt;16,IF(S906&gt;0,(25-$S906)*'Hintergrund Berechnung'!$J$941,0),IF(S906&gt;0,(25-$S906)*'Hintergrund Berechnung'!$J$942,0)),0)</f>
        <v>0</v>
      </c>
      <c r="AL906" s="18" t="e">
        <f t="shared" si="134"/>
        <v>#DIV/0!</v>
      </c>
    </row>
    <row r="907" spans="21:38" x14ac:dyDescent="0.5">
      <c r="U907" s="16">
        <f t="shared" si="126"/>
        <v>0</v>
      </c>
      <c r="V907" s="16" t="e">
        <f>IF($A$3=FALSE,IF($C907&lt;16,E907/($D907^0.70558407859294)*'Hintergrund Berechnung'!$I$941,E907/($D907^0.70558407859294)*'Hintergrund Berechnung'!$I$942),IF($C907&lt;13,(E907/($D907^0.70558407859294)*'Hintergrund Berechnung'!$I$941)*0.5,IF($C907&lt;16,(E907/($D907^0.70558407859294)*'Hintergrund Berechnung'!$I$941)*0.67,E907/($D907^0.70558407859294)*'Hintergrund Berechnung'!$I$942)))</f>
        <v>#DIV/0!</v>
      </c>
      <c r="W907" s="16" t="str">
        <f t="shared" si="127"/>
        <v/>
      </c>
      <c r="X907" s="16" t="e">
        <f>IF($A$3=FALSE,IF($C907&lt;16,G907/($D907^0.70558407859294)*'Hintergrund Berechnung'!$I$941,G907/($D907^0.70558407859294)*'Hintergrund Berechnung'!$I$942),IF($C907&lt;13,(G907/($D907^0.70558407859294)*'Hintergrund Berechnung'!$I$941)*0.5,IF($C907&lt;16,(G907/($D907^0.70558407859294)*'Hintergrund Berechnung'!$I$941)*0.67,G907/($D907^0.70558407859294)*'Hintergrund Berechnung'!$I$942)))</f>
        <v>#DIV/0!</v>
      </c>
      <c r="Y907" s="16" t="str">
        <f t="shared" si="128"/>
        <v/>
      </c>
      <c r="Z907" s="16" t="e">
        <f>IF($A$3=FALSE,IF($C907&lt;16,I907/($D907^0.70558407859294)*'Hintergrund Berechnung'!$I$941,I907/($D907^0.70558407859294)*'Hintergrund Berechnung'!$I$942),IF($C907&lt;13,(I907/($D907^0.70558407859294)*'Hintergrund Berechnung'!$I$941)*0.5,IF($C907&lt;16,(I907/($D907^0.70558407859294)*'Hintergrund Berechnung'!$I$941)*0.67,I907/($D907^0.70558407859294)*'Hintergrund Berechnung'!$I$942)))</f>
        <v>#DIV/0!</v>
      </c>
      <c r="AA907" s="16" t="str">
        <f t="shared" si="129"/>
        <v/>
      </c>
      <c r="AB907" s="16" t="e">
        <f>IF($A$3=FALSE,IF($C907&lt;16,K907/($D907^0.70558407859294)*'Hintergrund Berechnung'!$I$941,K907/($D907^0.70558407859294)*'Hintergrund Berechnung'!$I$942),IF($C907&lt;13,(K907/($D907^0.70558407859294)*'Hintergrund Berechnung'!$I$941)*0.5,IF($C907&lt;16,(K907/($D907^0.70558407859294)*'Hintergrund Berechnung'!$I$941)*0.67,K907/($D907^0.70558407859294)*'Hintergrund Berechnung'!$I$942)))</f>
        <v>#DIV/0!</v>
      </c>
      <c r="AC907" s="16" t="str">
        <f t="shared" si="130"/>
        <v/>
      </c>
      <c r="AD907" s="16" t="e">
        <f>IF($A$3=FALSE,IF($C907&lt;16,M907/($D907^0.70558407859294)*'Hintergrund Berechnung'!$I$941,M907/($D907^0.70558407859294)*'Hintergrund Berechnung'!$I$942),IF($C907&lt;13,(M907/($D907^0.70558407859294)*'Hintergrund Berechnung'!$I$941)*0.5,IF($C907&lt;16,(M907/($D907^0.70558407859294)*'Hintergrund Berechnung'!$I$941)*0.67,M907/($D907^0.70558407859294)*'Hintergrund Berechnung'!$I$942)))</f>
        <v>#DIV/0!</v>
      </c>
      <c r="AE907" s="16" t="str">
        <f t="shared" si="131"/>
        <v/>
      </c>
      <c r="AF907" s="16" t="e">
        <f>IF($A$3=FALSE,IF($C907&lt;16,O907/($D907^0.70558407859294)*'Hintergrund Berechnung'!$I$941,O907/($D907^0.70558407859294)*'Hintergrund Berechnung'!$I$942),IF($C907&lt;13,(O907/($D907^0.70558407859294)*'Hintergrund Berechnung'!$I$941)*0.5,IF($C907&lt;16,(O907/($D907^0.70558407859294)*'Hintergrund Berechnung'!$I$941)*0.67,O907/($D907^0.70558407859294)*'Hintergrund Berechnung'!$I$942)))</f>
        <v>#DIV/0!</v>
      </c>
      <c r="AG907" s="16" t="str">
        <f t="shared" si="132"/>
        <v/>
      </c>
      <c r="AH907" s="16" t="e">
        <f t="shared" si="133"/>
        <v>#DIV/0!</v>
      </c>
      <c r="AI907" s="34" t="e">
        <f>ROUND(IF(C907&lt;16,$Q907/($D907^0.450818786555515)*'Hintergrund Berechnung'!$N$941,$Q907/($D907^0.450818786555515)*'Hintergrund Berechnung'!$N$942),0)</f>
        <v>#DIV/0!</v>
      </c>
      <c r="AJ907" s="34">
        <f>ROUND(IF(C907&lt;16,$R907*'Hintergrund Berechnung'!$O$941,$R907*'Hintergrund Berechnung'!$O$942),0)</f>
        <v>0</v>
      </c>
      <c r="AK907" s="34">
        <f>ROUND(IF(C907&lt;16,IF(S907&gt;0,(25-$S907)*'Hintergrund Berechnung'!$J$941,0),IF(S907&gt;0,(25-$S907)*'Hintergrund Berechnung'!$J$942,0)),0)</f>
        <v>0</v>
      </c>
      <c r="AL907" s="18" t="e">
        <f t="shared" si="134"/>
        <v>#DIV/0!</v>
      </c>
    </row>
    <row r="908" spans="21:38" x14ac:dyDescent="0.5">
      <c r="U908" s="16">
        <f t="shared" si="126"/>
        <v>0</v>
      </c>
      <c r="V908" s="16" t="e">
        <f>IF($A$3=FALSE,IF($C908&lt;16,E908/($D908^0.70558407859294)*'Hintergrund Berechnung'!$I$941,E908/($D908^0.70558407859294)*'Hintergrund Berechnung'!$I$942),IF($C908&lt;13,(E908/($D908^0.70558407859294)*'Hintergrund Berechnung'!$I$941)*0.5,IF($C908&lt;16,(E908/($D908^0.70558407859294)*'Hintergrund Berechnung'!$I$941)*0.67,E908/($D908^0.70558407859294)*'Hintergrund Berechnung'!$I$942)))</f>
        <v>#DIV/0!</v>
      </c>
      <c r="W908" s="16" t="str">
        <f t="shared" si="127"/>
        <v/>
      </c>
      <c r="X908" s="16" t="e">
        <f>IF($A$3=FALSE,IF($C908&lt;16,G908/($D908^0.70558407859294)*'Hintergrund Berechnung'!$I$941,G908/($D908^0.70558407859294)*'Hintergrund Berechnung'!$I$942),IF($C908&lt;13,(G908/($D908^0.70558407859294)*'Hintergrund Berechnung'!$I$941)*0.5,IF($C908&lt;16,(G908/($D908^0.70558407859294)*'Hintergrund Berechnung'!$I$941)*0.67,G908/($D908^0.70558407859294)*'Hintergrund Berechnung'!$I$942)))</f>
        <v>#DIV/0!</v>
      </c>
      <c r="Y908" s="16" t="str">
        <f t="shared" si="128"/>
        <v/>
      </c>
      <c r="Z908" s="16" t="e">
        <f>IF($A$3=FALSE,IF($C908&lt;16,I908/($D908^0.70558407859294)*'Hintergrund Berechnung'!$I$941,I908/($D908^0.70558407859294)*'Hintergrund Berechnung'!$I$942),IF($C908&lt;13,(I908/($D908^0.70558407859294)*'Hintergrund Berechnung'!$I$941)*0.5,IF($C908&lt;16,(I908/($D908^0.70558407859294)*'Hintergrund Berechnung'!$I$941)*0.67,I908/($D908^0.70558407859294)*'Hintergrund Berechnung'!$I$942)))</f>
        <v>#DIV/0!</v>
      </c>
      <c r="AA908" s="16" t="str">
        <f t="shared" si="129"/>
        <v/>
      </c>
      <c r="AB908" s="16" t="e">
        <f>IF($A$3=FALSE,IF($C908&lt;16,K908/($D908^0.70558407859294)*'Hintergrund Berechnung'!$I$941,K908/($D908^0.70558407859294)*'Hintergrund Berechnung'!$I$942),IF($C908&lt;13,(K908/($D908^0.70558407859294)*'Hintergrund Berechnung'!$I$941)*0.5,IF($C908&lt;16,(K908/($D908^0.70558407859294)*'Hintergrund Berechnung'!$I$941)*0.67,K908/($D908^0.70558407859294)*'Hintergrund Berechnung'!$I$942)))</f>
        <v>#DIV/0!</v>
      </c>
      <c r="AC908" s="16" t="str">
        <f t="shared" si="130"/>
        <v/>
      </c>
      <c r="AD908" s="16" t="e">
        <f>IF($A$3=FALSE,IF($C908&lt;16,M908/($D908^0.70558407859294)*'Hintergrund Berechnung'!$I$941,M908/($D908^0.70558407859294)*'Hintergrund Berechnung'!$I$942),IF($C908&lt;13,(M908/($D908^0.70558407859294)*'Hintergrund Berechnung'!$I$941)*0.5,IF($C908&lt;16,(M908/($D908^0.70558407859294)*'Hintergrund Berechnung'!$I$941)*0.67,M908/($D908^0.70558407859294)*'Hintergrund Berechnung'!$I$942)))</f>
        <v>#DIV/0!</v>
      </c>
      <c r="AE908" s="16" t="str">
        <f t="shared" si="131"/>
        <v/>
      </c>
      <c r="AF908" s="16" t="e">
        <f>IF($A$3=FALSE,IF($C908&lt;16,O908/($D908^0.70558407859294)*'Hintergrund Berechnung'!$I$941,O908/($D908^0.70558407859294)*'Hintergrund Berechnung'!$I$942),IF($C908&lt;13,(O908/($D908^0.70558407859294)*'Hintergrund Berechnung'!$I$941)*0.5,IF($C908&lt;16,(O908/($D908^0.70558407859294)*'Hintergrund Berechnung'!$I$941)*0.67,O908/($D908^0.70558407859294)*'Hintergrund Berechnung'!$I$942)))</f>
        <v>#DIV/0!</v>
      </c>
      <c r="AG908" s="16" t="str">
        <f t="shared" si="132"/>
        <v/>
      </c>
      <c r="AH908" s="16" t="e">
        <f t="shared" si="133"/>
        <v>#DIV/0!</v>
      </c>
      <c r="AI908" s="34" t="e">
        <f>ROUND(IF(C908&lt;16,$Q908/($D908^0.450818786555515)*'Hintergrund Berechnung'!$N$941,$Q908/($D908^0.450818786555515)*'Hintergrund Berechnung'!$N$942),0)</f>
        <v>#DIV/0!</v>
      </c>
      <c r="AJ908" s="34">
        <f>ROUND(IF(C908&lt;16,$R908*'Hintergrund Berechnung'!$O$941,$R908*'Hintergrund Berechnung'!$O$942),0)</f>
        <v>0</v>
      </c>
      <c r="AK908" s="34">
        <f>ROUND(IF(C908&lt;16,IF(S908&gt;0,(25-$S908)*'Hintergrund Berechnung'!$J$941,0),IF(S908&gt;0,(25-$S908)*'Hintergrund Berechnung'!$J$942,0)),0)</f>
        <v>0</v>
      </c>
      <c r="AL908" s="18" t="e">
        <f t="shared" si="134"/>
        <v>#DIV/0!</v>
      </c>
    </row>
    <row r="909" spans="21:38" x14ac:dyDescent="0.5">
      <c r="U909" s="16">
        <f t="shared" si="126"/>
        <v>0</v>
      </c>
      <c r="V909" s="16" t="e">
        <f>IF($A$3=FALSE,IF($C909&lt;16,E909/($D909^0.70558407859294)*'Hintergrund Berechnung'!$I$941,E909/($D909^0.70558407859294)*'Hintergrund Berechnung'!$I$942),IF($C909&lt;13,(E909/($D909^0.70558407859294)*'Hintergrund Berechnung'!$I$941)*0.5,IF($C909&lt;16,(E909/($D909^0.70558407859294)*'Hintergrund Berechnung'!$I$941)*0.67,E909/($D909^0.70558407859294)*'Hintergrund Berechnung'!$I$942)))</f>
        <v>#DIV/0!</v>
      </c>
      <c r="W909" s="16" t="str">
        <f t="shared" si="127"/>
        <v/>
      </c>
      <c r="X909" s="16" t="e">
        <f>IF($A$3=FALSE,IF($C909&lt;16,G909/($D909^0.70558407859294)*'Hintergrund Berechnung'!$I$941,G909/($D909^0.70558407859294)*'Hintergrund Berechnung'!$I$942),IF($C909&lt;13,(G909/($D909^0.70558407859294)*'Hintergrund Berechnung'!$I$941)*0.5,IF($C909&lt;16,(G909/($D909^0.70558407859294)*'Hintergrund Berechnung'!$I$941)*0.67,G909/($D909^0.70558407859294)*'Hintergrund Berechnung'!$I$942)))</f>
        <v>#DIV/0!</v>
      </c>
      <c r="Y909" s="16" t="str">
        <f t="shared" si="128"/>
        <v/>
      </c>
      <c r="Z909" s="16" t="e">
        <f>IF($A$3=FALSE,IF($C909&lt;16,I909/($D909^0.70558407859294)*'Hintergrund Berechnung'!$I$941,I909/($D909^0.70558407859294)*'Hintergrund Berechnung'!$I$942),IF($C909&lt;13,(I909/($D909^0.70558407859294)*'Hintergrund Berechnung'!$I$941)*0.5,IF($C909&lt;16,(I909/($D909^0.70558407859294)*'Hintergrund Berechnung'!$I$941)*0.67,I909/($D909^0.70558407859294)*'Hintergrund Berechnung'!$I$942)))</f>
        <v>#DIV/0!</v>
      </c>
      <c r="AA909" s="16" t="str">
        <f t="shared" si="129"/>
        <v/>
      </c>
      <c r="AB909" s="16" t="e">
        <f>IF($A$3=FALSE,IF($C909&lt;16,K909/($D909^0.70558407859294)*'Hintergrund Berechnung'!$I$941,K909/($D909^0.70558407859294)*'Hintergrund Berechnung'!$I$942),IF($C909&lt;13,(K909/($D909^0.70558407859294)*'Hintergrund Berechnung'!$I$941)*0.5,IF($C909&lt;16,(K909/($D909^0.70558407859294)*'Hintergrund Berechnung'!$I$941)*0.67,K909/($D909^0.70558407859294)*'Hintergrund Berechnung'!$I$942)))</f>
        <v>#DIV/0!</v>
      </c>
      <c r="AC909" s="16" t="str">
        <f t="shared" si="130"/>
        <v/>
      </c>
      <c r="AD909" s="16" t="e">
        <f>IF($A$3=FALSE,IF($C909&lt;16,M909/($D909^0.70558407859294)*'Hintergrund Berechnung'!$I$941,M909/($D909^0.70558407859294)*'Hintergrund Berechnung'!$I$942),IF($C909&lt;13,(M909/($D909^0.70558407859294)*'Hintergrund Berechnung'!$I$941)*0.5,IF($C909&lt;16,(M909/($D909^0.70558407859294)*'Hintergrund Berechnung'!$I$941)*0.67,M909/($D909^0.70558407859294)*'Hintergrund Berechnung'!$I$942)))</f>
        <v>#DIV/0!</v>
      </c>
      <c r="AE909" s="16" t="str">
        <f t="shared" si="131"/>
        <v/>
      </c>
      <c r="AF909" s="16" t="e">
        <f>IF($A$3=FALSE,IF($C909&lt;16,O909/($D909^0.70558407859294)*'Hintergrund Berechnung'!$I$941,O909/($D909^0.70558407859294)*'Hintergrund Berechnung'!$I$942),IF($C909&lt;13,(O909/($D909^0.70558407859294)*'Hintergrund Berechnung'!$I$941)*0.5,IF($C909&lt;16,(O909/($D909^0.70558407859294)*'Hintergrund Berechnung'!$I$941)*0.67,O909/($D909^0.70558407859294)*'Hintergrund Berechnung'!$I$942)))</f>
        <v>#DIV/0!</v>
      </c>
      <c r="AG909" s="16" t="str">
        <f t="shared" si="132"/>
        <v/>
      </c>
      <c r="AH909" s="16" t="e">
        <f t="shared" si="133"/>
        <v>#DIV/0!</v>
      </c>
      <c r="AI909" s="34" t="e">
        <f>ROUND(IF(C909&lt;16,$Q909/($D909^0.450818786555515)*'Hintergrund Berechnung'!$N$941,$Q909/($D909^0.450818786555515)*'Hintergrund Berechnung'!$N$942),0)</f>
        <v>#DIV/0!</v>
      </c>
      <c r="AJ909" s="34">
        <f>ROUND(IF(C909&lt;16,$R909*'Hintergrund Berechnung'!$O$941,$R909*'Hintergrund Berechnung'!$O$942),0)</f>
        <v>0</v>
      </c>
      <c r="AK909" s="34">
        <f>ROUND(IF(C909&lt;16,IF(S909&gt;0,(25-$S909)*'Hintergrund Berechnung'!$J$941,0),IF(S909&gt;0,(25-$S909)*'Hintergrund Berechnung'!$J$942,0)),0)</f>
        <v>0</v>
      </c>
      <c r="AL909" s="18" t="e">
        <f t="shared" si="134"/>
        <v>#DIV/0!</v>
      </c>
    </row>
    <row r="910" spans="21:38" x14ac:dyDescent="0.5">
      <c r="U910" s="16">
        <f t="shared" si="126"/>
        <v>0</v>
      </c>
      <c r="V910" s="16" t="e">
        <f>IF($A$3=FALSE,IF($C910&lt;16,E910/($D910^0.70558407859294)*'Hintergrund Berechnung'!$I$941,E910/($D910^0.70558407859294)*'Hintergrund Berechnung'!$I$942),IF($C910&lt;13,(E910/($D910^0.70558407859294)*'Hintergrund Berechnung'!$I$941)*0.5,IF($C910&lt;16,(E910/($D910^0.70558407859294)*'Hintergrund Berechnung'!$I$941)*0.67,E910/($D910^0.70558407859294)*'Hintergrund Berechnung'!$I$942)))</f>
        <v>#DIV/0!</v>
      </c>
      <c r="W910" s="16" t="str">
        <f t="shared" si="127"/>
        <v/>
      </c>
      <c r="X910" s="16" t="e">
        <f>IF($A$3=FALSE,IF($C910&lt;16,G910/($D910^0.70558407859294)*'Hintergrund Berechnung'!$I$941,G910/($D910^0.70558407859294)*'Hintergrund Berechnung'!$I$942),IF($C910&lt;13,(G910/($D910^0.70558407859294)*'Hintergrund Berechnung'!$I$941)*0.5,IF($C910&lt;16,(G910/($D910^0.70558407859294)*'Hintergrund Berechnung'!$I$941)*0.67,G910/($D910^0.70558407859294)*'Hintergrund Berechnung'!$I$942)))</f>
        <v>#DIV/0!</v>
      </c>
      <c r="Y910" s="16" t="str">
        <f t="shared" si="128"/>
        <v/>
      </c>
      <c r="Z910" s="16" t="e">
        <f>IF($A$3=FALSE,IF($C910&lt;16,I910/($D910^0.70558407859294)*'Hintergrund Berechnung'!$I$941,I910/($D910^0.70558407859294)*'Hintergrund Berechnung'!$I$942),IF($C910&lt;13,(I910/($D910^0.70558407859294)*'Hintergrund Berechnung'!$I$941)*0.5,IF($C910&lt;16,(I910/($D910^0.70558407859294)*'Hintergrund Berechnung'!$I$941)*0.67,I910/($D910^0.70558407859294)*'Hintergrund Berechnung'!$I$942)))</f>
        <v>#DIV/0!</v>
      </c>
      <c r="AA910" s="16" t="str">
        <f t="shared" si="129"/>
        <v/>
      </c>
      <c r="AB910" s="16" t="e">
        <f>IF($A$3=FALSE,IF($C910&lt;16,K910/($D910^0.70558407859294)*'Hintergrund Berechnung'!$I$941,K910/($D910^0.70558407859294)*'Hintergrund Berechnung'!$I$942),IF($C910&lt;13,(K910/($D910^0.70558407859294)*'Hintergrund Berechnung'!$I$941)*0.5,IF($C910&lt;16,(K910/($D910^0.70558407859294)*'Hintergrund Berechnung'!$I$941)*0.67,K910/($D910^0.70558407859294)*'Hintergrund Berechnung'!$I$942)))</f>
        <v>#DIV/0!</v>
      </c>
      <c r="AC910" s="16" t="str">
        <f t="shared" si="130"/>
        <v/>
      </c>
      <c r="AD910" s="16" t="e">
        <f>IF($A$3=FALSE,IF($C910&lt;16,M910/($D910^0.70558407859294)*'Hintergrund Berechnung'!$I$941,M910/($D910^0.70558407859294)*'Hintergrund Berechnung'!$I$942),IF($C910&lt;13,(M910/($D910^0.70558407859294)*'Hintergrund Berechnung'!$I$941)*0.5,IF($C910&lt;16,(M910/($D910^0.70558407859294)*'Hintergrund Berechnung'!$I$941)*0.67,M910/($D910^0.70558407859294)*'Hintergrund Berechnung'!$I$942)))</f>
        <v>#DIV/0!</v>
      </c>
      <c r="AE910" s="16" t="str">
        <f t="shared" si="131"/>
        <v/>
      </c>
      <c r="AF910" s="16" t="e">
        <f>IF($A$3=FALSE,IF($C910&lt;16,O910/($D910^0.70558407859294)*'Hintergrund Berechnung'!$I$941,O910/($D910^0.70558407859294)*'Hintergrund Berechnung'!$I$942),IF($C910&lt;13,(O910/($D910^0.70558407859294)*'Hintergrund Berechnung'!$I$941)*0.5,IF($C910&lt;16,(O910/($D910^0.70558407859294)*'Hintergrund Berechnung'!$I$941)*0.67,O910/($D910^0.70558407859294)*'Hintergrund Berechnung'!$I$942)))</f>
        <v>#DIV/0!</v>
      </c>
      <c r="AG910" s="16" t="str">
        <f t="shared" si="132"/>
        <v/>
      </c>
      <c r="AH910" s="16" t="e">
        <f t="shared" si="133"/>
        <v>#DIV/0!</v>
      </c>
      <c r="AI910" s="34" t="e">
        <f>ROUND(IF(C910&lt;16,$Q910/($D910^0.450818786555515)*'Hintergrund Berechnung'!$N$941,$Q910/($D910^0.450818786555515)*'Hintergrund Berechnung'!$N$942),0)</f>
        <v>#DIV/0!</v>
      </c>
      <c r="AJ910" s="34">
        <f>ROUND(IF(C910&lt;16,$R910*'Hintergrund Berechnung'!$O$941,$R910*'Hintergrund Berechnung'!$O$942),0)</f>
        <v>0</v>
      </c>
      <c r="AK910" s="34">
        <f>ROUND(IF(C910&lt;16,IF(S910&gt;0,(25-$S910)*'Hintergrund Berechnung'!$J$941,0),IF(S910&gt;0,(25-$S910)*'Hintergrund Berechnung'!$J$942,0)),0)</f>
        <v>0</v>
      </c>
      <c r="AL910" s="18" t="e">
        <f t="shared" si="134"/>
        <v>#DIV/0!</v>
      </c>
    </row>
    <row r="911" spans="21:38" x14ac:dyDescent="0.5">
      <c r="U911" s="16">
        <f t="shared" si="126"/>
        <v>0</v>
      </c>
      <c r="V911" s="16" t="e">
        <f>IF($A$3=FALSE,IF($C911&lt;16,E911/($D911^0.70558407859294)*'Hintergrund Berechnung'!$I$941,E911/($D911^0.70558407859294)*'Hintergrund Berechnung'!$I$942),IF($C911&lt;13,(E911/($D911^0.70558407859294)*'Hintergrund Berechnung'!$I$941)*0.5,IF($C911&lt;16,(E911/($D911^0.70558407859294)*'Hintergrund Berechnung'!$I$941)*0.67,E911/($D911^0.70558407859294)*'Hintergrund Berechnung'!$I$942)))</f>
        <v>#DIV/0!</v>
      </c>
      <c r="W911" s="16" t="str">
        <f t="shared" si="127"/>
        <v/>
      </c>
      <c r="X911" s="16" t="e">
        <f>IF($A$3=FALSE,IF($C911&lt;16,G911/($D911^0.70558407859294)*'Hintergrund Berechnung'!$I$941,G911/($D911^0.70558407859294)*'Hintergrund Berechnung'!$I$942),IF($C911&lt;13,(G911/($D911^0.70558407859294)*'Hintergrund Berechnung'!$I$941)*0.5,IF($C911&lt;16,(G911/($D911^0.70558407859294)*'Hintergrund Berechnung'!$I$941)*0.67,G911/($D911^0.70558407859294)*'Hintergrund Berechnung'!$I$942)))</f>
        <v>#DIV/0!</v>
      </c>
      <c r="Y911" s="16" t="str">
        <f t="shared" si="128"/>
        <v/>
      </c>
      <c r="Z911" s="16" t="e">
        <f>IF($A$3=FALSE,IF($C911&lt;16,I911/($D911^0.70558407859294)*'Hintergrund Berechnung'!$I$941,I911/($D911^0.70558407859294)*'Hintergrund Berechnung'!$I$942),IF($C911&lt;13,(I911/($D911^0.70558407859294)*'Hintergrund Berechnung'!$I$941)*0.5,IF($C911&lt;16,(I911/($D911^0.70558407859294)*'Hintergrund Berechnung'!$I$941)*0.67,I911/($D911^0.70558407859294)*'Hintergrund Berechnung'!$I$942)))</f>
        <v>#DIV/0!</v>
      </c>
      <c r="AA911" s="16" t="str">
        <f t="shared" si="129"/>
        <v/>
      </c>
      <c r="AB911" s="16" t="e">
        <f>IF($A$3=FALSE,IF($C911&lt;16,K911/($D911^0.70558407859294)*'Hintergrund Berechnung'!$I$941,K911/($D911^0.70558407859294)*'Hintergrund Berechnung'!$I$942),IF($C911&lt;13,(K911/($D911^0.70558407859294)*'Hintergrund Berechnung'!$I$941)*0.5,IF($C911&lt;16,(K911/($D911^0.70558407859294)*'Hintergrund Berechnung'!$I$941)*0.67,K911/($D911^0.70558407859294)*'Hintergrund Berechnung'!$I$942)))</f>
        <v>#DIV/0!</v>
      </c>
      <c r="AC911" s="16" t="str">
        <f t="shared" si="130"/>
        <v/>
      </c>
      <c r="AD911" s="16" t="e">
        <f>IF($A$3=FALSE,IF($C911&lt;16,M911/($D911^0.70558407859294)*'Hintergrund Berechnung'!$I$941,M911/($D911^0.70558407859294)*'Hintergrund Berechnung'!$I$942),IF($C911&lt;13,(M911/($D911^0.70558407859294)*'Hintergrund Berechnung'!$I$941)*0.5,IF($C911&lt;16,(M911/($D911^0.70558407859294)*'Hintergrund Berechnung'!$I$941)*0.67,M911/($D911^0.70558407859294)*'Hintergrund Berechnung'!$I$942)))</f>
        <v>#DIV/0!</v>
      </c>
      <c r="AE911" s="16" t="str">
        <f t="shared" si="131"/>
        <v/>
      </c>
      <c r="AF911" s="16" t="e">
        <f>IF($A$3=FALSE,IF($C911&lt;16,O911/($D911^0.70558407859294)*'Hintergrund Berechnung'!$I$941,O911/($D911^0.70558407859294)*'Hintergrund Berechnung'!$I$942),IF($C911&lt;13,(O911/($D911^0.70558407859294)*'Hintergrund Berechnung'!$I$941)*0.5,IF($C911&lt;16,(O911/($D911^0.70558407859294)*'Hintergrund Berechnung'!$I$941)*0.67,O911/($D911^0.70558407859294)*'Hintergrund Berechnung'!$I$942)))</f>
        <v>#DIV/0!</v>
      </c>
      <c r="AG911" s="16" t="str">
        <f t="shared" si="132"/>
        <v/>
      </c>
      <c r="AH911" s="16" t="e">
        <f t="shared" si="133"/>
        <v>#DIV/0!</v>
      </c>
      <c r="AI911" s="34" t="e">
        <f>ROUND(IF(C911&lt;16,$Q911/($D911^0.450818786555515)*'Hintergrund Berechnung'!$N$941,$Q911/($D911^0.450818786555515)*'Hintergrund Berechnung'!$N$942),0)</f>
        <v>#DIV/0!</v>
      </c>
      <c r="AJ911" s="34">
        <f>ROUND(IF(C911&lt;16,$R911*'Hintergrund Berechnung'!$O$941,$R911*'Hintergrund Berechnung'!$O$942),0)</f>
        <v>0</v>
      </c>
      <c r="AK911" s="34">
        <f>ROUND(IF(C911&lt;16,IF(S911&gt;0,(25-$S911)*'Hintergrund Berechnung'!$J$941,0),IF(S911&gt;0,(25-$S911)*'Hintergrund Berechnung'!$J$942,0)),0)</f>
        <v>0</v>
      </c>
      <c r="AL911" s="18" t="e">
        <f t="shared" si="134"/>
        <v>#DIV/0!</v>
      </c>
    </row>
    <row r="912" spans="21:38" x14ac:dyDescent="0.5">
      <c r="U912" s="16">
        <f t="shared" si="126"/>
        <v>0</v>
      </c>
      <c r="V912" s="16" t="e">
        <f>IF($A$3=FALSE,IF($C912&lt;16,E912/($D912^0.70558407859294)*'Hintergrund Berechnung'!$I$941,E912/($D912^0.70558407859294)*'Hintergrund Berechnung'!$I$942),IF($C912&lt;13,(E912/($D912^0.70558407859294)*'Hintergrund Berechnung'!$I$941)*0.5,IF($C912&lt;16,(E912/($D912^0.70558407859294)*'Hintergrund Berechnung'!$I$941)*0.67,E912/($D912^0.70558407859294)*'Hintergrund Berechnung'!$I$942)))</f>
        <v>#DIV/0!</v>
      </c>
      <c r="W912" s="16" t="str">
        <f t="shared" si="127"/>
        <v/>
      </c>
      <c r="X912" s="16" t="e">
        <f>IF($A$3=FALSE,IF($C912&lt;16,G912/($D912^0.70558407859294)*'Hintergrund Berechnung'!$I$941,G912/($D912^0.70558407859294)*'Hintergrund Berechnung'!$I$942),IF($C912&lt;13,(G912/($D912^0.70558407859294)*'Hintergrund Berechnung'!$I$941)*0.5,IF($C912&lt;16,(G912/($D912^0.70558407859294)*'Hintergrund Berechnung'!$I$941)*0.67,G912/($D912^0.70558407859294)*'Hintergrund Berechnung'!$I$942)))</f>
        <v>#DIV/0!</v>
      </c>
      <c r="Y912" s="16" t="str">
        <f t="shared" si="128"/>
        <v/>
      </c>
      <c r="Z912" s="16" t="e">
        <f>IF($A$3=FALSE,IF($C912&lt;16,I912/($D912^0.70558407859294)*'Hintergrund Berechnung'!$I$941,I912/($D912^0.70558407859294)*'Hintergrund Berechnung'!$I$942),IF($C912&lt;13,(I912/($D912^0.70558407859294)*'Hintergrund Berechnung'!$I$941)*0.5,IF($C912&lt;16,(I912/($D912^0.70558407859294)*'Hintergrund Berechnung'!$I$941)*0.67,I912/($D912^0.70558407859294)*'Hintergrund Berechnung'!$I$942)))</f>
        <v>#DIV/0!</v>
      </c>
      <c r="AA912" s="16" t="str">
        <f t="shared" si="129"/>
        <v/>
      </c>
      <c r="AB912" s="16" t="e">
        <f>IF($A$3=FALSE,IF($C912&lt;16,K912/($D912^0.70558407859294)*'Hintergrund Berechnung'!$I$941,K912/($D912^0.70558407859294)*'Hintergrund Berechnung'!$I$942),IF($C912&lt;13,(K912/($D912^0.70558407859294)*'Hintergrund Berechnung'!$I$941)*0.5,IF($C912&lt;16,(K912/($D912^0.70558407859294)*'Hintergrund Berechnung'!$I$941)*0.67,K912/($D912^0.70558407859294)*'Hintergrund Berechnung'!$I$942)))</f>
        <v>#DIV/0!</v>
      </c>
      <c r="AC912" s="16" t="str">
        <f t="shared" si="130"/>
        <v/>
      </c>
      <c r="AD912" s="16" t="e">
        <f>IF($A$3=FALSE,IF($C912&lt;16,M912/($D912^0.70558407859294)*'Hintergrund Berechnung'!$I$941,M912/($D912^0.70558407859294)*'Hintergrund Berechnung'!$I$942),IF($C912&lt;13,(M912/($D912^0.70558407859294)*'Hintergrund Berechnung'!$I$941)*0.5,IF($C912&lt;16,(M912/($D912^0.70558407859294)*'Hintergrund Berechnung'!$I$941)*0.67,M912/($D912^0.70558407859294)*'Hintergrund Berechnung'!$I$942)))</f>
        <v>#DIV/0!</v>
      </c>
      <c r="AE912" s="16" t="str">
        <f t="shared" si="131"/>
        <v/>
      </c>
      <c r="AF912" s="16" t="e">
        <f>IF($A$3=FALSE,IF($C912&lt;16,O912/($D912^0.70558407859294)*'Hintergrund Berechnung'!$I$941,O912/($D912^0.70558407859294)*'Hintergrund Berechnung'!$I$942),IF($C912&lt;13,(O912/($D912^0.70558407859294)*'Hintergrund Berechnung'!$I$941)*0.5,IF($C912&lt;16,(O912/($D912^0.70558407859294)*'Hintergrund Berechnung'!$I$941)*0.67,O912/($D912^0.70558407859294)*'Hintergrund Berechnung'!$I$942)))</f>
        <v>#DIV/0!</v>
      </c>
      <c r="AG912" s="16" t="str">
        <f t="shared" si="132"/>
        <v/>
      </c>
      <c r="AH912" s="16" t="e">
        <f t="shared" si="133"/>
        <v>#DIV/0!</v>
      </c>
      <c r="AI912" s="34" t="e">
        <f>ROUND(IF(C912&lt;16,$Q912/($D912^0.450818786555515)*'Hintergrund Berechnung'!$N$941,$Q912/($D912^0.450818786555515)*'Hintergrund Berechnung'!$N$942),0)</f>
        <v>#DIV/0!</v>
      </c>
      <c r="AJ912" s="34">
        <f>ROUND(IF(C912&lt;16,$R912*'Hintergrund Berechnung'!$O$941,$R912*'Hintergrund Berechnung'!$O$942),0)</f>
        <v>0</v>
      </c>
      <c r="AK912" s="34">
        <f>ROUND(IF(C912&lt;16,IF(S912&gt;0,(25-$S912)*'Hintergrund Berechnung'!$J$941,0),IF(S912&gt;0,(25-$S912)*'Hintergrund Berechnung'!$J$942,0)),0)</f>
        <v>0</v>
      </c>
      <c r="AL912" s="18" t="e">
        <f t="shared" si="134"/>
        <v>#DIV/0!</v>
      </c>
    </row>
    <row r="913" spans="21:38" x14ac:dyDescent="0.5">
      <c r="U913" s="16">
        <f t="shared" si="126"/>
        <v>0</v>
      </c>
      <c r="V913" s="16" t="e">
        <f>IF($A$3=FALSE,IF($C913&lt;16,E913/($D913^0.70558407859294)*'Hintergrund Berechnung'!$I$941,E913/($D913^0.70558407859294)*'Hintergrund Berechnung'!$I$942),IF($C913&lt;13,(E913/($D913^0.70558407859294)*'Hintergrund Berechnung'!$I$941)*0.5,IF($C913&lt;16,(E913/($D913^0.70558407859294)*'Hintergrund Berechnung'!$I$941)*0.67,E913/($D913^0.70558407859294)*'Hintergrund Berechnung'!$I$942)))</f>
        <v>#DIV/0!</v>
      </c>
      <c r="W913" s="16" t="str">
        <f t="shared" si="127"/>
        <v/>
      </c>
      <c r="X913" s="16" t="e">
        <f>IF($A$3=FALSE,IF($C913&lt;16,G913/($D913^0.70558407859294)*'Hintergrund Berechnung'!$I$941,G913/($D913^0.70558407859294)*'Hintergrund Berechnung'!$I$942),IF($C913&lt;13,(G913/($D913^0.70558407859294)*'Hintergrund Berechnung'!$I$941)*0.5,IF($C913&lt;16,(G913/($D913^0.70558407859294)*'Hintergrund Berechnung'!$I$941)*0.67,G913/($D913^0.70558407859294)*'Hintergrund Berechnung'!$I$942)))</f>
        <v>#DIV/0!</v>
      </c>
      <c r="Y913" s="16" t="str">
        <f t="shared" si="128"/>
        <v/>
      </c>
      <c r="Z913" s="16" t="e">
        <f>IF($A$3=FALSE,IF($C913&lt;16,I913/($D913^0.70558407859294)*'Hintergrund Berechnung'!$I$941,I913/($D913^0.70558407859294)*'Hintergrund Berechnung'!$I$942),IF($C913&lt;13,(I913/($D913^0.70558407859294)*'Hintergrund Berechnung'!$I$941)*0.5,IF($C913&lt;16,(I913/($D913^0.70558407859294)*'Hintergrund Berechnung'!$I$941)*0.67,I913/($D913^0.70558407859294)*'Hintergrund Berechnung'!$I$942)))</f>
        <v>#DIV/0!</v>
      </c>
      <c r="AA913" s="16" t="str">
        <f t="shared" si="129"/>
        <v/>
      </c>
      <c r="AB913" s="16" t="e">
        <f>IF($A$3=FALSE,IF($C913&lt;16,K913/($D913^0.70558407859294)*'Hintergrund Berechnung'!$I$941,K913/($D913^0.70558407859294)*'Hintergrund Berechnung'!$I$942),IF($C913&lt;13,(K913/($D913^0.70558407859294)*'Hintergrund Berechnung'!$I$941)*0.5,IF($C913&lt;16,(K913/($D913^0.70558407859294)*'Hintergrund Berechnung'!$I$941)*0.67,K913/($D913^0.70558407859294)*'Hintergrund Berechnung'!$I$942)))</f>
        <v>#DIV/0!</v>
      </c>
      <c r="AC913" s="16" t="str">
        <f t="shared" si="130"/>
        <v/>
      </c>
      <c r="AD913" s="16" t="e">
        <f>IF($A$3=FALSE,IF($C913&lt;16,M913/($D913^0.70558407859294)*'Hintergrund Berechnung'!$I$941,M913/($D913^0.70558407859294)*'Hintergrund Berechnung'!$I$942),IF($C913&lt;13,(M913/($D913^0.70558407859294)*'Hintergrund Berechnung'!$I$941)*0.5,IF($C913&lt;16,(M913/($D913^0.70558407859294)*'Hintergrund Berechnung'!$I$941)*0.67,M913/($D913^0.70558407859294)*'Hintergrund Berechnung'!$I$942)))</f>
        <v>#DIV/0!</v>
      </c>
      <c r="AE913" s="16" t="str">
        <f t="shared" si="131"/>
        <v/>
      </c>
      <c r="AF913" s="16" t="e">
        <f>IF($A$3=FALSE,IF($C913&lt;16,O913/($D913^0.70558407859294)*'Hintergrund Berechnung'!$I$941,O913/($D913^0.70558407859294)*'Hintergrund Berechnung'!$I$942),IF($C913&lt;13,(O913/($D913^0.70558407859294)*'Hintergrund Berechnung'!$I$941)*0.5,IF($C913&lt;16,(O913/($D913^0.70558407859294)*'Hintergrund Berechnung'!$I$941)*0.67,O913/($D913^0.70558407859294)*'Hintergrund Berechnung'!$I$942)))</f>
        <v>#DIV/0!</v>
      </c>
      <c r="AG913" s="16" t="str">
        <f t="shared" si="132"/>
        <v/>
      </c>
      <c r="AH913" s="16" t="e">
        <f t="shared" si="133"/>
        <v>#DIV/0!</v>
      </c>
      <c r="AI913" s="34" t="e">
        <f>ROUND(IF(C913&lt;16,$Q913/($D913^0.450818786555515)*'Hintergrund Berechnung'!$N$941,$Q913/($D913^0.450818786555515)*'Hintergrund Berechnung'!$N$942),0)</f>
        <v>#DIV/0!</v>
      </c>
      <c r="AJ913" s="34">
        <f>ROUND(IF(C913&lt;16,$R913*'Hintergrund Berechnung'!$O$941,$R913*'Hintergrund Berechnung'!$O$942),0)</f>
        <v>0</v>
      </c>
      <c r="AK913" s="34">
        <f>ROUND(IF(C913&lt;16,IF(S913&gt;0,(25-$S913)*'Hintergrund Berechnung'!$J$941,0),IF(S913&gt;0,(25-$S913)*'Hintergrund Berechnung'!$J$942,0)),0)</f>
        <v>0</v>
      </c>
      <c r="AL913" s="18" t="e">
        <f t="shared" si="134"/>
        <v>#DIV/0!</v>
      </c>
    </row>
    <row r="914" spans="21:38" x14ac:dyDescent="0.5">
      <c r="U914" s="16">
        <f t="shared" si="126"/>
        <v>0</v>
      </c>
      <c r="V914" s="16" t="e">
        <f>IF($A$3=FALSE,IF($C914&lt;16,E914/($D914^0.70558407859294)*'Hintergrund Berechnung'!$I$941,E914/($D914^0.70558407859294)*'Hintergrund Berechnung'!$I$942),IF($C914&lt;13,(E914/($D914^0.70558407859294)*'Hintergrund Berechnung'!$I$941)*0.5,IF($C914&lt;16,(E914/($D914^0.70558407859294)*'Hintergrund Berechnung'!$I$941)*0.67,E914/($D914^0.70558407859294)*'Hintergrund Berechnung'!$I$942)))</f>
        <v>#DIV/0!</v>
      </c>
      <c r="W914" s="16" t="str">
        <f t="shared" si="127"/>
        <v/>
      </c>
      <c r="X914" s="16" t="e">
        <f>IF($A$3=FALSE,IF($C914&lt;16,G914/($D914^0.70558407859294)*'Hintergrund Berechnung'!$I$941,G914/($D914^0.70558407859294)*'Hintergrund Berechnung'!$I$942),IF($C914&lt;13,(G914/($D914^0.70558407859294)*'Hintergrund Berechnung'!$I$941)*0.5,IF($C914&lt;16,(G914/($D914^0.70558407859294)*'Hintergrund Berechnung'!$I$941)*0.67,G914/($D914^0.70558407859294)*'Hintergrund Berechnung'!$I$942)))</f>
        <v>#DIV/0!</v>
      </c>
      <c r="Y914" s="16" t="str">
        <f t="shared" si="128"/>
        <v/>
      </c>
      <c r="Z914" s="16" t="e">
        <f>IF($A$3=FALSE,IF($C914&lt;16,I914/($D914^0.70558407859294)*'Hintergrund Berechnung'!$I$941,I914/($D914^0.70558407859294)*'Hintergrund Berechnung'!$I$942),IF($C914&lt;13,(I914/($D914^0.70558407859294)*'Hintergrund Berechnung'!$I$941)*0.5,IF($C914&lt;16,(I914/($D914^0.70558407859294)*'Hintergrund Berechnung'!$I$941)*0.67,I914/($D914^0.70558407859294)*'Hintergrund Berechnung'!$I$942)))</f>
        <v>#DIV/0!</v>
      </c>
      <c r="AA914" s="16" t="str">
        <f t="shared" si="129"/>
        <v/>
      </c>
      <c r="AB914" s="16" t="e">
        <f>IF($A$3=FALSE,IF($C914&lt;16,K914/($D914^0.70558407859294)*'Hintergrund Berechnung'!$I$941,K914/($D914^0.70558407859294)*'Hintergrund Berechnung'!$I$942),IF($C914&lt;13,(K914/($D914^0.70558407859294)*'Hintergrund Berechnung'!$I$941)*0.5,IF($C914&lt;16,(K914/($D914^0.70558407859294)*'Hintergrund Berechnung'!$I$941)*0.67,K914/($D914^0.70558407859294)*'Hintergrund Berechnung'!$I$942)))</f>
        <v>#DIV/0!</v>
      </c>
      <c r="AC914" s="16" t="str">
        <f t="shared" si="130"/>
        <v/>
      </c>
      <c r="AD914" s="16" t="e">
        <f>IF($A$3=FALSE,IF($C914&lt;16,M914/($D914^0.70558407859294)*'Hintergrund Berechnung'!$I$941,M914/($D914^0.70558407859294)*'Hintergrund Berechnung'!$I$942),IF($C914&lt;13,(M914/($D914^0.70558407859294)*'Hintergrund Berechnung'!$I$941)*0.5,IF($C914&lt;16,(M914/($D914^0.70558407859294)*'Hintergrund Berechnung'!$I$941)*0.67,M914/($D914^0.70558407859294)*'Hintergrund Berechnung'!$I$942)))</f>
        <v>#DIV/0!</v>
      </c>
      <c r="AE914" s="16" t="str">
        <f t="shared" si="131"/>
        <v/>
      </c>
      <c r="AF914" s="16" t="e">
        <f>IF($A$3=FALSE,IF($C914&lt;16,O914/($D914^0.70558407859294)*'Hintergrund Berechnung'!$I$941,O914/($D914^0.70558407859294)*'Hintergrund Berechnung'!$I$942),IF($C914&lt;13,(O914/($D914^0.70558407859294)*'Hintergrund Berechnung'!$I$941)*0.5,IF($C914&lt;16,(O914/($D914^0.70558407859294)*'Hintergrund Berechnung'!$I$941)*0.67,O914/($D914^0.70558407859294)*'Hintergrund Berechnung'!$I$942)))</f>
        <v>#DIV/0!</v>
      </c>
      <c r="AG914" s="16" t="str">
        <f t="shared" si="132"/>
        <v/>
      </c>
      <c r="AH914" s="16" t="e">
        <f t="shared" si="133"/>
        <v>#DIV/0!</v>
      </c>
      <c r="AI914" s="34" t="e">
        <f>ROUND(IF(C914&lt;16,$Q914/($D914^0.450818786555515)*'Hintergrund Berechnung'!$N$941,$Q914/($D914^0.450818786555515)*'Hintergrund Berechnung'!$N$942),0)</f>
        <v>#DIV/0!</v>
      </c>
      <c r="AJ914" s="34">
        <f>ROUND(IF(C914&lt;16,$R914*'Hintergrund Berechnung'!$O$941,$R914*'Hintergrund Berechnung'!$O$942),0)</f>
        <v>0</v>
      </c>
      <c r="AK914" s="34">
        <f>ROUND(IF(C914&lt;16,IF(S914&gt;0,(25-$S914)*'Hintergrund Berechnung'!$J$941,0),IF(S914&gt;0,(25-$S914)*'Hintergrund Berechnung'!$J$942,0)),0)</f>
        <v>0</v>
      </c>
      <c r="AL914" s="18" t="e">
        <f t="shared" si="134"/>
        <v>#DIV/0!</v>
      </c>
    </row>
    <row r="915" spans="21:38" x14ac:dyDescent="0.5">
      <c r="U915" s="16">
        <f t="shared" si="126"/>
        <v>0</v>
      </c>
      <c r="V915" s="16" t="e">
        <f>IF($A$3=FALSE,IF($C915&lt;16,E915/($D915^0.70558407859294)*'Hintergrund Berechnung'!$I$941,E915/($D915^0.70558407859294)*'Hintergrund Berechnung'!$I$942),IF($C915&lt;13,(E915/($D915^0.70558407859294)*'Hintergrund Berechnung'!$I$941)*0.5,IF($C915&lt;16,(E915/($D915^0.70558407859294)*'Hintergrund Berechnung'!$I$941)*0.67,E915/($D915^0.70558407859294)*'Hintergrund Berechnung'!$I$942)))</f>
        <v>#DIV/0!</v>
      </c>
      <c r="W915" s="16" t="str">
        <f t="shared" si="127"/>
        <v/>
      </c>
      <c r="X915" s="16" t="e">
        <f>IF($A$3=FALSE,IF($C915&lt;16,G915/($D915^0.70558407859294)*'Hintergrund Berechnung'!$I$941,G915/($D915^0.70558407859294)*'Hintergrund Berechnung'!$I$942),IF($C915&lt;13,(G915/($D915^0.70558407859294)*'Hintergrund Berechnung'!$I$941)*0.5,IF($C915&lt;16,(G915/($D915^0.70558407859294)*'Hintergrund Berechnung'!$I$941)*0.67,G915/($D915^0.70558407859294)*'Hintergrund Berechnung'!$I$942)))</f>
        <v>#DIV/0!</v>
      </c>
      <c r="Y915" s="16" t="str">
        <f t="shared" si="128"/>
        <v/>
      </c>
      <c r="Z915" s="16" t="e">
        <f>IF($A$3=FALSE,IF($C915&lt;16,I915/($D915^0.70558407859294)*'Hintergrund Berechnung'!$I$941,I915/($D915^0.70558407859294)*'Hintergrund Berechnung'!$I$942),IF($C915&lt;13,(I915/($D915^0.70558407859294)*'Hintergrund Berechnung'!$I$941)*0.5,IF($C915&lt;16,(I915/($D915^0.70558407859294)*'Hintergrund Berechnung'!$I$941)*0.67,I915/($D915^0.70558407859294)*'Hintergrund Berechnung'!$I$942)))</f>
        <v>#DIV/0!</v>
      </c>
      <c r="AA915" s="16" t="str">
        <f t="shared" si="129"/>
        <v/>
      </c>
      <c r="AB915" s="16" t="e">
        <f>IF($A$3=FALSE,IF($C915&lt;16,K915/($D915^0.70558407859294)*'Hintergrund Berechnung'!$I$941,K915/($D915^0.70558407859294)*'Hintergrund Berechnung'!$I$942),IF($C915&lt;13,(K915/($D915^0.70558407859294)*'Hintergrund Berechnung'!$I$941)*0.5,IF($C915&lt;16,(K915/($D915^0.70558407859294)*'Hintergrund Berechnung'!$I$941)*0.67,K915/($D915^0.70558407859294)*'Hintergrund Berechnung'!$I$942)))</f>
        <v>#DIV/0!</v>
      </c>
      <c r="AC915" s="16" t="str">
        <f t="shared" si="130"/>
        <v/>
      </c>
      <c r="AD915" s="16" t="e">
        <f>IF($A$3=FALSE,IF($C915&lt;16,M915/($D915^0.70558407859294)*'Hintergrund Berechnung'!$I$941,M915/($D915^0.70558407859294)*'Hintergrund Berechnung'!$I$942),IF($C915&lt;13,(M915/($D915^0.70558407859294)*'Hintergrund Berechnung'!$I$941)*0.5,IF($C915&lt;16,(M915/($D915^0.70558407859294)*'Hintergrund Berechnung'!$I$941)*0.67,M915/($D915^0.70558407859294)*'Hintergrund Berechnung'!$I$942)))</f>
        <v>#DIV/0!</v>
      </c>
      <c r="AE915" s="16" t="str">
        <f t="shared" si="131"/>
        <v/>
      </c>
      <c r="AF915" s="16" t="e">
        <f>IF($A$3=FALSE,IF($C915&lt;16,O915/($D915^0.70558407859294)*'Hintergrund Berechnung'!$I$941,O915/($D915^0.70558407859294)*'Hintergrund Berechnung'!$I$942),IF($C915&lt;13,(O915/($D915^0.70558407859294)*'Hintergrund Berechnung'!$I$941)*0.5,IF($C915&lt;16,(O915/($D915^0.70558407859294)*'Hintergrund Berechnung'!$I$941)*0.67,O915/($D915^0.70558407859294)*'Hintergrund Berechnung'!$I$942)))</f>
        <v>#DIV/0!</v>
      </c>
      <c r="AG915" s="16" t="str">
        <f t="shared" si="132"/>
        <v/>
      </c>
      <c r="AH915" s="16" t="e">
        <f t="shared" si="133"/>
        <v>#DIV/0!</v>
      </c>
      <c r="AI915" s="34" t="e">
        <f>ROUND(IF(C915&lt;16,$Q915/($D915^0.450818786555515)*'Hintergrund Berechnung'!$N$941,$Q915/($D915^0.450818786555515)*'Hintergrund Berechnung'!$N$942),0)</f>
        <v>#DIV/0!</v>
      </c>
      <c r="AJ915" s="34">
        <f>ROUND(IF(C915&lt;16,$R915*'Hintergrund Berechnung'!$O$941,$R915*'Hintergrund Berechnung'!$O$942),0)</f>
        <v>0</v>
      </c>
      <c r="AK915" s="34">
        <f>ROUND(IF(C915&lt;16,IF(S915&gt;0,(25-$S915)*'Hintergrund Berechnung'!$J$941,0),IF(S915&gt;0,(25-$S915)*'Hintergrund Berechnung'!$J$942,0)),0)</f>
        <v>0</v>
      </c>
      <c r="AL915" s="18" t="e">
        <f t="shared" si="134"/>
        <v>#DIV/0!</v>
      </c>
    </row>
    <row r="916" spans="21:38" x14ac:dyDescent="0.5">
      <c r="U916" s="16">
        <f t="shared" si="126"/>
        <v>0</v>
      </c>
      <c r="V916" s="16" t="e">
        <f>IF($A$3=FALSE,IF($C916&lt;16,E916/($D916^0.70558407859294)*'Hintergrund Berechnung'!$I$941,E916/($D916^0.70558407859294)*'Hintergrund Berechnung'!$I$942),IF($C916&lt;13,(E916/($D916^0.70558407859294)*'Hintergrund Berechnung'!$I$941)*0.5,IF($C916&lt;16,(E916/($D916^0.70558407859294)*'Hintergrund Berechnung'!$I$941)*0.67,E916/($D916^0.70558407859294)*'Hintergrund Berechnung'!$I$942)))</f>
        <v>#DIV/0!</v>
      </c>
      <c r="W916" s="16" t="str">
        <f t="shared" si="127"/>
        <v/>
      </c>
      <c r="X916" s="16" t="e">
        <f>IF($A$3=FALSE,IF($C916&lt;16,G916/($D916^0.70558407859294)*'Hintergrund Berechnung'!$I$941,G916/($D916^0.70558407859294)*'Hintergrund Berechnung'!$I$942),IF($C916&lt;13,(G916/($D916^0.70558407859294)*'Hintergrund Berechnung'!$I$941)*0.5,IF($C916&lt;16,(G916/($D916^0.70558407859294)*'Hintergrund Berechnung'!$I$941)*0.67,G916/($D916^0.70558407859294)*'Hintergrund Berechnung'!$I$942)))</f>
        <v>#DIV/0!</v>
      </c>
      <c r="Y916" s="16" t="str">
        <f t="shared" si="128"/>
        <v/>
      </c>
      <c r="Z916" s="16" t="e">
        <f>IF($A$3=FALSE,IF($C916&lt;16,I916/($D916^0.70558407859294)*'Hintergrund Berechnung'!$I$941,I916/($D916^0.70558407859294)*'Hintergrund Berechnung'!$I$942),IF($C916&lt;13,(I916/($D916^0.70558407859294)*'Hintergrund Berechnung'!$I$941)*0.5,IF($C916&lt;16,(I916/($D916^0.70558407859294)*'Hintergrund Berechnung'!$I$941)*0.67,I916/($D916^0.70558407859294)*'Hintergrund Berechnung'!$I$942)))</f>
        <v>#DIV/0!</v>
      </c>
      <c r="AA916" s="16" t="str">
        <f t="shared" si="129"/>
        <v/>
      </c>
      <c r="AB916" s="16" t="e">
        <f>IF($A$3=FALSE,IF($C916&lt;16,K916/($D916^0.70558407859294)*'Hintergrund Berechnung'!$I$941,K916/($D916^0.70558407859294)*'Hintergrund Berechnung'!$I$942),IF($C916&lt;13,(K916/($D916^0.70558407859294)*'Hintergrund Berechnung'!$I$941)*0.5,IF($C916&lt;16,(K916/($D916^0.70558407859294)*'Hintergrund Berechnung'!$I$941)*0.67,K916/($D916^0.70558407859294)*'Hintergrund Berechnung'!$I$942)))</f>
        <v>#DIV/0!</v>
      </c>
      <c r="AC916" s="16" t="str">
        <f t="shared" si="130"/>
        <v/>
      </c>
      <c r="AD916" s="16" t="e">
        <f>IF($A$3=FALSE,IF($C916&lt;16,M916/($D916^0.70558407859294)*'Hintergrund Berechnung'!$I$941,M916/($D916^0.70558407859294)*'Hintergrund Berechnung'!$I$942),IF($C916&lt;13,(M916/($D916^0.70558407859294)*'Hintergrund Berechnung'!$I$941)*0.5,IF($C916&lt;16,(M916/($D916^0.70558407859294)*'Hintergrund Berechnung'!$I$941)*0.67,M916/($D916^0.70558407859294)*'Hintergrund Berechnung'!$I$942)))</f>
        <v>#DIV/0!</v>
      </c>
      <c r="AE916" s="16" t="str">
        <f t="shared" si="131"/>
        <v/>
      </c>
      <c r="AF916" s="16" t="e">
        <f>IF($A$3=FALSE,IF($C916&lt;16,O916/($D916^0.70558407859294)*'Hintergrund Berechnung'!$I$941,O916/($D916^0.70558407859294)*'Hintergrund Berechnung'!$I$942),IF($C916&lt;13,(O916/($D916^0.70558407859294)*'Hintergrund Berechnung'!$I$941)*0.5,IF($C916&lt;16,(O916/($D916^0.70558407859294)*'Hintergrund Berechnung'!$I$941)*0.67,O916/($D916^0.70558407859294)*'Hintergrund Berechnung'!$I$942)))</f>
        <v>#DIV/0!</v>
      </c>
      <c r="AG916" s="16" t="str">
        <f t="shared" si="132"/>
        <v/>
      </c>
      <c r="AH916" s="16" t="e">
        <f t="shared" si="133"/>
        <v>#DIV/0!</v>
      </c>
      <c r="AI916" s="34" t="e">
        <f>ROUND(IF(C916&lt;16,$Q916/($D916^0.450818786555515)*'Hintergrund Berechnung'!$N$941,$Q916/($D916^0.450818786555515)*'Hintergrund Berechnung'!$N$942),0)</f>
        <v>#DIV/0!</v>
      </c>
      <c r="AJ916" s="34">
        <f>ROUND(IF(C916&lt;16,$R916*'Hintergrund Berechnung'!$O$941,$R916*'Hintergrund Berechnung'!$O$942),0)</f>
        <v>0</v>
      </c>
      <c r="AK916" s="34">
        <f>ROUND(IF(C916&lt;16,IF(S916&gt;0,(25-$S916)*'Hintergrund Berechnung'!$J$941,0),IF(S916&gt;0,(25-$S916)*'Hintergrund Berechnung'!$J$942,0)),0)</f>
        <v>0</v>
      </c>
      <c r="AL916" s="18" t="e">
        <f t="shared" si="134"/>
        <v>#DIV/0!</v>
      </c>
    </row>
    <row r="917" spans="21:38" x14ac:dyDescent="0.5">
      <c r="U917" s="16">
        <f t="shared" si="126"/>
        <v>0</v>
      </c>
      <c r="V917" s="16" t="e">
        <f>IF($A$3=FALSE,IF($C917&lt;16,E917/($D917^0.70558407859294)*'Hintergrund Berechnung'!$I$941,E917/($D917^0.70558407859294)*'Hintergrund Berechnung'!$I$942),IF($C917&lt;13,(E917/($D917^0.70558407859294)*'Hintergrund Berechnung'!$I$941)*0.5,IF($C917&lt;16,(E917/($D917^0.70558407859294)*'Hintergrund Berechnung'!$I$941)*0.67,E917/($D917^0.70558407859294)*'Hintergrund Berechnung'!$I$942)))</f>
        <v>#DIV/0!</v>
      </c>
      <c r="W917" s="16" t="str">
        <f t="shared" si="127"/>
        <v/>
      </c>
      <c r="X917" s="16" t="e">
        <f>IF($A$3=FALSE,IF($C917&lt;16,G917/($D917^0.70558407859294)*'Hintergrund Berechnung'!$I$941,G917/($D917^0.70558407859294)*'Hintergrund Berechnung'!$I$942),IF($C917&lt;13,(G917/($D917^0.70558407859294)*'Hintergrund Berechnung'!$I$941)*0.5,IF($C917&lt;16,(G917/($D917^0.70558407859294)*'Hintergrund Berechnung'!$I$941)*0.67,G917/($D917^0.70558407859294)*'Hintergrund Berechnung'!$I$942)))</f>
        <v>#DIV/0!</v>
      </c>
      <c r="Y917" s="16" t="str">
        <f t="shared" si="128"/>
        <v/>
      </c>
      <c r="Z917" s="16" t="e">
        <f>IF($A$3=FALSE,IF($C917&lt;16,I917/($D917^0.70558407859294)*'Hintergrund Berechnung'!$I$941,I917/($D917^0.70558407859294)*'Hintergrund Berechnung'!$I$942),IF($C917&lt;13,(I917/($D917^0.70558407859294)*'Hintergrund Berechnung'!$I$941)*0.5,IF($C917&lt;16,(I917/($D917^0.70558407859294)*'Hintergrund Berechnung'!$I$941)*0.67,I917/($D917^0.70558407859294)*'Hintergrund Berechnung'!$I$942)))</f>
        <v>#DIV/0!</v>
      </c>
      <c r="AA917" s="16" t="str">
        <f t="shared" si="129"/>
        <v/>
      </c>
      <c r="AB917" s="16" t="e">
        <f>IF($A$3=FALSE,IF($C917&lt;16,K917/($D917^0.70558407859294)*'Hintergrund Berechnung'!$I$941,K917/($D917^0.70558407859294)*'Hintergrund Berechnung'!$I$942),IF($C917&lt;13,(K917/($D917^0.70558407859294)*'Hintergrund Berechnung'!$I$941)*0.5,IF($C917&lt;16,(K917/($D917^0.70558407859294)*'Hintergrund Berechnung'!$I$941)*0.67,K917/($D917^0.70558407859294)*'Hintergrund Berechnung'!$I$942)))</f>
        <v>#DIV/0!</v>
      </c>
      <c r="AC917" s="16" t="str">
        <f t="shared" si="130"/>
        <v/>
      </c>
      <c r="AD917" s="16" t="e">
        <f>IF($A$3=FALSE,IF($C917&lt;16,M917/($D917^0.70558407859294)*'Hintergrund Berechnung'!$I$941,M917/($D917^0.70558407859294)*'Hintergrund Berechnung'!$I$942),IF($C917&lt;13,(M917/($D917^0.70558407859294)*'Hintergrund Berechnung'!$I$941)*0.5,IF($C917&lt;16,(M917/($D917^0.70558407859294)*'Hintergrund Berechnung'!$I$941)*0.67,M917/($D917^0.70558407859294)*'Hintergrund Berechnung'!$I$942)))</f>
        <v>#DIV/0!</v>
      </c>
      <c r="AE917" s="16" t="str">
        <f t="shared" si="131"/>
        <v/>
      </c>
      <c r="AF917" s="16" t="e">
        <f>IF($A$3=FALSE,IF($C917&lt;16,O917/($D917^0.70558407859294)*'Hintergrund Berechnung'!$I$941,O917/($D917^0.70558407859294)*'Hintergrund Berechnung'!$I$942),IF($C917&lt;13,(O917/($D917^0.70558407859294)*'Hintergrund Berechnung'!$I$941)*0.5,IF($C917&lt;16,(O917/($D917^0.70558407859294)*'Hintergrund Berechnung'!$I$941)*0.67,O917/($D917^0.70558407859294)*'Hintergrund Berechnung'!$I$942)))</f>
        <v>#DIV/0!</v>
      </c>
      <c r="AG917" s="16" t="str">
        <f t="shared" si="132"/>
        <v/>
      </c>
      <c r="AH917" s="16" t="e">
        <f t="shared" si="133"/>
        <v>#DIV/0!</v>
      </c>
      <c r="AI917" s="34" t="e">
        <f>ROUND(IF(C917&lt;16,$Q917/($D917^0.450818786555515)*'Hintergrund Berechnung'!$N$941,$Q917/($D917^0.450818786555515)*'Hintergrund Berechnung'!$N$942),0)</f>
        <v>#DIV/0!</v>
      </c>
      <c r="AJ917" s="34">
        <f>ROUND(IF(C917&lt;16,$R917*'Hintergrund Berechnung'!$O$941,$R917*'Hintergrund Berechnung'!$O$942),0)</f>
        <v>0</v>
      </c>
      <c r="AK917" s="34">
        <f>ROUND(IF(C917&lt;16,IF(S917&gt;0,(25-$S917)*'Hintergrund Berechnung'!$J$941,0),IF(S917&gt;0,(25-$S917)*'Hintergrund Berechnung'!$J$942,0)),0)</f>
        <v>0</v>
      </c>
      <c r="AL917" s="18" t="e">
        <f t="shared" si="134"/>
        <v>#DIV/0!</v>
      </c>
    </row>
    <row r="918" spans="21:38" x14ac:dyDescent="0.5">
      <c r="U918" s="16">
        <f t="shared" si="126"/>
        <v>0</v>
      </c>
      <c r="V918" s="16" t="e">
        <f>IF($A$3=FALSE,IF($C918&lt;16,E918/($D918^0.70558407859294)*'Hintergrund Berechnung'!$I$941,E918/($D918^0.70558407859294)*'Hintergrund Berechnung'!$I$942),IF($C918&lt;13,(E918/($D918^0.70558407859294)*'Hintergrund Berechnung'!$I$941)*0.5,IF($C918&lt;16,(E918/($D918^0.70558407859294)*'Hintergrund Berechnung'!$I$941)*0.67,E918/($D918^0.70558407859294)*'Hintergrund Berechnung'!$I$942)))</f>
        <v>#DIV/0!</v>
      </c>
      <c r="W918" s="16" t="str">
        <f t="shared" si="127"/>
        <v/>
      </c>
      <c r="X918" s="16" t="e">
        <f>IF($A$3=FALSE,IF($C918&lt;16,G918/($D918^0.70558407859294)*'Hintergrund Berechnung'!$I$941,G918/($D918^0.70558407859294)*'Hintergrund Berechnung'!$I$942),IF($C918&lt;13,(G918/($D918^0.70558407859294)*'Hintergrund Berechnung'!$I$941)*0.5,IF($C918&lt;16,(G918/($D918^0.70558407859294)*'Hintergrund Berechnung'!$I$941)*0.67,G918/($D918^0.70558407859294)*'Hintergrund Berechnung'!$I$942)))</f>
        <v>#DIV/0!</v>
      </c>
      <c r="Y918" s="16" t="str">
        <f t="shared" si="128"/>
        <v/>
      </c>
      <c r="Z918" s="16" t="e">
        <f>IF($A$3=FALSE,IF($C918&lt;16,I918/($D918^0.70558407859294)*'Hintergrund Berechnung'!$I$941,I918/($D918^0.70558407859294)*'Hintergrund Berechnung'!$I$942),IF($C918&lt;13,(I918/($D918^0.70558407859294)*'Hintergrund Berechnung'!$I$941)*0.5,IF($C918&lt;16,(I918/($D918^0.70558407859294)*'Hintergrund Berechnung'!$I$941)*0.67,I918/($D918^0.70558407859294)*'Hintergrund Berechnung'!$I$942)))</f>
        <v>#DIV/0!</v>
      </c>
      <c r="AA918" s="16" t="str">
        <f t="shared" si="129"/>
        <v/>
      </c>
      <c r="AB918" s="16" t="e">
        <f>IF($A$3=FALSE,IF($C918&lt;16,K918/($D918^0.70558407859294)*'Hintergrund Berechnung'!$I$941,K918/($D918^0.70558407859294)*'Hintergrund Berechnung'!$I$942),IF($C918&lt;13,(K918/($D918^0.70558407859294)*'Hintergrund Berechnung'!$I$941)*0.5,IF($C918&lt;16,(K918/($D918^0.70558407859294)*'Hintergrund Berechnung'!$I$941)*0.67,K918/($D918^0.70558407859294)*'Hintergrund Berechnung'!$I$942)))</f>
        <v>#DIV/0!</v>
      </c>
      <c r="AC918" s="16" t="str">
        <f t="shared" si="130"/>
        <v/>
      </c>
      <c r="AD918" s="16" t="e">
        <f>IF($A$3=FALSE,IF($C918&lt;16,M918/($D918^0.70558407859294)*'Hintergrund Berechnung'!$I$941,M918/($D918^0.70558407859294)*'Hintergrund Berechnung'!$I$942),IF($C918&lt;13,(M918/($D918^0.70558407859294)*'Hintergrund Berechnung'!$I$941)*0.5,IF($C918&lt;16,(M918/($D918^0.70558407859294)*'Hintergrund Berechnung'!$I$941)*0.67,M918/($D918^0.70558407859294)*'Hintergrund Berechnung'!$I$942)))</f>
        <v>#DIV/0!</v>
      </c>
      <c r="AE918" s="16" t="str">
        <f t="shared" si="131"/>
        <v/>
      </c>
      <c r="AF918" s="16" t="e">
        <f>IF($A$3=FALSE,IF($C918&lt;16,O918/($D918^0.70558407859294)*'Hintergrund Berechnung'!$I$941,O918/($D918^0.70558407859294)*'Hintergrund Berechnung'!$I$942),IF($C918&lt;13,(O918/($D918^0.70558407859294)*'Hintergrund Berechnung'!$I$941)*0.5,IF($C918&lt;16,(O918/($D918^0.70558407859294)*'Hintergrund Berechnung'!$I$941)*0.67,O918/($D918^0.70558407859294)*'Hintergrund Berechnung'!$I$942)))</f>
        <v>#DIV/0!</v>
      </c>
      <c r="AG918" s="16" t="str">
        <f t="shared" si="132"/>
        <v/>
      </c>
      <c r="AH918" s="16" t="e">
        <f t="shared" si="133"/>
        <v>#DIV/0!</v>
      </c>
      <c r="AI918" s="34" t="e">
        <f>ROUND(IF(C918&lt;16,$Q918/($D918^0.450818786555515)*'Hintergrund Berechnung'!$N$941,$Q918/($D918^0.450818786555515)*'Hintergrund Berechnung'!$N$942),0)</f>
        <v>#DIV/0!</v>
      </c>
      <c r="AJ918" s="34">
        <f>ROUND(IF(C918&lt;16,$R918*'Hintergrund Berechnung'!$O$941,$R918*'Hintergrund Berechnung'!$O$942),0)</f>
        <v>0</v>
      </c>
      <c r="AK918" s="34">
        <f>ROUND(IF(C918&lt;16,IF(S918&gt;0,(25-$S918)*'Hintergrund Berechnung'!$J$941,0),IF(S918&gt;0,(25-$S918)*'Hintergrund Berechnung'!$J$942,0)),0)</f>
        <v>0</v>
      </c>
      <c r="AL918" s="18" t="e">
        <f t="shared" si="134"/>
        <v>#DIV/0!</v>
      </c>
    </row>
    <row r="919" spans="21:38" x14ac:dyDescent="0.5">
      <c r="U919" s="16">
        <f t="shared" si="126"/>
        <v>0</v>
      </c>
      <c r="V919" s="16" t="e">
        <f>IF($A$3=FALSE,IF($C919&lt;16,E919/($D919^0.70558407859294)*'Hintergrund Berechnung'!$I$941,E919/($D919^0.70558407859294)*'Hintergrund Berechnung'!$I$942),IF($C919&lt;13,(E919/($D919^0.70558407859294)*'Hintergrund Berechnung'!$I$941)*0.5,IF($C919&lt;16,(E919/($D919^0.70558407859294)*'Hintergrund Berechnung'!$I$941)*0.67,E919/($D919^0.70558407859294)*'Hintergrund Berechnung'!$I$942)))</f>
        <v>#DIV/0!</v>
      </c>
      <c r="W919" s="16" t="str">
        <f t="shared" si="127"/>
        <v/>
      </c>
      <c r="X919" s="16" t="e">
        <f>IF($A$3=FALSE,IF($C919&lt;16,G919/($D919^0.70558407859294)*'Hintergrund Berechnung'!$I$941,G919/($D919^0.70558407859294)*'Hintergrund Berechnung'!$I$942),IF($C919&lt;13,(G919/($D919^0.70558407859294)*'Hintergrund Berechnung'!$I$941)*0.5,IF($C919&lt;16,(G919/($D919^0.70558407859294)*'Hintergrund Berechnung'!$I$941)*0.67,G919/($D919^0.70558407859294)*'Hintergrund Berechnung'!$I$942)))</f>
        <v>#DIV/0!</v>
      </c>
      <c r="Y919" s="16" t="str">
        <f t="shared" si="128"/>
        <v/>
      </c>
      <c r="Z919" s="16" t="e">
        <f>IF($A$3=FALSE,IF($C919&lt;16,I919/($D919^0.70558407859294)*'Hintergrund Berechnung'!$I$941,I919/($D919^0.70558407859294)*'Hintergrund Berechnung'!$I$942),IF($C919&lt;13,(I919/($D919^0.70558407859294)*'Hintergrund Berechnung'!$I$941)*0.5,IF($C919&lt;16,(I919/($D919^0.70558407859294)*'Hintergrund Berechnung'!$I$941)*0.67,I919/($D919^0.70558407859294)*'Hintergrund Berechnung'!$I$942)))</f>
        <v>#DIV/0!</v>
      </c>
      <c r="AA919" s="16" t="str">
        <f t="shared" si="129"/>
        <v/>
      </c>
      <c r="AB919" s="16" t="e">
        <f>IF($A$3=FALSE,IF($C919&lt;16,K919/($D919^0.70558407859294)*'Hintergrund Berechnung'!$I$941,K919/($D919^0.70558407859294)*'Hintergrund Berechnung'!$I$942),IF($C919&lt;13,(K919/($D919^0.70558407859294)*'Hintergrund Berechnung'!$I$941)*0.5,IF($C919&lt;16,(K919/($D919^0.70558407859294)*'Hintergrund Berechnung'!$I$941)*0.67,K919/($D919^0.70558407859294)*'Hintergrund Berechnung'!$I$942)))</f>
        <v>#DIV/0!</v>
      </c>
      <c r="AC919" s="16" t="str">
        <f t="shared" si="130"/>
        <v/>
      </c>
      <c r="AD919" s="16" t="e">
        <f>IF($A$3=FALSE,IF($C919&lt;16,M919/($D919^0.70558407859294)*'Hintergrund Berechnung'!$I$941,M919/($D919^0.70558407859294)*'Hintergrund Berechnung'!$I$942),IF($C919&lt;13,(M919/($D919^0.70558407859294)*'Hintergrund Berechnung'!$I$941)*0.5,IF($C919&lt;16,(M919/($D919^0.70558407859294)*'Hintergrund Berechnung'!$I$941)*0.67,M919/($D919^0.70558407859294)*'Hintergrund Berechnung'!$I$942)))</f>
        <v>#DIV/0!</v>
      </c>
      <c r="AE919" s="16" t="str">
        <f t="shared" si="131"/>
        <v/>
      </c>
      <c r="AF919" s="16" t="e">
        <f>IF($A$3=FALSE,IF($C919&lt;16,O919/($D919^0.70558407859294)*'Hintergrund Berechnung'!$I$941,O919/($D919^0.70558407859294)*'Hintergrund Berechnung'!$I$942),IF($C919&lt;13,(O919/($D919^0.70558407859294)*'Hintergrund Berechnung'!$I$941)*0.5,IF($C919&lt;16,(O919/($D919^0.70558407859294)*'Hintergrund Berechnung'!$I$941)*0.67,O919/($D919^0.70558407859294)*'Hintergrund Berechnung'!$I$942)))</f>
        <v>#DIV/0!</v>
      </c>
      <c r="AG919" s="16" t="str">
        <f t="shared" si="132"/>
        <v/>
      </c>
      <c r="AH919" s="16" t="e">
        <f t="shared" si="133"/>
        <v>#DIV/0!</v>
      </c>
      <c r="AI919" s="34" t="e">
        <f>ROUND(IF(C919&lt;16,$Q919/($D919^0.450818786555515)*'Hintergrund Berechnung'!$N$941,$Q919/($D919^0.450818786555515)*'Hintergrund Berechnung'!$N$942),0)</f>
        <v>#DIV/0!</v>
      </c>
      <c r="AJ919" s="34">
        <f>ROUND(IF(C919&lt;16,$R919*'Hintergrund Berechnung'!$O$941,$R919*'Hintergrund Berechnung'!$O$942),0)</f>
        <v>0</v>
      </c>
      <c r="AK919" s="34">
        <f>ROUND(IF(C919&lt;16,IF(S919&gt;0,(25-$S919)*'Hintergrund Berechnung'!$J$941,0),IF(S919&gt;0,(25-$S919)*'Hintergrund Berechnung'!$J$942,0)),0)</f>
        <v>0</v>
      </c>
      <c r="AL919" s="18" t="e">
        <f t="shared" si="134"/>
        <v>#DIV/0!</v>
      </c>
    </row>
    <row r="920" spans="21:38" x14ac:dyDescent="0.5">
      <c r="U920" s="16">
        <f t="shared" si="126"/>
        <v>0</v>
      </c>
      <c r="V920" s="16" t="e">
        <f>IF($A$3=FALSE,IF($C920&lt;16,E920/($D920^0.70558407859294)*'Hintergrund Berechnung'!$I$941,E920/($D920^0.70558407859294)*'Hintergrund Berechnung'!$I$942),IF($C920&lt;13,(E920/($D920^0.70558407859294)*'Hintergrund Berechnung'!$I$941)*0.5,IF($C920&lt;16,(E920/($D920^0.70558407859294)*'Hintergrund Berechnung'!$I$941)*0.67,E920/($D920^0.70558407859294)*'Hintergrund Berechnung'!$I$942)))</f>
        <v>#DIV/0!</v>
      </c>
      <c r="W920" s="16" t="str">
        <f t="shared" si="127"/>
        <v/>
      </c>
      <c r="X920" s="16" t="e">
        <f>IF($A$3=FALSE,IF($C920&lt;16,G920/($D920^0.70558407859294)*'Hintergrund Berechnung'!$I$941,G920/($D920^0.70558407859294)*'Hintergrund Berechnung'!$I$942),IF($C920&lt;13,(G920/($D920^0.70558407859294)*'Hintergrund Berechnung'!$I$941)*0.5,IF($C920&lt;16,(G920/($D920^0.70558407859294)*'Hintergrund Berechnung'!$I$941)*0.67,G920/($D920^0.70558407859294)*'Hintergrund Berechnung'!$I$942)))</f>
        <v>#DIV/0!</v>
      </c>
      <c r="Y920" s="16" t="str">
        <f t="shared" si="128"/>
        <v/>
      </c>
      <c r="Z920" s="16" t="e">
        <f>IF($A$3=FALSE,IF($C920&lt;16,I920/($D920^0.70558407859294)*'Hintergrund Berechnung'!$I$941,I920/($D920^0.70558407859294)*'Hintergrund Berechnung'!$I$942),IF($C920&lt;13,(I920/($D920^0.70558407859294)*'Hintergrund Berechnung'!$I$941)*0.5,IF($C920&lt;16,(I920/($D920^0.70558407859294)*'Hintergrund Berechnung'!$I$941)*0.67,I920/($D920^0.70558407859294)*'Hintergrund Berechnung'!$I$942)))</f>
        <v>#DIV/0!</v>
      </c>
      <c r="AA920" s="16" t="str">
        <f t="shared" si="129"/>
        <v/>
      </c>
      <c r="AB920" s="16" t="e">
        <f>IF($A$3=FALSE,IF($C920&lt;16,K920/($D920^0.70558407859294)*'Hintergrund Berechnung'!$I$941,K920/($D920^0.70558407859294)*'Hintergrund Berechnung'!$I$942),IF($C920&lt;13,(K920/($D920^0.70558407859294)*'Hintergrund Berechnung'!$I$941)*0.5,IF($C920&lt;16,(K920/($D920^0.70558407859294)*'Hintergrund Berechnung'!$I$941)*0.67,K920/($D920^0.70558407859294)*'Hintergrund Berechnung'!$I$942)))</f>
        <v>#DIV/0!</v>
      </c>
      <c r="AC920" s="16" t="str">
        <f t="shared" si="130"/>
        <v/>
      </c>
      <c r="AD920" s="16" t="e">
        <f>IF($A$3=FALSE,IF($C920&lt;16,M920/($D920^0.70558407859294)*'Hintergrund Berechnung'!$I$941,M920/($D920^0.70558407859294)*'Hintergrund Berechnung'!$I$942),IF($C920&lt;13,(M920/($D920^0.70558407859294)*'Hintergrund Berechnung'!$I$941)*0.5,IF($C920&lt;16,(M920/($D920^0.70558407859294)*'Hintergrund Berechnung'!$I$941)*0.67,M920/($D920^0.70558407859294)*'Hintergrund Berechnung'!$I$942)))</f>
        <v>#DIV/0!</v>
      </c>
      <c r="AE920" s="16" t="str">
        <f t="shared" si="131"/>
        <v/>
      </c>
      <c r="AF920" s="16" t="e">
        <f>IF($A$3=FALSE,IF($C920&lt;16,O920/($D920^0.70558407859294)*'Hintergrund Berechnung'!$I$941,O920/($D920^0.70558407859294)*'Hintergrund Berechnung'!$I$942),IF($C920&lt;13,(O920/($D920^0.70558407859294)*'Hintergrund Berechnung'!$I$941)*0.5,IF($C920&lt;16,(O920/($D920^0.70558407859294)*'Hintergrund Berechnung'!$I$941)*0.67,O920/($D920^0.70558407859294)*'Hintergrund Berechnung'!$I$942)))</f>
        <v>#DIV/0!</v>
      </c>
      <c r="AG920" s="16" t="str">
        <f t="shared" si="132"/>
        <v/>
      </c>
      <c r="AH920" s="16" t="e">
        <f t="shared" si="133"/>
        <v>#DIV/0!</v>
      </c>
      <c r="AI920" s="34" t="e">
        <f>ROUND(IF(C920&lt;16,$Q920/($D920^0.450818786555515)*'Hintergrund Berechnung'!$N$941,$Q920/($D920^0.450818786555515)*'Hintergrund Berechnung'!$N$942),0)</f>
        <v>#DIV/0!</v>
      </c>
      <c r="AJ920" s="34">
        <f>ROUND(IF(C920&lt;16,$R920*'Hintergrund Berechnung'!$O$941,$R920*'Hintergrund Berechnung'!$O$942),0)</f>
        <v>0</v>
      </c>
      <c r="AK920" s="34">
        <f>ROUND(IF(C920&lt;16,IF(S920&gt;0,(25-$S920)*'Hintergrund Berechnung'!$J$941,0),IF(S920&gt;0,(25-$S920)*'Hintergrund Berechnung'!$J$942,0)),0)</f>
        <v>0</v>
      </c>
      <c r="AL920" s="18" t="e">
        <f t="shared" si="134"/>
        <v>#DIV/0!</v>
      </c>
    </row>
    <row r="921" spans="21:38" x14ac:dyDescent="0.5">
      <c r="U921" s="16">
        <f t="shared" si="126"/>
        <v>0</v>
      </c>
      <c r="V921" s="16" t="e">
        <f>IF($A$3=FALSE,IF($C921&lt;16,E921/($D921^0.70558407859294)*'Hintergrund Berechnung'!$I$941,E921/($D921^0.70558407859294)*'Hintergrund Berechnung'!$I$942),IF($C921&lt;13,(E921/($D921^0.70558407859294)*'Hintergrund Berechnung'!$I$941)*0.5,IF($C921&lt;16,(E921/($D921^0.70558407859294)*'Hintergrund Berechnung'!$I$941)*0.67,E921/($D921^0.70558407859294)*'Hintergrund Berechnung'!$I$942)))</f>
        <v>#DIV/0!</v>
      </c>
      <c r="W921" s="16" t="str">
        <f t="shared" si="127"/>
        <v/>
      </c>
      <c r="X921" s="16" t="e">
        <f>IF($A$3=FALSE,IF($C921&lt;16,G921/($D921^0.70558407859294)*'Hintergrund Berechnung'!$I$941,G921/($D921^0.70558407859294)*'Hintergrund Berechnung'!$I$942),IF($C921&lt;13,(G921/($D921^0.70558407859294)*'Hintergrund Berechnung'!$I$941)*0.5,IF($C921&lt;16,(G921/($D921^0.70558407859294)*'Hintergrund Berechnung'!$I$941)*0.67,G921/($D921^0.70558407859294)*'Hintergrund Berechnung'!$I$942)))</f>
        <v>#DIV/0!</v>
      </c>
      <c r="Y921" s="16" t="str">
        <f t="shared" si="128"/>
        <v/>
      </c>
      <c r="Z921" s="16" t="e">
        <f>IF($A$3=FALSE,IF($C921&lt;16,I921/($D921^0.70558407859294)*'Hintergrund Berechnung'!$I$941,I921/($D921^0.70558407859294)*'Hintergrund Berechnung'!$I$942),IF($C921&lt;13,(I921/($D921^0.70558407859294)*'Hintergrund Berechnung'!$I$941)*0.5,IF($C921&lt;16,(I921/($D921^0.70558407859294)*'Hintergrund Berechnung'!$I$941)*0.67,I921/($D921^0.70558407859294)*'Hintergrund Berechnung'!$I$942)))</f>
        <v>#DIV/0!</v>
      </c>
      <c r="AA921" s="16" t="str">
        <f t="shared" si="129"/>
        <v/>
      </c>
      <c r="AB921" s="16" t="e">
        <f>IF($A$3=FALSE,IF($C921&lt;16,K921/($D921^0.70558407859294)*'Hintergrund Berechnung'!$I$941,K921/($D921^0.70558407859294)*'Hintergrund Berechnung'!$I$942),IF($C921&lt;13,(K921/($D921^0.70558407859294)*'Hintergrund Berechnung'!$I$941)*0.5,IF($C921&lt;16,(K921/($D921^0.70558407859294)*'Hintergrund Berechnung'!$I$941)*0.67,K921/($D921^0.70558407859294)*'Hintergrund Berechnung'!$I$942)))</f>
        <v>#DIV/0!</v>
      </c>
      <c r="AC921" s="16" t="str">
        <f t="shared" si="130"/>
        <v/>
      </c>
      <c r="AD921" s="16" t="e">
        <f>IF($A$3=FALSE,IF($C921&lt;16,M921/($D921^0.70558407859294)*'Hintergrund Berechnung'!$I$941,M921/($D921^0.70558407859294)*'Hintergrund Berechnung'!$I$942),IF($C921&lt;13,(M921/($D921^0.70558407859294)*'Hintergrund Berechnung'!$I$941)*0.5,IF($C921&lt;16,(M921/($D921^0.70558407859294)*'Hintergrund Berechnung'!$I$941)*0.67,M921/($D921^0.70558407859294)*'Hintergrund Berechnung'!$I$942)))</f>
        <v>#DIV/0!</v>
      </c>
      <c r="AE921" s="16" t="str">
        <f t="shared" si="131"/>
        <v/>
      </c>
      <c r="AF921" s="16" t="e">
        <f>IF($A$3=FALSE,IF($C921&lt;16,O921/($D921^0.70558407859294)*'Hintergrund Berechnung'!$I$941,O921/($D921^0.70558407859294)*'Hintergrund Berechnung'!$I$942),IF($C921&lt;13,(O921/($D921^0.70558407859294)*'Hintergrund Berechnung'!$I$941)*0.5,IF($C921&lt;16,(O921/($D921^0.70558407859294)*'Hintergrund Berechnung'!$I$941)*0.67,O921/($D921^0.70558407859294)*'Hintergrund Berechnung'!$I$942)))</f>
        <v>#DIV/0!</v>
      </c>
      <c r="AG921" s="16" t="str">
        <f t="shared" si="132"/>
        <v/>
      </c>
      <c r="AH921" s="16" t="e">
        <f t="shared" si="133"/>
        <v>#DIV/0!</v>
      </c>
      <c r="AI921" s="34" t="e">
        <f>ROUND(IF(C921&lt;16,$Q921/($D921^0.450818786555515)*'Hintergrund Berechnung'!$N$941,$Q921/($D921^0.450818786555515)*'Hintergrund Berechnung'!$N$942),0)</f>
        <v>#DIV/0!</v>
      </c>
      <c r="AJ921" s="34">
        <f>ROUND(IF(C921&lt;16,$R921*'Hintergrund Berechnung'!$O$941,$R921*'Hintergrund Berechnung'!$O$942),0)</f>
        <v>0</v>
      </c>
      <c r="AK921" s="34">
        <f>ROUND(IF(C921&lt;16,IF(S921&gt;0,(25-$S921)*'Hintergrund Berechnung'!$J$941,0),IF(S921&gt;0,(25-$S921)*'Hintergrund Berechnung'!$J$942,0)),0)</f>
        <v>0</v>
      </c>
      <c r="AL921" s="18" t="e">
        <f t="shared" si="134"/>
        <v>#DIV/0!</v>
      </c>
    </row>
    <row r="922" spans="21:38" x14ac:dyDescent="0.5">
      <c r="U922" s="16">
        <f t="shared" si="126"/>
        <v>0</v>
      </c>
      <c r="V922" s="16" t="e">
        <f>IF($A$3=FALSE,IF($C922&lt;16,E922/($D922^0.70558407859294)*'Hintergrund Berechnung'!$I$941,E922/($D922^0.70558407859294)*'Hintergrund Berechnung'!$I$942),IF($C922&lt;13,(E922/($D922^0.70558407859294)*'Hintergrund Berechnung'!$I$941)*0.5,IF($C922&lt;16,(E922/($D922^0.70558407859294)*'Hintergrund Berechnung'!$I$941)*0.67,E922/($D922^0.70558407859294)*'Hintergrund Berechnung'!$I$942)))</f>
        <v>#DIV/0!</v>
      </c>
      <c r="W922" s="16" t="str">
        <f t="shared" si="127"/>
        <v/>
      </c>
      <c r="X922" s="16" t="e">
        <f>IF($A$3=FALSE,IF($C922&lt;16,G922/($D922^0.70558407859294)*'Hintergrund Berechnung'!$I$941,G922/($D922^0.70558407859294)*'Hintergrund Berechnung'!$I$942),IF($C922&lt;13,(G922/($D922^0.70558407859294)*'Hintergrund Berechnung'!$I$941)*0.5,IF($C922&lt;16,(G922/($D922^0.70558407859294)*'Hintergrund Berechnung'!$I$941)*0.67,G922/($D922^0.70558407859294)*'Hintergrund Berechnung'!$I$942)))</f>
        <v>#DIV/0!</v>
      </c>
      <c r="Y922" s="16" t="str">
        <f t="shared" si="128"/>
        <v/>
      </c>
      <c r="Z922" s="16" t="e">
        <f>IF($A$3=FALSE,IF($C922&lt;16,I922/($D922^0.70558407859294)*'Hintergrund Berechnung'!$I$941,I922/($D922^0.70558407859294)*'Hintergrund Berechnung'!$I$942),IF($C922&lt;13,(I922/($D922^0.70558407859294)*'Hintergrund Berechnung'!$I$941)*0.5,IF($C922&lt;16,(I922/($D922^0.70558407859294)*'Hintergrund Berechnung'!$I$941)*0.67,I922/($D922^0.70558407859294)*'Hintergrund Berechnung'!$I$942)))</f>
        <v>#DIV/0!</v>
      </c>
      <c r="AA922" s="16" t="str">
        <f t="shared" si="129"/>
        <v/>
      </c>
      <c r="AB922" s="16" t="e">
        <f>IF($A$3=FALSE,IF($C922&lt;16,K922/($D922^0.70558407859294)*'Hintergrund Berechnung'!$I$941,K922/($D922^0.70558407859294)*'Hintergrund Berechnung'!$I$942),IF($C922&lt;13,(K922/($D922^0.70558407859294)*'Hintergrund Berechnung'!$I$941)*0.5,IF($C922&lt;16,(K922/($D922^0.70558407859294)*'Hintergrund Berechnung'!$I$941)*0.67,K922/($D922^0.70558407859294)*'Hintergrund Berechnung'!$I$942)))</f>
        <v>#DIV/0!</v>
      </c>
      <c r="AC922" s="16" t="str">
        <f t="shared" si="130"/>
        <v/>
      </c>
      <c r="AD922" s="16" t="e">
        <f>IF($A$3=FALSE,IF($C922&lt;16,M922/($D922^0.70558407859294)*'Hintergrund Berechnung'!$I$941,M922/($D922^0.70558407859294)*'Hintergrund Berechnung'!$I$942),IF($C922&lt;13,(M922/($D922^0.70558407859294)*'Hintergrund Berechnung'!$I$941)*0.5,IF($C922&lt;16,(M922/($D922^0.70558407859294)*'Hintergrund Berechnung'!$I$941)*0.67,M922/($D922^0.70558407859294)*'Hintergrund Berechnung'!$I$942)))</f>
        <v>#DIV/0!</v>
      </c>
      <c r="AE922" s="16" t="str">
        <f t="shared" si="131"/>
        <v/>
      </c>
      <c r="AF922" s="16" t="e">
        <f>IF($A$3=FALSE,IF($C922&lt;16,O922/($D922^0.70558407859294)*'Hintergrund Berechnung'!$I$941,O922/($D922^0.70558407859294)*'Hintergrund Berechnung'!$I$942),IF($C922&lt;13,(O922/($D922^0.70558407859294)*'Hintergrund Berechnung'!$I$941)*0.5,IF($C922&lt;16,(O922/($D922^0.70558407859294)*'Hintergrund Berechnung'!$I$941)*0.67,O922/($D922^0.70558407859294)*'Hintergrund Berechnung'!$I$942)))</f>
        <v>#DIV/0!</v>
      </c>
      <c r="AG922" s="16" t="str">
        <f t="shared" si="132"/>
        <v/>
      </c>
      <c r="AH922" s="16" t="e">
        <f t="shared" si="133"/>
        <v>#DIV/0!</v>
      </c>
      <c r="AI922" s="34" t="e">
        <f>ROUND(IF(C922&lt;16,$Q922/($D922^0.450818786555515)*'Hintergrund Berechnung'!$N$941,$Q922/($D922^0.450818786555515)*'Hintergrund Berechnung'!$N$942),0)</f>
        <v>#DIV/0!</v>
      </c>
      <c r="AJ922" s="34">
        <f>ROUND(IF(C922&lt;16,$R922*'Hintergrund Berechnung'!$O$941,$R922*'Hintergrund Berechnung'!$O$942),0)</f>
        <v>0</v>
      </c>
      <c r="AK922" s="34">
        <f>ROUND(IF(C922&lt;16,IF(S922&gt;0,(25-$S922)*'Hintergrund Berechnung'!$J$941,0),IF(S922&gt;0,(25-$S922)*'Hintergrund Berechnung'!$J$942,0)),0)</f>
        <v>0</v>
      </c>
      <c r="AL922" s="18" t="e">
        <f t="shared" si="134"/>
        <v>#DIV/0!</v>
      </c>
    </row>
    <row r="923" spans="21:38" x14ac:dyDescent="0.5">
      <c r="U923" s="16">
        <f t="shared" si="126"/>
        <v>0</v>
      </c>
      <c r="V923" s="16" t="e">
        <f>IF($A$3=FALSE,IF($C923&lt;16,E923/($D923^0.70558407859294)*'Hintergrund Berechnung'!$I$941,E923/($D923^0.70558407859294)*'Hintergrund Berechnung'!$I$942),IF($C923&lt;13,(E923/($D923^0.70558407859294)*'Hintergrund Berechnung'!$I$941)*0.5,IF($C923&lt;16,(E923/($D923^0.70558407859294)*'Hintergrund Berechnung'!$I$941)*0.67,E923/($D923^0.70558407859294)*'Hintergrund Berechnung'!$I$942)))</f>
        <v>#DIV/0!</v>
      </c>
      <c r="W923" s="16" t="str">
        <f t="shared" si="127"/>
        <v/>
      </c>
      <c r="X923" s="16" t="e">
        <f>IF($A$3=FALSE,IF($C923&lt;16,G923/($D923^0.70558407859294)*'Hintergrund Berechnung'!$I$941,G923/($D923^0.70558407859294)*'Hintergrund Berechnung'!$I$942),IF($C923&lt;13,(G923/($D923^0.70558407859294)*'Hintergrund Berechnung'!$I$941)*0.5,IF($C923&lt;16,(G923/($D923^0.70558407859294)*'Hintergrund Berechnung'!$I$941)*0.67,G923/($D923^0.70558407859294)*'Hintergrund Berechnung'!$I$942)))</f>
        <v>#DIV/0!</v>
      </c>
      <c r="Y923" s="16" t="str">
        <f t="shared" si="128"/>
        <v/>
      </c>
      <c r="Z923" s="16" t="e">
        <f>IF($A$3=FALSE,IF($C923&lt;16,I923/($D923^0.70558407859294)*'Hintergrund Berechnung'!$I$941,I923/($D923^0.70558407859294)*'Hintergrund Berechnung'!$I$942),IF($C923&lt;13,(I923/($D923^0.70558407859294)*'Hintergrund Berechnung'!$I$941)*0.5,IF($C923&lt;16,(I923/($D923^0.70558407859294)*'Hintergrund Berechnung'!$I$941)*0.67,I923/($D923^0.70558407859294)*'Hintergrund Berechnung'!$I$942)))</f>
        <v>#DIV/0!</v>
      </c>
      <c r="AA923" s="16" t="str">
        <f t="shared" si="129"/>
        <v/>
      </c>
      <c r="AB923" s="16" t="e">
        <f>IF($A$3=FALSE,IF($C923&lt;16,K923/($D923^0.70558407859294)*'Hintergrund Berechnung'!$I$941,K923/($D923^0.70558407859294)*'Hintergrund Berechnung'!$I$942),IF($C923&lt;13,(K923/($D923^0.70558407859294)*'Hintergrund Berechnung'!$I$941)*0.5,IF($C923&lt;16,(K923/($D923^0.70558407859294)*'Hintergrund Berechnung'!$I$941)*0.67,K923/($D923^0.70558407859294)*'Hintergrund Berechnung'!$I$942)))</f>
        <v>#DIV/0!</v>
      </c>
      <c r="AC923" s="16" t="str">
        <f t="shared" si="130"/>
        <v/>
      </c>
      <c r="AD923" s="16" t="e">
        <f>IF($A$3=FALSE,IF($C923&lt;16,M923/($D923^0.70558407859294)*'Hintergrund Berechnung'!$I$941,M923/($D923^0.70558407859294)*'Hintergrund Berechnung'!$I$942),IF($C923&lt;13,(M923/($D923^0.70558407859294)*'Hintergrund Berechnung'!$I$941)*0.5,IF($C923&lt;16,(M923/($D923^0.70558407859294)*'Hintergrund Berechnung'!$I$941)*0.67,M923/($D923^0.70558407859294)*'Hintergrund Berechnung'!$I$942)))</f>
        <v>#DIV/0!</v>
      </c>
      <c r="AE923" s="16" t="str">
        <f t="shared" si="131"/>
        <v/>
      </c>
      <c r="AF923" s="16" t="e">
        <f>IF($A$3=FALSE,IF($C923&lt;16,O923/($D923^0.70558407859294)*'Hintergrund Berechnung'!$I$941,O923/($D923^0.70558407859294)*'Hintergrund Berechnung'!$I$942),IF($C923&lt;13,(O923/($D923^0.70558407859294)*'Hintergrund Berechnung'!$I$941)*0.5,IF($C923&lt;16,(O923/($D923^0.70558407859294)*'Hintergrund Berechnung'!$I$941)*0.67,O923/($D923^0.70558407859294)*'Hintergrund Berechnung'!$I$942)))</f>
        <v>#DIV/0!</v>
      </c>
      <c r="AG923" s="16" t="str">
        <f t="shared" si="132"/>
        <v/>
      </c>
      <c r="AH923" s="16" t="e">
        <f t="shared" si="133"/>
        <v>#DIV/0!</v>
      </c>
      <c r="AI923" s="34" t="e">
        <f>ROUND(IF(C923&lt;16,$Q923/($D923^0.450818786555515)*'Hintergrund Berechnung'!$N$941,$Q923/($D923^0.450818786555515)*'Hintergrund Berechnung'!$N$942),0)</f>
        <v>#DIV/0!</v>
      </c>
      <c r="AJ923" s="34">
        <f>ROUND(IF(C923&lt;16,$R923*'Hintergrund Berechnung'!$O$941,$R923*'Hintergrund Berechnung'!$O$942),0)</f>
        <v>0</v>
      </c>
      <c r="AK923" s="34">
        <f>ROUND(IF(C923&lt;16,IF(S923&gt;0,(25-$S923)*'Hintergrund Berechnung'!$J$941,0),IF(S923&gt;0,(25-$S923)*'Hintergrund Berechnung'!$J$942,0)),0)</f>
        <v>0</v>
      </c>
      <c r="AL923" s="18" t="e">
        <f t="shared" si="134"/>
        <v>#DIV/0!</v>
      </c>
    </row>
    <row r="924" spans="21:38" x14ac:dyDescent="0.5">
      <c r="U924" s="16">
        <f t="shared" si="126"/>
        <v>0</v>
      </c>
      <c r="V924" s="16" t="e">
        <f>IF($A$3=FALSE,IF($C924&lt;16,E924/($D924^0.70558407859294)*'Hintergrund Berechnung'!$I$941,E924/($D924^0.70558407859294)*'Hintergrund Berechnung'!$I$942),IF($C924&lt;13,(E924/($D924^0.70558407859294)*'Hintergrund Berechnung'!$I$941)*0.5,IF($C924&lt;16,(E924/($D924^0.70558407859294)*'Hintergrund Berechnung'!$I$941)*0.67,E924/($D924^0.70558407859294)*'Hintergrund Berechnung'!$I$942)))</f>
        <v>#DIV/0!</v>
      </c>
      <c r="W924" s="16" t="str">
        <f t="shared" si="127"/>
        <v/>
      </c>
      <c r="X924" s="16" t="e">
        <f>IF($A$3=FALSE,IF($C924&lt;16,G924/($D924^0.70558407859294)*'Hintergrund Berechnung'!$I$941,G924/($D924^0.70558407859294)*'Hintergrund Berechnung'!$I$942),IF($C924&lt;13,(G924/($D924^0.70558407859294)*'Hintergrund Berechnung'!$I$941)*0.5,IF($C924&lt;16,(G924/($D924^0.70558407859294)*'Hintergrund Berechnung'!$I$941)*0.67,G924/($D924^0.70558407859294)*'Hintergrund Berechnung'!$I$942)))</f>
        <v>#DIV/0!</v>
      </c>
      <c r="Y924" s="16" t="str">
        <f t="shared" si="128"/>
        <v/>
      </c>
      <c r="Z924" s="16" t="e">
        <f>IF($A$3=FALSE,IF($C924&lt;16,I924/($D924^0.70558407859294)*'Hintergrund Berechnung'!$I$941,I924/($D924^0.70558407859294)*'Hintergrund Berechnung'!$I$942),IF($C924&lt;13,(I924/($D924^0.70558407859294)*'Hintergrund Berechnung'!$I$941)*0.5,IF($C924&lt;16,(I924/($D924^0.70558407859294)*'Hintergrund Berechnung'!$I$941)*0.67,I924/($D924^0.70558407859294)*'Hintergrund Berechnung'!$I$942)))</f>
        <v>#DIV/0!</v>
      </c>
      <c r="AA924" s="16" t="str">
        <f t="shared" si="129"/>
        <v/>
      </c>
      <c r="AB924" s="16" t="e">
        <f>IF($A$3=FALSE,IF($C924&lt;16,K924/($D924^0.70558407859294)*'Hintergrund Berechnung'!$I$941,K924/($D924^0.70558407859294)*'Hintergrund Berechnung'!$I$942),IF($C924&lt;13,(K924/($D924^0.70558407859294)*'Hintergrund Berechnung'!$I$941)*0.5,IF($C924&lt;16,(K924/($D924^0.70558407859294)*'Hintergrund Berechnung'!$I$941)*0.67,K924/($D924^0.70558407859294)*'Hintergrund Berechnung'!$I$942)))</f>
        <v>#DIV/0!</v>
      </c>
      <c r="AC924" s="16" t="str">
        <f t="shared" si="130"/>
        <v/>
      </c>
      <c r="AD924" s="16" t="e">
        <f>IF($A$3=FALSE,IF($C924&lt;16,M924/($D924^0.70558407859294)*'Hintergrund Berechnung'!$I$941,M924/($D924^0.70558407859294)*'Hintergrund Berechnung'!$I$942),IF($C924&lt;13,(M924/($D924^0.70558407859294)*'Hintergrund Berechnung'!$I$941)*0.5,IF($C924&lt;16,(M924/($D924^0.70558407859294)*'Hintergrund Berechnung'!$I$941)*0.67,M924/($D924^0.70558407859294)*'Hintergrund Berechnung'!$I$942)))</f>
        <v>#DIV/0!</v>
      </c>
      <c r="AE924" s="16" t="str">
        <f t="shared" si="131"/>
        <v/>
      </c>
      <c r="AF924" s="16" t="e">
        <f>IF($A$3=FALSE,IF($C924&lt;16,O924/($D924^0.70558407859294)*'Hintergrund Berechnung'!$I$941,O924/($D924^0.70558407859294)*'Hintergrund Berechnung'!$I$942),IF($C924&lt;13,(O924/($D924^0.70558407859294)*'Hintergrund Berechnung'!$I$941)*0.5,IF($C924&lt;16,(O924/($D924^0.70558407859294)*'Hintergrund Berechnung'!$I$941)*0.67,O924/($D924^0.70558407859294)*'Hintergrund Berechnung'!$I$942)))</f>
        <v>#DIV/0!</v>
      </c>
      <c r="AG924" s="16" t="str">
        <f t="shared" si="132"/>
        <v/>
      </c>
      <c r="AH924" s="16" t="e">
        <f t="shared" si="133"/>
        <v>#DIV/0!</v>
      </c>
      <c r="AI924" s="34" t="e">
        <f>ROUND(IF(C924&lt;16,$Q924/($D924^0.450818786555515)*'Hintergrund Berechnung'!$N$941,$Q924/($D924^0.450818786555515)*'Hintergrund Berechnung'!$N$942),0)</f>
        <v>#DIV/0!</v>
      </c>
      <c r="AJ924" s="34">
        <f>ROUND(IF(C924&lt;16,$R924*'Hintergrund Berechnung'!$O$941,$R924*'Hintergrund Berechnung'!$O$942),0)</f>
        <v>0</v>
      </c>
      <c r="AK924" s="34">
        <f>ROUND(IF(C924&lt;16,IF(S924&gt;0,(25-$S924)*'Hintergrund Berechnung'!$J$941,0),IF(S924&gt;0,(25-$S924)*'Hintergrund Berechnung'!$J$942,0)),0)</f>
        <v>0</v>
      </c>
      <c r="AL924" s="18" t="e">
        <f t="shared" si="134"/>
        <v>#DIV/0!</v>
      </c>
    </row>
    <row r="925" spans="21:38" x14ac:dyDescent="0.5">
      <c r="U925" s="16">
        <f t="shared" si="126"/>
        <v>0</v>
      </c>
      <c r="V925" s="16" t="e">
        <f>IF($A$3=FALSE,IF($C925&lt;16,E925/($D925^0.70558407859294)*'Hintergrund Berechnung'!$I$941,E925/($D925^0.70558407859294)*'Hintergrund Berechnung'!$I$942),IF($C925&lt;13,(E925/($D925^0.70558407859294)*'Hintergrund Berechnung'!$I$941)*0.5,IF($C925&lt;16,(E925/($D925^0.70558407859294)*'Hintergrund Berechnung'!$I$941)*0.67,E925/($D925^0.70558407859294)*'Hintergrund Berechnung'!$I$942)))</f>
        <v>#DIV/0!</v>
      </c>
      <c r="W925" s="16" t="str">
        <f t="shared" si="127"/>
        <v/>
      </c>
      <c r="X925" s="16" t="e">
        <f>IF($A$3=FALSE,IF($C925&lt;16,G925/($D925^0.70558407859294)*'Hintergrund Berechnung'!$I$941,G925/($D925^0.70558407859294)*'Hintergrund Berechnung'!$I$942),IF($C925&lt;13,(G925/($D925^0.70558407859294)*'Hintergrund Berechnung'!$I$941)*0.5,IF($C925&lt;16,(G925/($D925^0.70558407859294)*'Hintergrund Berechnung'!$I$941)*0.67,G925/($D925^0.70558407859294)*'Hintergrund Berechnung'!$I$942)))</f>
        <v>#DIV/0!</v>
      </c>
      <c r="Y925" s="16" t="str">
        <f t="shared" si="128"/>
        <v/>
      </c>
      <c r="Z925" s="16" t="e">
        <f>IF($A$3=FALSE,IF($C925&lt;16,I925/($D925^0.70558407859294)*'Hintergrund Berechnung'!$I$941,I925/($D925^0.70558407859294)*'Hintergrund Berechnung'!$I$942),IF($C925&lt;13,(I925/($D925^0.70558407859294)*'Hintergrund Berechnung'!$I$941)*0.5,IF($C925&lt;16,(I925/($D925^0.70558407859294)*'Hintergrund Berechnung'!$I$941)*0.67,I925/($D925^0.70558407859294)*'Hintergrund Berechnung'!$I$942)))</f>
        <v>#DIV/0!</v>
      </c>
      <c r="AA925" s="16" t="str">
        <f t="shared" si="129"/>
        <v/>
      </c>
      <c r="AB925" s="16" t="e">
        <f>IF($A$3=FALSE,IF($C925&lt;16,K925/($D925^0.70558407859294)*'Hintergrund Berechnung'!$I$941,K925/($D925^0.70558407859294)*'Hintergrund Berechnung'!$I$942),IF($C925&lt;13,(K925/($D925^0.70558407859294)*'Hintergrund Berechnung'!$I$941)*0.5,IF($C925&lt;16,(K925/($D925^0.70558407859294)*'Hintergrund Berechnung'!$I$941)*0.67,K925/($D925^0.70558407859294)*'Hintergrund Berechnung'!$I$942)))</f>
        <v>#DIV/0!</v>
      </c>
      <c r="AC925" s="16" t="str">
        <f t="shared" si="130"/>
        <v/>
      </c>
      <c r="AD925" s="16" t="e">
        <f>IF($A$3=FALSE,IF($C925&lt;16,M925/($D925^0.70558407859294)*'Hintergrund Berechnung'!$I$941,M925/($D925^0.70558407859294)*'Hintergrund Berechnung'!$I$942),IF($C925&lt;13,(M925/($D925^0.70558407859294)*'Hintergrund Berechnung'!$I$941)*0.5,IF($C925&lt;16,(M925/($D925^0.70558407859294)*'Hintergrund Berechnung'!$I$941)*0.67,M925/($D925^0.70558407859294)*'Hintergrund Berechnung'!$I$942)))</f>
        <v>#DIV/0!</v>
      </c>
      <c r="AE925" s="16" t="str">
        <f t="shared" si="131"/>
        <v/>
      </c>
      <c r="AF925" s="16" t="e">
        <f>IF($A$3=FALSE,IF($C925&lt;16,O925/($D925^0.70558407859294)*'Hintergrund Berechnung'!$I$941,O925/($D925^0.70558407859294)*'Hintergrund Berechnung'!$I$942),IF($C925&lt;13,(O925/($D925^0.70558407859294)*'Hintergrund Berechnung'!$I$941)*0.5,IF($C925&lt;16,(O925/($D925^0.70558407859294)*'Hintergrund Berechnung'!$I$941)*0.67,O925/($D925^0.70558407859294)*'Hintergrund Berechnung'!$I$942)))</f>
        <v>#DIV/0!</v>
      </c>
      <c r="AG925" s="16" t="str">
        <f t="shared" si="132"/>
        <v/>
      </c>
      <c r="AH925" s="16" t="e">
        <f t="shared" si="133"/>
        <v>#DIV/0!</v>
      </c>
      <c r="AI925" s="34" t="e">
        <f>ROUND(IF(C925&lt;16,$Q925/($D925^0.450818786555515)*'Hintergrund Berechnung'!$N$941,$Q925/($D925^0.450818786555515)*'Hintergrund Berechnung'!$N$942),0)</f>
        <v>#DIV/0!</v>
      </c>
      <c r="AJ925" s="34">
        <f>ROUND(IF(C925&lt;16,$R925*'Hintergrund Berechnung'!$O$941,$R925*'Hintergrund Berechnung'!$O$942),0)</f>
        <v>0</v>
      </c>
      <c r="AK925" s="34">
        <f>ROUND(IF(C925&lt;16,IF(S925&gt;0,(25-$S925)*'Hintergrund Berechnung'!$J$941,0),IF(S925&gt;0,(25-$S925)*'Hintergrund Berechnung'!$J$942,0)),0)</f>
        <v>0</v>
      </c>
      <c r="AL925" s="18" t="e">
        <f t="shared" si="134"/>
        <v>#DIV/0!</v>
      </c>
    </row>
    <row r="926" spans="21:38" x14ac:dyDescent="0.5">
      <c r="U926" s="16">
        <f t="shared" si="126"/>
        <v>0</v>
      </c>
      <c r="V926" s="16" t="e">
        <f>IF($A$3=FALSE,IF($C926&lt;16,E926/($D926^0.70558407859294)*'Hintergrund Berechnung'!$I$941,E926/($D926^0.70558407859294)*'Hintergrund Berechnung'!$I$942),IF($C926&lt;13,(E926/($D926^0.70558407859294)*'Hintergrund Berechnung'!$I$941)*0.5,IF($C926&lt;16,(E926/($D926^0.70558407859294)*'Hintergrund Berechnung'!$I$941)*0.67,E926/($D926^0.70558407859294)*'Hintergrund Berechnung'!$I$942)))</f>
        <v>#DIV/0!</v>
      </c>
      <c r="W926" s="16" t="str">
        <f t="shared" si="127"/>
        <v/>
      </c>
      <c r="X926" s="16" t="e">
        <f>IF($A$3=FALSE,IF($C926&lt;16,G926/($D926^0.70558407859294)*'Hintergrund Berechnung'!$I$941,G926/($D926^0.70558407859294)*'Hintergrund Berechnung'!$I$942),IF($C926&lt;13,(G926/($D926^0.70558407859294)*'Hintergrund Berechnung'!$I$941)*0.5,IF($C926&lt;16,(G926/($D926^0.70558407859294)*'Hintergrund Berechnung'!$I$941)*0.67,G926/($D926^0.70558407859294)*'Hintergrund Berechnung'!$I$942)))</f>
        <v>#DIV/0!</v>
      </c>
      <c r="Y926" s="16" t="str">
        <f t="shared" si="128"/>
        <v/>
      </c>
      <c r="Z926" s="16" t="e">
        <f>IF($A$3=FALSE,IF($C926&lt;16,I926/($D926^0.70558407859294)*'Hintergrund Berechnung'!$I$941,I926/($D926^0.70558407859294)*'Hintergrund Berechnung'!$I$942),IF($C926&lt;13,(I926/($D926^0.70558407859294)*'Hintergrund Berechnung'!$I$941)*0.5,IF($C926&lt;16,(I926/($D926^0.70558407859294)*'Hintergrund Berechnung'!$I$941)*0.67,I926/($D926^0.70558407859294)*'Hintergrund Berechnung'!$I$942)))</f>
        <v>#DIV/0!</v>
      </c>
      <c r="AA926" s="16" t="str">
        <f t="shared" si="129"/>
        <v/>
      </c>
      <c r="AB926" s="16" t="e">
        <f>IF($A$3=FALSE,IF($C926&lt;16,K926/($D926^0.70558407859294)*'Hintergrund Berechnung'!$I$941,K926/($D926^0.70558407859294)*'Hintergrund Berechnung'!$I$942),IF($C926&lt;13,(K926/($D926^0.70558407859294)*'Hintergrund Berechnung'!$I$941)*0.5,IF($C926&lt;16,(K926/($D926^0.70558407859294)*'Hintergrund Berechnung'!$I$941)*0.67,K926/($D926^0.70558407859294)*'Hintergrund Berechnung'!$I$942)))</f>
        <v>#DIV/0!</v>
      </c>
      <c r="AC926" s="16" t="str">
        <f t="shared" si="130"/>
        <v/>
      </c>
      <c r="AD926" s="16" t="e">
        <f>IF($A$3=FALSE,IF($C926&lt;16,M926/($D926^0.70558407859294)*'Hintergrund Berechnung'!$I$941,M926/($D926^0.70558407859294)*'Hintergrund Berechnung'!$I$942),IF($C926&lt;13,(M926/($D926^0.70558407859294)*'Hintergrund Berechnung'!$I$941)*0.5,IF($C926&lt;16,(M926/($D926^0.70558407859294)*'Hintergrund Berechnung'!$I$941)*0.67,M926/($D926^0.70558407859294)*'Hintergrund Berechnung'!$I$942)))</f>
        <v>#DIV/0!</v>
      </c>
      <c r="AE926" s="16" t="str">
        <f t="shared" si="131"/>
        <v/>
      </c>
      <c r="AF926" s="16" t="e">
        <f>IF($A$3=FALSE,IF($C926&lt;16,O926/($D926^0.70558407859294)*'Hintergrund Berechnung'!$I$941,O926/($D926^0.70558407859294)*'Hintergrund Berechnung'!$I$942),IF($C926&lt;13,(O926/($D926^0.70558407859294)*'Hintergrund Berechnung'!$I$941)*0.5,IF($C926&lt;16,(O926/($D926^0.70558407859294)*'Hintergrund Berechnung'!$I$941)*0.67,O926/($D926^0.70558407859294)*'Hintergrund Berechnung'!$I$942)))</f>
        <v>#DIV/0!</v>
      </c>
      <c r="AG926" s="16" t="str">
        <f t="shared" si="132"/>
        <v/>
      </c>
      <c r="AH926" s="16" t="e">
        <f t="shared" si="133"/>
        <v>#DIV/0!</v>
      </c>
      <c r="AI926" s="34" t="e">
        <f>ROUND(IF(C926&lt;16,$Q926/($D926^0.450818786555515)*'Hintergrund Berechnung'!$N$941,$Q926/($D926^0.450818786555515)*'Hintergrund Berechnung'!$N$942),0)</f>
        <v>#DIV/0!</v>
      </c>
      <c r="AJ926" s="34">
        <f>ROUND(IF(C926&lt;16,$R926*'Hintergrund Berechnung'!$O$941,$R926*'Hintergrund Berechnung'!$O$942),0)</f>
        <v>0</v>
      </c>
      <c r="AK926" s="34">
        <f>ROUND(IF(C926&lt;16,IF(S926&gt;0,(25-$S926)*'Hintergrund Berechnung'!$J$941,0),IF(S926&gt;0,(25-$S926)*'Hintergrund Berechnung'!$J$942,0)),0)</f>
        <v>0</v>
      </c>
      <c r="AL926" s="18" t="e">
        <f t="shared" si="134"/>
        <v>#DIV/0!</v>
      </c>
    </row>
    <row r="927" spans="21:38" x14ac:dyDescent="0.5">
      <c r="U927" s="16">
        <f t="shared" si="126"/>
        <v>0</v>
      </c>
      <c r="V927" s="16" t="e">
        <f>IF($A$3=FALSE,IF($C927&lt;16,E927/($D927^0.70558407859294)*'Hintergrund Berechnung'!$I$941,E927/($D927^0.70558407859294)*'Hintergrund Berechnung'!$I$942),IF($C927&lt;13,(E927/($D927^0.70558407859294)*'Hintergrund Berechnung'!$I$941)*0.5,IF($C927&lt;16,(E927/($D927^0.70558407859294)*'Hintergrund Berechnung'!$I$941)*0.67,E927/($D927^0.70558407859294)*'Hintergrund Berechnung'!$I$942)))</f>
        <v>#DIV/0!</v>
      </c>
      <c r="W927" s="16" t="str">
        <f t="shared" si="127"/>
        <v/>
      </c>
      <c r="X927" s="16" t="e">
        <f>IF($A$3=FALSE,IF($C927&lt;16,G927/($D927^0.70558407859294)*'Hintergrund Berechnung'!$I$941,G927/($D927^0.70558407859294)*'Hintergrund Berechnung'!$I$942),IF($C927&lt;13,(G927/($D927^0.70558407859294)*'Hintergrund Berechnung'!$I$941)*0.5,IF($C927&lt;16,(G927/($D927^0.70558407859294)*'Hintergrund Berechnung'!$I$941)*0.67,G927/($D927^0.70558407859294)*'Hintergrund Berechnung'!$I$942)))</f>
        <v>#DIV/0!</v>
      </c>
      <c r="Y927" s="16" t="str">
        <f t="shared" si="128"/>
        <v/>
      </c>
      <c r="Z927" s="16" t="e">
        <f>IF($A$3=FALSE,IF($C927&lt;16,I927/($D927^0.70558407859294)*'Hintergrund Berechnung'!$I$941,I927/($D927^0.70558407859294)*'Hintergrund Berechnung'!$I$942),IF($C927&lt;13,(I927/($D927^0.70558407859294)*'Hintergrund Berechnung'!$I$941)*0.5,IF($C927&lt;16,(I927/($D927^0.70558407859294)*'Hintergrund Berechnung'!$I$941)*0.67,I927/($D927^0.70558407859294)*'Hintergrund Berechnung'!$I$942)))</f>
        <v>#DIV/0!</v>
      </c>
      <c r="AA927" s="16" t="str">
        <f t="shared" si="129"/>
        <v/>
      </c>
      <c r="AB927" s="16" t="e">
        <f>IF($A$3=FALSE,IF($C927&lt;16,K927/($D927^0.70558407859294)*'Hintergrund Berechnung'!$I$941,K927/($D927^0.70558407859294)*'Hintergrund Berechnung'!$I$942),IF($C927&lt;13,(K927/($D927^0.70558407859294)*'Hintergrund Berechnung'!$I$941)*0.5,IF($C927&lt;16,(K927/($D927^0.70558407859294)*'Hintergrund Berechnung'!$I$941)*0.67,K927/($D927^0.70558407859294)*'Hintergrund Berechnung'!$I$942)))</f>
        <v>#DIV/0!</v>
      </c>
      <c r="AC927" s="16" t="str">
        <f t="shared" si="130"/>
        <v/>
      </c>
      <c r="AD927" s="16" t="e">
        <f>IF($A$3=FALSE,IF($C927&lt;16,M927/($D927^0.70558407859294)*'Hintergrund Berechnung'!$I$941,M927/($D927^0.70558407859294)*'Hintergrund Berechnung'!$I$942),IF($C927&lt;13,(M927/($D927^0.70558407859294)*'Hintergrund Berechnung'!$I$941)*0.5,IF($C927&lt;16,(M927/($D927^0.70558407859294)*'Hintergrund Berechnung'!$I$941)*0.67,M927/($D927^0.70558407859294)*'Hintergrund Berechnung'!$I$942)))</f>
        <v>#DIV/0!</v>
      </c>
      <c r="AE927" s="16" t="str">
        <f t="shared" si="131"/>
        <v/>
      </c>
      <c r="AF927" s="16" t="e">
        <f>IF($A$3=FALSE,IF($C927&lt;16,O927/($D927^0.70558407859294)*'Hintergrund Berechnung'!$I$941,O927/($D927^0.70558407859294)*'Hintergrund Berechnung'!$I$942),IF($C927&lt;13,(O927/($D927^0.70558407859294)*'Hintergrund Berechnung'!$I$941)*0.5,IF($C927&lt;16,(O927/($D927^0.70558407859294)*'Hintergrund Berechnung'!$I$941)*0.67,O927/($D927^0.70558407859294)*'Hintergrund Berechnung'!$I$942)))</f>
        <v>#DIV/0!</v>
      </c>
      <c r="AG927" s="16" t="str">
        <f t="shared" si="132"/>
        <v/>
      </c>
      <c r="AH927" s="16" t="e">
        <f t="shared" si="133"/>
        <v>#DIV/0!</v>
      </c>
      <c r="AI927" s="34" t="e">
        <f>ROUND(IF(C927&lt;16,$Q927/($D927^0.450818786555515)*'Hintergrund Berechnung'!$N$941,$Q927/($D927^0.450818786555515)*'Hintergrund Berechnung'!$N$942),0)</f>
        <v>#DIV/0!</v>
      </c>
      <c r="AJ927" s="34">
        <f>ROUND(IF(C927&lt;16,$R927*'Hintergrund Berechnung'!$O$941,$R927*'Hintergrund Berechnung'!$O$942),0)</f>
        <v>0</v>
      </c>
      <c r="AK927" s="34">
        <f>ROUND(IF(C927&lt;16,IF(S927&gt;0,(25-$S927)*'Hintergrund Berechnung'!$J$941,0),IF(S927&gt;0,(25-$S927)*'Hintergrund Berechnung'!$J$942,0)),0)</f>
        <v>0</v>
      </c>
      <c r="AL927" s="18" t="e">
        <f t="shared" si="134"/>
        <v>#DIV/0!</v>
      </c>
    </row>
    <row r="928" spans="21:38" x14ac:dyDescent="0.5">
      <c r="U928" s="16">
        <f t="shared" si="126"/>
        <v>0</v>
      </c>
      <c r="V928" s="16" t="e">
        <f>IF($A$3=FALSE,IF($C928&lt;16,E928/($D928^0.70558407859294)*'Hintergrund Berechnung'!$I$941,E928/($D928^0.70558407859294)*'Hintergrund Berechnung'!$I$942),IF($C928&lt;13,(E928/($D928^0.70558407859294)*'Hintergrund Berechnung'!$I$941)*0.5,IF($C928&lt;16,(E928/($D928^0.70558407859294)*'Hintergrund Berechnung'!$I$941)*0.67,E928/($D928^0.70558407859294)*'Hintergrund Berechnung'!$I$942)))</f>
        <v>#DIV/0!</v>
      </c>
      <c r="W928" s="16" t="str">
        <f t="shared" si="127"/>
        <v/>
      </c>
      <c r="X928" s="16" t="e">
        <f>IF($A$3=FALSE,IF($C928&lt;16,G928/($D928^0.70558407859294)*'Hintergrund Berechnung'!$I$941,G928/($D928^0.70558407859294)*'Hintergrund Berechnung'!$I$942),IF($C928&lt;13,(G928/($D928^0.70558407859294)*'Hintergrund Berechnung'!$I$941)*0.5,IF($C928&lt;16,(G928/($D928^0.70558407859294)*'Hintergrund Berechnung'!$I$941)*0.67,G928/($D928^0.70558407859294)*'Hintergrund Berechnung'!$I$942)))</f>
        <v>#DIV/0!</v>
      </c>
      <c r="Y928" s="16" t="str">
        <f t="shared" si="128"/>
        <v/>
      </c>
      <c r="Z928" s="16" t="e">
        <f>IF($A$3=FALSE,IF($C928&lt;16,I928/($D928^0.70558407859294)*'Hintergrund Berechnung'!$I$941,I928/($D928^0.70558407859294)*'Hintergrund Berechnung'!$I$942),IF($C928&lt;13,(I928/($D928^0.70558407859294)*'Hintergrund Berechnung'!$I$941)*0.5,IF($C928&lt;16,(I928/($D928^0.70558407859294)*'Hintergrund Berechnung'!$I$941)*0.67,I928/($D928^0.70558407859294)*'Hintergrund Berechnung'!$I$942)))</f>
        <v>#DIV/0!</v>
      </c>
      <c r="AA928" s="16" t="str">
        <f t="shared" si="129"/>
        <v/>
      </c>
      <c r="AB928" s="16" t="e">
        <f>IF($A$3=FALSE,IF($C928&lt;16,K928/($D928^0.70558407859294)*'Hintergrund Berechnung'!$I$941,K928/($D928^0.70558407859294)*'Hintergrund Berechnung'!$I$942),IF($C928&lt;13,(K928/($D928^0.70558407859294)*'Hintergrund Berechnung'!$I$941)*0.5,IF($C928&lt;16,(K928/($D928^0.70558407859294)*'Hintergrund Berechnung'!$I$941)*0.67,K928/($D928^0.70558407859294)*'Hintergrund Berechnung'!$I$942)))</f>
        <v>#DIV/0!</v>
      </c>
      <c r="AC928" s="16" t="str">
        <f t="shared" si="130"/>
        <v/>
      </c>
      <c r="AD928" s="16" t="e">
        <f>IF($A$3=FALSE,IF($C928&lt;16,M928/($D928^0.70558407859294)*'Hintergrund Berechnung'!$I$941,M928/($D928^0.70558407859294)*'Hintergrund Berechnung'!$I$942),IF($C928&lt;13,(M928/($D928^0.70558407859294)*'Hintergrund Berechnung'!$I$941)*0.5,IF($C928&lt;16,(M928/($D928^0.70558407859294)*'Hintergrund Berechnung'!$I$941)*0.67,M928/($D928^0.70558407859294)*'Hintergrund Berechnung'!$I$942)))</f>
        <v>#DIV/0!</v>
      </c>
      <c r="AE928" s="16" t="str">
        <f t="shared" si="131"/>
        <v/>
      </c>
      <c r="AF928" s="16" t="e">
        <f>IF($A$3=FALSE,IF($C928&lt;16,O928/($D928^0.70558407859294)*'Hintergrund Berechnung'!$I$941,O928/($D928^0.70558407859294)*'Hintergrund Berechnung'!$I$942),IF($C928&lt;13,(O928/($D928^0.70558407859294)*'Hintergrund Berechnung'!$I$941)*0.5,IF($C928&lt;16,(O928/($D928^0.70558407859294)*'Hintergrund Berechnung'!$I$941)*0.67,O928/($D928^0.70558407859294)*'Hintergrund Berechnung'!$I$942)))</f>
        <v>#DIV/0!</v>
      </c>
      <c r="AG928" s="16" t="str">
        <f t="shared" si="132"/>
        <v/>
      </c>
      <c r="AH928" s="16" t="e">
        <f t="shared" si="133"/>
        <v>#DIV/0!</v>
      </c>
      <c r="AI928" s="34" t="e">
        <f>ROUND(IF(C928&lt;16,$Q928/($D928^0.450818786555515)*'Hintergrund Berechnung'!$N$941,$Q928/($D928^0.450818786555515)*'Hintergrund Berechnung'!$N$942),0)</f>
        <v>#DIV/0!</v>
      </c>
      <c r="AJ928" s="34">
        <f>ROUND(IF(C928&lt;16,$R928*'Hintergrund Berechnung'!$O$941,$R928*'Hintergrund Berechnung'!$O$942),0)</f>
        <v>0</v>
      </c>
      <c r="AK928" s="34">
        <f>ROUND(IF(C928&lt;16,IF(S928&gt;0,(25-$S928)*'Hintergrund Berechnung'!$J$941,0),IF(S928&gt;0,(25-$S928)*'Hintergrund Berechnung'!$J$942,0)),0)</f>
        <v>0</v>
      </c>
      <c r="AL928" s="18" t="e">
        <f t="shared" si="134"/>
        <v>#DIV/0!</v>
      </c>
    </row>
    <row r="929" spans="21:38" x14ac:dyDescent="0.5">
      <c r="U929" s="16">
        <f t="shared" si="126"/>
        <v>0</v>
      </c>
      <c r="V929" s="16" t="e">
        <f>IF($A$3=FALSE,IF($C929&lt;16,E929/($D929^0.70558407859294)*'Hintergrund Berechnung'!$I$941,E929/($D929^0.70558407859294)*'Hintergrund Berechnung'!$I$942),IF($C929&lt;13,(E929/($D929^0.70558407859294)*'Hintergrund Berechnung'!$I$941)*0.5,IF($C929&lt;16,(E929/($D929^0.70558407859294)*'Hintergrund Berechnung'!$I$941)*0.67,E929/($D929^0.70558407859294)*'Hintergrund Berechnung'!$I$942)))</f>
        <v>#DIV/0!</v>
      </c>
      <c r="W929" s="16" t="str">
        <f t="shared" si="127"/>
        <v/>
      </c>
      <c r="X929" s="16" t="e">
        <f>IF($A$3=FALSE,IF($C929&lt;16,G929/($D929^0.70558407859294)*'Hintergrund Berechnung'!$I$941,G929/($D929^0.70558407859294)*'Hintergrund Berechnung'!$I$942),IF($C929&lt;13,(G929/($D929^0.70558407859294)*'Hintergrund Berechnung'!$I$941)*0.5,IF($C929&lt;16,(G929/($D929^0.70558407859294)*'Hintergrund Berechnung'!$I$941)*0.67,G929/($D929^0.70558407859294)*'Hintergrund Berechnung'!$I$942)))</f>
        <v>#DIV/0!</v>
      </c>
      <c r="Y929" s="16" t="str">
        <f t="shared" si="128"/>
        <v/>
      </c>
      <c r="Z929" s="16" t="e">
        <f>IF($A$3=FALSE,IF($C929&lt;16,I929/($D929^0.70558407859294)*'Hintergrund Berechnung'!$I$941,I929/($D929^0.70558407859294)*'Hintergrund Berechnung'!$I$942),IF($C929&lt;13,(I929/($D929^0.70558407859294)*'Hintergrund Berechnung'!$I$941)*0.5,IF($C929&lt;16,(I929/($D929^0.70558407859294)*'Hintergrund Berechnung'!$I$941)*0.67,I929/($D929^0.70558407859294)*'Hintergrund Berechnung'!$I$942)))</f>
        <v>#DIV/0!</v>
      </c>
      <c r="AA929" s="16" t="str">
        <f t="shared" si="129"/>
        <v/>
      </c>
      <c r="AB929" s="16" t="e">
        <f>IF($A$3=FALSE,IF($C929&lt;16,K929/($D929^0.70558407859294)*'Hintergrund Berechnung'!$I$941,K929/($D929^0.70558407859294)*'Hintergrund Berechnung'!$I$942),IF($C929&lt;13,(K929/($D929^0.70558407859294)*'Hintergrund Berechnung'!$I$941)*0.5,IF($C929&lt;16,(K929/($D929^0.70558407859294)*'Hintergrund Berechnung'!$I$941)*0.67,K929/($D929^0.70558407859294)*'Hintergrund Berechnung'!$I$942)))</f>
        <v>#DIV/0!</v>
      </c>
      <c r="AC929" s="16" t="str">
        <f t="shared" si="130"/>
        <v/>
      </c>
      <c r="AD929" s="16" t="e">
        <f>IF($A$3=FALSE,IF($C929&lt;16,M929/($D929^0.70558407859294)*'Hintergrund Berechnung'!$I$941,M929/($D929^0.70558407859294)*'Hintergrund Berechnung'!$I$942),IF($C929&lt;13,(M929/($D929^0.70558407859294)*'Hintergrund Berechnung'!$I$941)*0.5,IF($C929&lt;16,(M929/($D929^0.70558407859294)*'Hintergrund Berechnung'!$I$941)*0.67,M929/($D929^0.70558407859294)*'Hintergrund Berechnung'!$I$942)))</f>
        <v>#DIV/0!</v>
      </c>
      <c r="AE929" s="16" t="str">
        <f t="shared" si="131"/>
        <v/>
      </c>
      <c r="AF929" s="16" t="e">
        <f>IF($A$3=FALSE,IF($C929&lt;16,O929/($D929^0.70558407859294)*'Hintergrund Berechnung'!$I$941,O929/($D929^0.70558407859294)*'Hintergrund Berechnung'!$I$942),IF($C929&lt;13,(O929/($D929^0.70558407859294)*'Hintergrund Berechnung'!$I$941)*0.5,IF($C929&lt;16,(O929/($D929^0.70558407859294)*'Hintergrund Berechnung'!$I$941)*0.67,O929/($D929^0.70558407859294)*'Hintergrund Berechnung'!$I$942)))</f>
        <v>#DIV/0!</v>
      </c>
      <c r="AG929" s="16" t="str">
        <f t="shared" si="132"/>
        <v/>
      </c>
      <c r="AH929" s="16" t="e">
        <f t="shared" si="133"/>
        <v>#DIV/0!</v>
      </c>
      <c r="AI929" s="34" t="e">
        <f>ROUND(IF(C929&lt;16,$Q929/($D929^0.450818786555515)*'Hintergrund Berechnung'!$N$941,$Q929/($D929^0.450818786555515)*'Hintergrund Berechnung'!$N$942),0)</f>
        <v>#DIV/0!</v>
      </c>
      <c r="AJ929" s="34">
        <f>ROUND(IF(C929&lt;16,$R929*'Hintergrund Berechnung'!$O$941,$R929*'Hintergrund Berechnung'!$O$942),0)</f>
        <v>0</v>
      </c>
      <c r="AK929" s="34">
        <f>ROUND(IF(C929&lt;16,IF(S929&gt;0,(25-$S929)*'Hintergrund Berechnung'!$J$941,0),IF(S929&gt;0,(25-$S929)*'Hintergrund Berechnung'!$J$942,0)),0)</f>
        <v>0</v>
      </c>
      <c r="AL929" s="18" t="e">
        <f t="shared" si="134"/>
        <v>#DIV/0!</v>
      </c>
    </row>
    <row r="930" spans="21:38" x14ac:dyDescent="0.5">
      <c r="U930" s="16">
        <f t="shared" si="126"/>
        <v>0</v>
      </c>
      <c r="V930" s="16" t="e">
        <f>IF($A$3=FALSE,IF($C930&lt;16,E930/($D930^0.70558407859294)*'Hintergrund Berechnung'!$I$941,E930/($D930^0.70558407859294)*'Hintergrund Berechnung'!$I$942),IF($C930&lt;13,(E930/($D930^0.70558407859294)*'Hintergrund Berechnung'!$I$941)*0.5,IF($C930&lt;16,(E930/($D930^0.70558407859294)*'Hintergrund Berechnung'!$I$941)*0.67,E930/($D930^0.70558407859294)*'Hintergrund Berechnung'!$I$942)))</f>
        <v>#DIV/0!</v>
      </c>
      <c r="W930" s="16" t="str">
        <f t="shared" si="127"/>
        <v/>
      </c>
      <c r="X930" s="16" t="e">
        <f>IF($A$3=FALSE,IF($C930&lt;16,G930/($D930^0.70558407859294)*'Hintergrund Berechnung'!$I$941,G930/($D930^0.70558407859294)*'Hintergrund Berechnung'!$I$942),IF($C930&lt;13,(G930/($D930^0.70558407859294)*'Hintergrund Berechnung'!$I$941)*0.5,IF($C930&lt;16,(G930/($D930^0.70558407859294)*'Hintergrund Berechnung'!$I$941)*0.67,G930/($D930^0.70558407859294)*'Hintergrund Berechnung'!$I$942)))</f>
        <v>#DIV/0!</v>
      </c>
      <c r="Y930" s="16" t="str">
        <f t="shared" si="128"/>
        <v/>
      </c>
      <c r="Z930" s="16" t="e">
        <f>IF($A$3=FALSE,IF($C930&lt;16,I930/($D930^0.70558407859294)*'Hintergrund Berechnung'!$I$941,I930/($D930^0.70558407859294)*'Hintergrund Berechnung'!$I$942),IF($C930&lt;13,(I930/($D930^0.70558407859294)*'Hintergrund Berechnung'!$I$941)*0.5,IF($C930&lt;16,(I930/($D930^0.70558407859294)*'Hintergrund Berechnung'!$I$941)*0.67,I930/($D930^0.70558407859294)*'Hintergrund Berechnung'!$I$942)))</f>
        <v>#DIV/0!</v>
      </c>
      <c r="AA930" s="16" t="str">
        <f t="shared" si="129"/>
        <v/>
      </c>
      <c r="AB930" s="16" t="e">
        <f>IF($A$3=FALSE,IF($C930&lt;16,K930/($D930^0.70558407859294)*'Hintergrund Berechnung'!$I$941,K930/($D930^0.70558407859294)*'Hintergrund Berechnung'!$I$942),IF($C930&lt;13,(K930/($D930^0.70558407859294)*'Hintergrund Berechnung'!$I$941)*0.5,IF($C930&lt;16,(K930/($D930^0.70558407859294)*'Hintergrund Berechnung'!$I$941)*0.67,K930/($D930^0.70558407859294)*'Hintergrund Berechnung'!$I$942)))</f>
        <v>#DIV/0!</v>
      </c>
      <c r="AC930" s="16" t="str">
        <f t="shared" si="130"/>
        <v/>
      </c>
      <c r="AD930" s="16" t="e">
        <f>IF($A$3=FALSE,IF($C930&lt;16,M930/($D930^0.70558407859294)*'Hintergrund Berechnung'!$I$941,M930/($D930^0.70558407859294)*'Hintergrund Berechnung'!$I$942),IF($C930&lt;13,(M930/($D930^0.70558407859294)*'Hintergrund Berechnung'!$I$941)*0.5,IF($C930&lt;16,(M930/($D930^0.70558407859294)*'Hintergrund Berechnung'!$I$941)*0.67,M930/($D930^0.70558407859294)*'Hintergrund Berechnung'!$I$942)))</f>
        <v>#DIV/0!</v>
      </c>
      <c r="AE930" s="16" t="str">
        <f t="shared" si="131"/>
        <v/>
      </c>
      <c r="AF930" s="16" t="e">
        <f>IF($A$3=FALSE,IF($C930&lt;16,O930/($D930^0.70558407859294)*'Hintergrund Berechnung'!$I$941,O930/($D930^0.70558407859294)*'Hintergrund Berechnung'!$I$942),IF($C930&lt;13,(O930/($D930^0.70558407859294)*'Hintergrund Berechnung'!$I$941)*0.5,IF($C930&lt;16,(O930/($D930^0.70558407859294)*'Hintergrund Berechnung'!$I$941)*0.67,O930/($D930^0.70558407859294)*'Hintergrund Berechnung'!$I$942)))</f>
        <v>#DIV/0!</v>
      </c>
      <c r="AG930" s="16" t="str">
        <f t="shared" si="132"/>
        <v/>
      </c>
      <c r="AH930" s="16" t="e">
        <f t="shared" si="133"/>
        <v>#DIV/0!</v>
      </c>
      <c r="AI930" s="34" t="e">
        <f>ROUND(IF(C930&lt;16,$Q930/($D930^0.450818786555515)*'Hintergrund Berechnung'!$N$941,$Q930/($D930^0.450818786555515)*'Hintergrund Berechnung'!$N$942),0)</f>
        <v>#DIV/0!</v>
      </c>
      <c r="AJ930" s="34">
        <f>ROUND(IF(C930&lt;16,$R930*'Hintergrund Berechnung'!$O$941,$R930*'Hintergrund Berechnung'!$O$942),0)</f>
        <v>0</v>
      </c>
      <c r="AK930" s="34">
        <f>ROUND(IF(C930&lt;16,IF(S930&gt;0,(25-$S930)*'Hintergrund Berechnung'!$J$941,0),IF(S930&gt;0,(25-$S930)*'Hintergrund Berechnung'!$J$942,0)),0)</f>
        <v>0</v>
      </c>
      <c r="AL930" s="18" t="e">
        <f t="shared" si="134"/>
        <v>#DIV/0!</v>
      </c>
    </row>
    <row r="931" spans="21:38" x14ac:dyDescent="0.5">
      <c r="U931" s="16">
        <f t="shared" si="126"/>
        <v>0</v>
      </c>
      <c r="V931" s="16" t="e">
        <f>IF($A$3=FALSE,IF($C931&lt;16,E931/($D931^0.70558407859294)*'Hintergrund Berechnung'!$I$941,E931/($D931^0.70558407859294)*'Hintergrund Berechnung'!$I$942),IF($C931&lt;13,(E931/($D931^0.70558407859294)*'Hintergrund Berechnung'!$I$941)*0.5,IF($C931&lt;16,(E931/($D931^0.70558407859294)*'Hintergrund Berechnung'!$I$941)*0.67,E931/($D931^0.70558407859294)*'Hintergrund Berechnung'!$I$942)))</f>
        <v>#DIV/0!</v>
      </c>
      <c r="W931" s="16" t="str">
        <f t="shared" si="127"/>
        <v/>
      </c>
      <c r="X931" s="16" t="e">
        <f>IF($A$3=FALSE,IF($C931&lt;16,G931/($D931^0.70558407859294)*'Hintergrund Berechnung'!$I$941,G931/($D931^0.70558407859294)*'Hintergrund Berechnung'!$I$942),IF($C931&lt;13,(G931/($D931^0.70558407859294)*'Hintergrund Berechnung'!$I$941)*0.5,IF($C931&lt;16,(G931/($D931^0.70558407859294)*'Hintergrund Berechnung'!$I$941)*0.67,G931/($D931^0.70558407859294)*'Hintergrund Berechnung'!$I$942)))</f>
        <v>#DIV/0!</v>
      </c>
      <c r="Y931" s="16" t="str">
        <f t="shared" si="128"/>
        <v/>
      </c>
      <c r="Z931" s="16" t="e">
        <f>IF($A$3=FALSE,IF($C931&lt;16,I931/($D931^0.70558407859294)*'Hintergrund Berechnung'!$I$941,I931/($D931^0.70558407859294)*'Hintergrund Berechnung'!$I$942),IF($C931&lt;13,(I931/($D931^0.70558407859294)*'Hintergrund Berechnung'!$I$941)*0.5,IF($C931&lt;16,(I931/($D931^0.70558407859294)*'Hintergrund Berechnung'!$I$941)*0.67,I931/($D931^0.70558407859294)*'Hintergrund Berechnung'!$I$942)))</f>
        <v>#DIV/0!</v>
      </c>
      <c r="AA931" s="16" t="str">
        <f t="shared" si="129"/>
        <v/>
      </c>
      <c r="AB931" s="16" t="e">
        <f>IF($A$3=FALSE,IF($C931&lt;16,K931/($D931^0.70558407859294)*'Hintergrund Berechnung'!$I$941,K931/($D931^0.70558407859294)*'Hintergrund Berechnung'!$I$942),IF($C931&lt;13,(K931/($D931^0.70558407859294)*'Hintergrund Berechnung'!$I$941)*0.5,IF($C931&lt;16,(K931/($D931^0.70558407859294)*'Hintergrund Berechnung'!$I$941)*0.67,K931/($D931^0.70558407859294)*'Hintergrund Berechnung'!$I$942)))</f>
        <v>#DIV/0!</v>
      </c>
      <c r="AC931" s="16" t="str">
        <f t="shared" si="130"/>
        <v/>
      </c>
      <c r="AD931" s="16" t="e">
        <f>IF($A$3=FALSE,IF($C931&lt;16,M931/($D931^0.70558407859294)*'Hintergrund Berechnung'!$I$941,M931/($D931^0.70558407859294)*'Hintergrund Berechnung'!$I$942),IF($C931&lt;13,(M931/($D931^0.70558407859294)*'Hintergrund Berechnung'!$I$941)*0.5,IF($C931&lt;16,(M931/($D931^0.70558407859294)*'Hintergrund Berechnung'!$I$941)*0.67,M931/($D931^0.70558407859294)*'Hintergrund Berechnung'!$I$942)))</f>
        <v>#DIV/0!</v>
      </c>
      <c r="AE931" s="16" t="str">
        <f t="shared" si="131"/>
        <v/>
      </c>
      <c r="AF931" s="16" t="e">
        <f>IF($A$3=FALSE,IF($C931&lt;16,O931/($D931^0.70558407859294)*'Hintergrund Berechnung'!$I$941,O931/($D931^0.70558407859294)*'Hintergrund Berechnung'!$I$942),IF($C931&lt;13,(O931/($D931^0.70558407859294)*'Hintergrund Berechnung'!$I$941)*0.5,IF($C931&lt;16,(O931/($D931^0.70558407859294)*'Hintergrund Berechnung'!$I$941)*0.67,O931/($D931^0.70558407859294)*'Hintergrund Berechnung'!$I$942)))</f>
        <v>#DIV/0!</v>
      </c>
      <c r="AG931" s="16" t="str">
        <f t="shared" si="132"/>
        <v/>
      </c>
      <c r="AH931" s="16" t="e">
        <f t="shared" si="133"/>
        <v>#DIV/0!</v>
      </c>
      <c r="AI931" s="34" t="e">
        <f>ROUND(IF(C931&lt;16,$Q931/($D931^0.450818786555515)*'Hintergrund Berechnung'!$N$941,$Q931/($D931^0.450818786555515)*'Hintergrund Berechnung'!$N$942),0)</f>
        <v>#DIV/0!</v>
      </c>
      <c r="AJ931" s="34">
        <f>ROUND(IF(C931&lt;16,$R931*'Hintergrund Berechnung'!$O$941,$R931*'Hintergrund Berechnung'!$O$942),0)</f>
        <v>0</v>
      </c>
      <c r="AK931" s="34">
        <f>ROUND(IF(C931&lt;16,IF(S931&gt;0,(25-$S931)*'Hintergrund Berechnung'!$J$941,0),IF(S931&gt;0,(25-$S931)*'Hintergrund Berechnung'!$J$942,0)),0)</f>
        <v>0</v>
      </c>
      <c r="AL931" s="18" t="e">
        <f t="shared" si="134"/>
        <v>#DIV/0!</v>
      </c>
    </row>
    <row r="932" spans="21:38" x14ac:dyDescent="0.5">
      <c r="U932" s="16">
        <f t="shared" si="126"/>
        <v>0</v>
      </c>
      <c r="V932" s="16" t="e">
        <f>IF($A$3=FALSE,IF($C932&lt;16,E932/($D932^0.70558407859294)*'Hintergrund Berechnung'!$I$941,E932/($D932^0.70558407859294)*'Hintergrund Berechnung'!$I$942),IF($C932&lt;13,(E932/($D932^0.70558407859294)*'Hintergrund Berechnung'!$I$941)*0.5,IF($C932&lt;16,(E932/($D932^0.70558407859294)*'Hintergrund Berechnung'!$I$941)*0.67,E932/($D932^0.70558407859294)*'Hintergrund Berechnung'!$I$942)))</f>
        <v>#DIV/0!</v>
      </c>
      <c r="W932" s="16" t="str">
        <f t="shared" si="127"/>
        <v/>
      </c>
      <c r="X932" s="16" t="e">
        <f>IF($A$3=FALSE,IF($C932&lt;16,G932/($D932^0.70558407859294)*'Hintergrund Berechnung'!$I$941,G932/($D932^0.70558407859294)*'Hintergrund Berechnung'!$I$942),IF($C932&lt;13,(G932/($D932^0.70558407859294)*'Hintergrund Berechnung'!$I$941)*0.5,IF($C932&lt;16,(G932/($D932^0.70558407859294)*'Hintergrund Berechnung'!$I$941)*0.67,G932/($D932^0.70558407859294)*'Hintergrund Berechnung'!$I$942)))</f>
        <v>#DIV/0!</v>
      </c>
      <c r="Y932" s="16" t="str">
        <f t="shared" si="128"/>
        <v/>
      </c>
      <c r="Z932" s="16" t="e">
        <f>IF($A$3=FALSE,IF($C932&lt;16,I932/($D932^0.70558407859294)*'Hintergrund Berechnung'!$I$941,I932/($D932^0.70558407859294)*'Hintergrund Berechnung'!$I$942),IF($C932&lt;13,(I932/($D932^0.70558407859294)*'Hintergrund Berechnung'!$I$941)*0.5,IF($C932&lt;16,(I932/($D932^0.70558407859294)*'Hintergrund Berechnung'!$I$941)*0.67,I932/($D932^0.70558407859294)*'Hintergrund Berechnung'!$I$942)))</f>
        <v>#DIV/0!</v>
      </c>
      <c r="AA932" s="16" t="str">
        <f t="shared" si="129"/>
        <v/>
      </c>
      <c r="AB932" s="16" t="e">
        <f>IF($A$3=FALSE,IF($C932&lt;16,K932/($D932^0.70558407859294)*'Hintergrund Berechnung'!$I$941,K932/($D932^0.70558407859294)*'Hintergrund Berechnung'!$I$942),IF($C932&lt;13,(K932/($D932^0.70558407859294)*'Hintergrund Berechnung'!$I$941)*0.5,IF($C932&lt;16,(K932/($D932^0.70558407859294)*'Hintergrund Berechnung'!$I$941)*0.67,K932/($D932^0.70558407859294)*'Hintergrund Berechnung'!$I$942)))</f>
        <v>#DIV/0!</v>
      </c>
      <c r="AC932" s="16" t="str">
        <f t="shared" si="130"/>
        <v/>
      </c>
      <c r="AD932" s="16" t="e">
        <f>IF($A$3=FALSE,IF($C932&lt;16,M932/($D932^0.70558407859294)*'Hintergrund Berechnung'!$I$941,M932/($D932^0.70558407859294)*'Hintergrund Berechnung'!$I$942),IF($C932&lt;13,(M932/($D932^0.70558407859294)*'Hintergrund Berechnung'!$I$941)*0.5,IF($C932&lt;16,(M932/($D932^0.70558407859294)*'Hintergrund Berechnung'!$I$941)*0.67,M932/($D932^0.70558407859294)*'Hintergrund Berechnung'!$I$942)))</f>
        <v>#DIV/0!</v>
      </c>
      <c r="AE932" s="16" t="str">
        <f t="shared" si="131"/>
        <v/>
      </c>
      <c r="AF932" s="16" t="e">
        <f>IF($A$3=FALSE,IF($C932&lt;16,O932/($D932^0.70558407859294)*'Hintergrund Berechnung'!$I$941,O932/($D932^0.70558407859294)*'Hintergrund Berechnung'!$I$942),IF($C932&lt;13,(O932/($D932^0.70558407859294)*'Hintergrund Berechnung'!$I$941)*0.5,IF($C932&lt;16,(O932/($D932^0.70558407859294)*'Hintergrund Berechnung'!$I$941)*0.67,O932/($D932^0.70558407859294)*'Hintergrund Berechnung'!$I$942)))</f>
        <v>#DIV/0!</v>
      </c>
      <c r="AG932" s="16" t="str">
        <f t="shared" si="132"/>
        <v/>
      </c>
      <c r="AH932" s="16" t="e">
        <f t="shared" si="133"/>
        <v>#DIV/0!</v>
      </c>
      <c r="AI932" s="34" t="e">
        <f>ROUND(IF(C932&lt;16,$Q932/($D932^0.450818786555515)*'Hintergrund Berechnung'!$N$941,$Q932/($D932^0.450818786555515)*'Hintergrund Berechnung'!$N$942),0)</f>
        <v>#DIV/0!</v>
      </c>
      <c r="AJ932" s="34">
        <f>ROUND(IF(C932&lt;16,$R932*'Hintergrund Berechnung'!$O$941,$R932*'Hintergrund Berechnung'!$O$942),0)</f>
        <v>0</v>
      </c>
      <c r="AK932" s="34">
        <f>ROUND(IF(C932&lt;16,IF(S932&gt;0,(25-$S932)*'Hintergrund Berechnung'!$J$941,0),IF(S932&gt;0,(25-$S932)*'Hintergrund Berechnung'!$J$942,0)),0)</f>
        <v>0</v>
      </c>
      <c r="AL932" s="18" t="e">
        <f t="shared" si="134"/>
        <v>#DIV/0!</v>
      </c>
    </row>
    <row r="933" spans="21:38" x14ac:dyDescent="0.5">
      <c r="U933" s="16">
        <f t="shared" si="126"/>
        <v>0</v>
      </c>
      <c r="V933" s="16" t="e">
        <f>IF($A$3=FALSE,IF($C933&lt;16,E933/($D933^0.70558407859294)*'Hintergrund Berechnung'!$I$941,E933/($D933^0.70558407859294)*'Hintergrund Berechnung'!$I$942),IF($C933&lt;13,(E933/($D933^0.70558407859294)*'Hintergrund Berechnung'!$I$941)*0.5,IF($C933&lt;16,(E933/($D933^0.70558407859294)*'Hintergrund Berechnung'!$I$941)*0.67,E933/($D933^0.70558407859294)*'Hintergrund Berechnung'!$I$942)))</f>
        <v>#DIV/0!</v>
      </c>
      <c r="W933" s="16" t="str">
        <f t="shared" si="127"/>
        <v/>
      </c>
      <c r="X933" s="16" t="e">
        <f>IF($A$3=FALSE,IF($C933&lt;16,G933/($D933^0.70558407859294)*'Hintergrund Berechnung'!$I$941,G933/($D933^0.70558407859294)*'Hintergrund Berechnung'!$I$942),IF($C933&lt;13,(G933/($D933^0.70558407859294)*'Hintergrund Berechnung'!$I$941)*0.5,IF($C933&lt;16,(G933/($D933^0.70558407859294)*'Hintergrund Berechnung'!$I$941)*0.67,G933/($D933^0.70558407859294)*'Hintergrund Berechnung'!$I$942)))</f>
        <v>#DIV/0!</v>
      </c>
      <c r="Y933" s="16" t="str">
        <f t="shared" si="128"/>
        <v/>
      </c>
      <c r="Z933" s="16" t="e">
        <f>IF($A$3=FALSE,IF($C933&lt;16,I933/($D933^0.70558407859294)*'Hintergrund Berechnung'!$I$941,I933/($D933^0.70558407859294)*'Hintergrund Berechnung'!$I$942),IF($C933&lt;13,(I933/($D933^0.70558407859294)*'Hintergrund Berechnung'!$I$941)*0.5,IF($C933&lt;16,(I933/($D933^0.70558407859294)*'Hintergrund Berechnung'!$I$941)*0.67,I933/($D933^0.70558407859294)*'Hintergrund Berechnung'!$I$942)))</f>
        <v>#DIV/0!</v>
      </c>
      <c r="AA933" s="16" t="str">
        <f t="shared" si="129"/>
        <v/>
      </c>
      <c r="AB933" s="16" t="e">
        <f>IF($A$3=FALSE,IF($C933&lt;16,K933/($D933^0.70558407859294)*'Hintergrund Berechnung'!$I$941,K933/($D933^0.70558407859294)*'Hintergrund Berechnung'!$I$942),IF($C933&lt;13,(K933/($D933^0.70558407859294)*'Hintergrund Berechnung'!$I$941)*0.5,IF($C933&lt;16,(K933/($D933^0.70558407859294)*'Hintergrund Berechnung'!$I$941)*0.67,K933/($D933^0.70558407859294)*'Hintergrund Berechnung'!$I$942)))</f>
        <v>#DIV/0!</v>
      </c>
      <c r="AC933" s="16" t="str">
        <f t="shared" si="130"/>
        <v/>
      </c>
      <c r="AD933" s="16" t="e">
        <f>IF($A$3=FALSE,IF($C933&lt;16,M933/($D933^0.70558407859294)*'Hintergrund Berechnung'!$I$941,M933/($D933^0.70558407859294)*'Hintergrund Berechnung'!$I$942),IF($C933&lt;13,(M933/($D933^0.70558407859294)*'Hintergrund Berechnung'!$I$941)*0.5,IF($C933&lt;16,(M933/($D933^0.70558407859294)*'Hintergrund Berechnung'!$I$941)*0.67,M933/($D933^0.70558407859294)*'Hintergrund Berechnung'!$I$942)))</f>
        <v>#DIV/0!</v>
      </c>
      <c r="AE933" s="16" t="str">
        <f t="shared" si="131"/>
        <v/>
      </c>
      <c r="AF933" s="16" t="e">
        <f>IF($A$3=FALSE,IF($C933&lt;16,O933/($D933^0.70558407859294)*'Hintergrund Berechnung'!$I$941,O933/($D933^0.70558407859294)*'Hintergrund Berechnung'!$I$942),IF($C933&lt;13,(O933/($D933^0.70558407859294)*'Hintergrund Berechnung'!$I$941)*0.5,IF($C933&lt;16,(O933/($D933^0.70558407859294)*'Hintergrund Berechnung'!$I$941)*0.67,O933/($D933^0.70558407859294)*'Hintergrund Berechnung'!$I$942)))</f>
        <v>#DIV/0!</v>
      </c>
      <c r="AG933" s="16" t="str">
        <f t="shared" si="132"/>
        <v/>
      </c>
      <c r="AH933" s="16" t="e">
        <f t="shared" si="133"/>
        <v>#DIV/0!</v>
      </c>
      <c r="AI933" s="34" t="e">
        <f>ROUND(IF(C933&lt;16,$Q933/($D933^0.450818786555515)*'Hintergrund Berechnung'!$N$941,$Q933/($D933^0.450818786555515)*'Hintergrund Berechnung'!$N$942),0)</f>
        <v>#DIV/0!</v>
      </c>
      <c r="AJ933" s="34">
        <f>ROUND(IF(C933&lt;16,$R933*'Hintergrund Berechnung'!$O$941,$R933*'Hintergrund Berechnung'!$O$942),0)</f>
        <v>0</v>
      </c>
      <c r="AK933" s="34">
        <f>ROUND(IF(C933&lt;16,IF(S933&gt;0,(25-$S933)*'Hintergrund Berechnung'!$J$941,0),IF(S933&gt;0,(25-$S933)*'Hintergrund Berechnung'!$J$942,0)),0)</f>
        <v>0</v>
      </c>
      <c r="AL933" s="18" t="e">
        <f t="shared" si="134"/>
        <v>#DIV/0!</v>
      </c>
    </row>
    <row r="934" spans="21:38" x14ac:dyDescent="0.5">
      <c r="U934" s="16">
        <f t="shared" si="126"/>
        <v>0</v>
      </c>
      <c r="V934" s="16" t="e">
        <f>IF($A$3=FALSE,IF($C934&lt;16,E934/($D934^0.70558407859294)*'Hintergrund Berechnung'!$I$941,E934/($D934^0.70558407859294)*'Hintergrund Berechnung'!$I$942),IF($C934&lt;13,(E934/($D934^0.70558407859294)*'Hintergrund Berechnung'!$I$941)*0.5,IF($C934&lt;16,(E934/($D934^0.70558407859294)*'Hintergrund Berechnung'!$I$941)*0.67,E934/($D934^0.70558407859294)*'Hintergrund Berechnung'!$I$942)))</f>
        <v>#DIV/0!</v>
      </c>
      <c r="W934" s="16" t="str">
        <f t="shared" si="127"/>
        <v/>
      </c>
      <c r="X934" s="16" t="e">
        <f>IF($A$3=FALSE,IF($C934&lt;16,G934/($D934^0.70558407859294)*'Hintergrund Berechnung'!$I$941,G934/($D934^0.70558407859294)*'Hintergrund Berechnung'!$I$942),IF($C934&lt;13,(G934/($D934^0.70558407859294)*'Hintergrund Berechnung'!$I$941)*0.5,IF($C934&lt;16,(G934/($D934^0.70558407859294)*'Hintergrund Berechnung'!$I$941)*0.67,G934/($D934^0.70558407859294)*'Hintergrund Berechnung'!$I$942)))</f>
        <v>#DIV/0!</v>
      </c>
      <c r="Y934" s="16" t="str">
        <f t="shared" si="128"/>
        <v/>
      </c>
      <c r="Z934" s="16" t="e">
        <f>IF($A$3=FALSE,IF($C934&lt;16,I934/($D934^0.70558407859294)*'Hintergrund Berechnung'!$I$941,I934/($D934^0.70558407859294)*'Hintergrund Berechnung'!$I$942),IF($C934&lt;13,(I934/($D934^0.70558407859294)*'Hintergrund Berechnung'!$I$941)*0.5,IF($C934&lt;16,(I934/($D934^0.70558407859294)*'Hintergrund Berechnung'!$I$941)*0.67,I934/($D934^0.70558407859294)*'Hintergrund Berechnung'!$I$942)))</f>
        <v>#DIV/0!</v>
      </c>
      <c r="AA934" s="16" t="str">
        <f t="shared" si="129"/>
        <v/>
      </c>
      <c r="AB934" s="16" t="e">
        <f>IF($A$3=FALSE,IF($C934&lt;16,K934/($D934^0.70558407859294)*'Hintergrund Berechnung'!$I$941,K934/($D934^0.70558407859294)*'Hintergrund Berechnung'!$I$942),IF($C934&lt;13,(K934/($D934^0.70558407859294)*'Hintergrund Berechnung'!$I$941)*0.5,IF($C934&lt;16,(K934/($D934^0.70558407859294)*'Hintergrund Berechnung'!$I$941)*0.67,K934/($D934^0.70558407859294)*'Hintergrund Berechnung'!$I$942)))</f>
        <v>#DIV/0!</v>
      </c>
      <c r="AC934" s="16" t="str">
        <f t="shared" si="130"/>
        <v/>
      </c>
      <c r="AD934" s="16" t="e">
        <f>IF($A$3=FALSE,IF($C934&lt;16,M934/($D934^0.70558407859294)*'Hintergrund Berechnung'!$I$941,M934/($D934^0.70558407859294)*'Hintergrund Berechnung'!$I$942),IF($C934&lt;13,(M934/($D934^0.70558407859294)*'Hintergrund Berechnung'!$I$941)*0.5,IF($C934&lt;16,(M934/($D934^0.70558407859294)*'Hintergrund Berechnung'!$I$941)*0.67,M934/($D934^0.70558407859294)*'Hintergrund Berechnung'!$I$942)))</f>
        <v>#DIV/0!</v>
      </c>
      <c r="AE934" s="16" t="str">
        <f t="shared" si="131"/>
        <v/>
      </c>
      <c r="AF934" s="16" t="e">
        <f>IF($A$3=FALSE,IF($C934&lt;16,O934/($D934^0.70558407859294)*'Hintergrund Berechnung'!$I$941,O934/($D934^0.70558407859294)*'Hintergrund Berechnung'!$I$942),IF($C934&lt;13,(O934/($D934^0.70558407859294)*'Hintergrund Berechnung'!$I$941)*0.5,IF($C934&lt;16,(O934/($D934^0.70558407859294)*'Hintergrund Berechnung'!$I$941)*0.67,O934/($D934^0.70558407859294)*'Hintergrund Berechnung'!$I$942)))</f>
        <v>#DIV/0!</v>
      </c>
      <c r="AG934" s="16" t="str">
        <f t="shared" si="132"/>
        <v/>
      </c>
      <c r="AH934" s="16" t="e">
        <f t="shared" si="133"/>
        <v>#DIV/0!</v>
      </c>
      <c r="AI934" s="34" t="e">
        <f>ROUND(IF(C934&lt;16,$Q934/($D934^0.450818786555515)*'Hintergrund Berechnung'!$N$941,$Q934/($D934^0.450818786555515)*'Hintergrund Berechnung'!$N$942),0)</f>
        <v>#DIV/0!</v>
      </c>
      <c r="AJ934" s="34">
        <f>ROUND(IF(C934&lt;16,$R934*'Hintergrund Berechnung'!$O$941,$R934*'Hintergrund Berechnung'!$O$942),0)</f>
        <v>0</v>
      </c>
      <c r="AK934" s="34">
        <f>ROUND(IF(C934&lt;16,IF(S934&gt;0,(25-$S934)*'Hintergrund Berechnung'!$J$941,0),IF(S934&gt;0,(25-$S934)*'Hintergrund Berechnung'!$J$942,0)),0)</f>
        <v>0</v>
      </c>
      <c r="AL934" s="18" t="e">
        <f t="shared" si="134"/>
        <v>#DIV/0!</v>
      </c>
    </row>
    <row r="935" spans="21:38" x14ac:dyDescent="0.5">
      <c r="U935" s="16">
        <f t="shared" si="126"/>
        <v>0</v>
      </c>
      <c r="V935" s="16" t="e">
        <f>IF($A$3=FALSE,IF($C935&lt;16,E935/($D935^0.70558407859294)*'Hintergrund Berechnung'!$I$941,E935/($D935^0.70558407859294)*'Hintergrund Berechnung'!$I$942),IF($C935&lt;13,(E935/($D935^0.70558407859294)*'Hintergrund Berechnung'!$I$941)*0.5,IF($C935&lt;16,(E935/($D935^0.70558407859294)*'Hintergrund Berechnung'!$I$941)*0.67,E935/($D935^0.70558407859294)*'Hintergrund Berechnung'!$I$942)))</f>
        <v>#DIV/0!</v>
      </c>
      <c r="W935" s="16" t="str">
        <f t="shared" si="127"/>
        <v/>
      </c>
      <c r="X935" s="16" t="e">
        <f>IF($A$3=FALSE,IF($C935&lt;16,G935/($D935^0.70558407859294)*'Hintergrund Berechnung'!$I$941,G935/($D935^0.70558407859294)*'Hintergrund Berechnung'!$I$942),IF($C935&lt;13,(G935/($D935^0.70558407859294)*'Hintergrund Berechnung'!$I$941)*0.5,IF($C935&lt;16,(G935/($D935^0.70558407859294)*'Hintergrund Berechnung'!$I$941)*0.67,G935/($D935^0.70558407859294)*'Hintergrund Berechnung'!$I$942)))</f>
        <v>#DIV/0!</v>
      </c>
      <c r="Y935" s="16" t="str">
        <f t="shared" si="128"/>
        <v/>
      </c>
      <c r="Z935" s="16" t="e">
        <f>IF($A$3=FALSE,IF($C935&lt;16,I935/($D935^0.70558407859294)*'Hintergrund Berechnung'!$I$941,I935/($D935^0.70558407859294)*'Hintergrund Berechnung'!$I$942),IF($C935&lt;13,(I935/($D935^0.70558407859294)*'Hintergrund Berechnung'!$I$941)*0.5,IF($C935&lt;16,(I935/($D935^0.70558407859294)*'Hintergrund Berechnung'!$I$941)*0.67,I935/($D935^0.70558407859294)*'Hintergrund Berechnung'!$I$942)))</f>
        <v>#DIV/0!</v>
      </c>
      <c r="AA935" s="16" t="str">
        <f t="shared" si="129"/>
        <v/>
      </c>
      <c r="AB935" s="16" t="e">
        <f>IF($A$3=FALSE,IF($C935&lt;16,K935/($D935^0.70558407859294)*'Hintergrund Berechnung'!$I$941,K935/($D935^0.70558407859294)*'Hintergrund Berechnung'!$I$942),IF($C935&lt;13,(K935/($D935^0.70558407859294)*'Hintergrund Berechnung'!$I$941)*0.5,IF($C935&lt;16,(K935/($D935^0.70558407859294)*'Hintergrund Berechnung'!$I$941)*0.67,K935/($D935^0.70558407859294)*'Hintergrund Berechnung'!$I$942)))</f>
        <v>#DIV/0!</v>
      </c>
      <c r="AC935" s="16" t="str">
        <f t="shared" si="130"/>
        <v/>
      </c>
      <c r="AD935" s="16" t="e">
        <f>IF($A$3=FALSE,IF($C935&lt;16,M935/($D935^0.70558407859294)*'Hintergrund Berechnung'!$I$941,M935/($D935^0.70558407859294)*'Hintergrund Berechnung'!$I$942),IF($C935&lt;13,(M935/($D935^0.70558407859294)*'Hintergrund Berechnung'!$I$941)*0.5,IF($C935&lt;16,(M935/($D935^0.70558407859294)*'Hintergrund Berechnung'!$I$941)*0.67,M935/($D935^0.70558407859294)*'Hintergrund Berechnung'!$I$942)))</f>
        <v>#DIV/0!</v>
      </c>
      <c r="AE935" s="16" t="str">
        <f t="shared" si="131"/>
        <v/>
      </c>
      <c r="AF935" s="16" t="e">
        <f>IF($A$3=FALSE,IF($C935&lt;16,O935/($D935^0.70558407859294)*'Hintergrund Berechnung'!$I$941,O935/($D935^0.70558407859294)*'Hintergrund Berechnung'!$I$942),IF($C935&lt;13,(O935/($D935^0.70558407859294)*'Hintergrund Berechnung'!$I$941)*0.5,IF($C935&lt;16,(O935/($D935^0.70558407859294)*'Hintergrund Berechnung'!$I$941)*0.67,O935/($D935^0.70558407859294)*'Hintergrund Berechnung'!$I$942)))</f>
        <v>#DIV/0!</v>
      </c>
      <c r="AG935" s="16" t="str">
        <f t="shared" si="132"/>
        <v/>
      </c>
      <c r="AH935" s="16" t="e">
        <f t="shared" si="133"/>
        <v>#DIV/0!</v>
      </c>
      <c r="AI935" s="34" t="e">
        <f>ROUND(IF(C935&lt;16,$Q935/($D935^0.450818786555515)*'Hintergrund Berechnung'!$N$941,$Q935/($D935^0.450818786555515)*'Hintergrund Berechnung'!$N$942),0)</f>
        <v>#DIV/0!</v>
      </c>
      <c r="AJ935" s="34">
        <f>ROUND(IF(C935&lt;16,$R935*'Hintergrund Berechnung'!$O$941,$R935*'Hintergrund Berechnung'!$O$942),0)</f>
        <v>0</v>
      </c>
      <c r="AK935" s="34">
        <f>ROUND(IF(C935&lt;16,IF(S935&gt;0,(25-$S935)*'Hintergrund Berechnung'!$J$941,0),IF(S935&gt;0,(25-$S935)*'Hintergrund Berechnung'!$J$942,0)),0)</f>
        <v>0</v>
      </c>
      <c r="AL935" s="18" t="e">
        <f t="shared" si="134"/>
        <v>#DIV/0!</v>
      </c>
    </row>
    <row r="936" spans="21:38" x14ac:dyDescent="0.5">
      <c r="U936" s="16">
        <f t="shared" si="126"/>
        <v>0</v>
      </c>
      <c r="V936" s="16" t="e">
        <f>IF($A$3=FALSE,IF($C936&lt;16,E936/($D936^0.70558407859294)*'Hintergrund Berechnung'!$I$941,E936/($D936^0.70558407859294)*'Hintergrund Berechnung'!$I$942),IF($C936&lt;13,(E936/($D936^0.70558407859294)*'Hintergrund Berechnung'!$I$941)*0.5,IF($C936&lt;16,(E936/($D936^0.70558407859294)*'Hintergrund Berechnung'!$I$941)*0.67,E936/($D936^0.70558407859294)*'Hintergrund Berechnung'!$I$942)))</f>
        <v>#DIV/0!</v>
      </c>
      <c r="W936" s="16" t="str">
        <f t="shared" si="127"/>
        <v/>
      </c>
      <c r="X936" s="16" t="e">
        <f>IF($A$3=FALSE,IF($C936&lt;16,G936/($D936^0.70558407859294)*'Hintergrund Berechnung'!$I$941,G936/($D936^0.70558407859294)*'Hintergrund Berechnung'!$I$942),IF($C936&lt;13,(G936/($D936^0.70558407859294)*'Hintergrund Berechnung'!$I$941)*0.5,IF($C936&lt;16,(G936/($D936^0.70558407859294)*'Hintergrund Berechnung'!$I$941)*0.67,G936/($D936^0.70558407859294)*'Hintergrund Berechnung'!$I$942)))</f>
        <v>#DIV/0!</v>
      </c>
      <c r="Y936" s="16" t="str">
        <f t="shared" si="128"/>
        <v/>
      </c>
      <c r="Z936" s="16" t="e">
        <f>IF($A$3=FALSE,IF($C936&lt;16,I936/($D936^0.70558407859294)*'Hintergrund Berechnung'!$I$941,I936/($D936^0.70558407859294)*'Hintergrund Berechnung'!$I$942),IF($C936&lt;13,(I936/($D936^0.70558407859294)*'Hintergrund Berechnung'!$I$941)*0.5,IF($C936&lt;16,(I936/($D936^0.70558407859294)*'Hintergrund Berechnung'!$I$941)*0.67,I936/($D936^0.70558407859294)*'Hintergrund Berechnung'!$I$942)))</f>
        <v>#DIV/0!</v>
      </c>
      <c r="AA936" s="16" t="str">
        <f t="shared" si="129"/>
        <v/>
      </c>
      <c r="AB936" s="16" t="e">
        <f>IF($A$3=FALSE,IF($C936&lt;16,K936/($D936^0.70558407859294)*'Hintergrund Berechnung'!$I$941,K936/($D936^0.70558407859294)*'Hintergrund Berechnung'!$I$942),IF($C936&lt;13,(K936/($D936^0.70558407859294)*'Hintergrund Berechnung'!$I$941)*0.5,IF($C936&lt;16,(K936/($D936^0.70558407859294)*'Hintergrund Berechnung'!$I$941)*0.67,K936/($D936^0.70558407859294)*'Hintergrund Berechnung'!$I$942)))</f>
        <v>#DIV/0!</v>
      </c>
      <c r="AC936" s="16" t="str">
        <f t="shared" si="130"/>
        <v/>
      </c>
      <c r="AD936" s="16" t="e">
        <f>IF($A$3=FALSE,IF($C936&lt;16,M936/($D936^0.70558407859294)*'Hintergrund Berechnung'!$I$941,M936/($D936^0.70558407859294)*'Hintergrund Berechnung'!$I$942),IF($C936&lt;13,(M936/($D936^0.70558407859294)*'Hintergrund Berechnung'!$I$941)*0.5,IF($C936&lt;16,(M936/($D936^0.70558407859294)*'Hintergrund Berechnung'!$I$941)*0.67,M936/($D936^0.70558407859294)*'Hintergrund Berechnung'!$I$942)))</f>
        <v>#DIV/0!</v>
      </c>
      <c r="AE936" s="16" t="str">
        <f t="shared" si="131"/>
        <v/>
      </c>
      <c r="AF936" s="16" t="e">
        <f>IF($A$3=FALSE,IF($C936&lt;16,O936/($D936^0.70558407859294)*'Hintergrund Berechnung'!$I$941,O936/($D936^0.70558407859294)*'Hintergrund Berechnung'!$I$942),IF($C936&lt;13,(O936/($D936^0.70558407859294)*'Hintergrund Berechnung'!$I$941)*0.5,IF($C936&lt;16,(O936/($D936^0.70558407859294)*'Hintergrund Berechnung'!$I$941)*0.67,O936/($D936^0.70558407859294)*'Hintergrund Berechnung'!$I$942)))</f>
        <v>#DIV/0!</v>
      </c>
      <c r="AG936" s="16" t="str">
        <f t="shared" si="132"/>
        <v/>
      </c>
      <c r="AH936" s="16" t="e">
        <f t="shared" si="133"/>
        <v>#DIV/0!</v>
      </c>
      <c r="AI936" s="34" t="e">
        <f>ROUND(IF(C936&lt;16,$Q936/($D936^0.450818786555515)*'Hintergrund Berechnung'!$N$941,$Q936/($D936^0.450818786555515)*'Hintergrund Berechnung'!$N$942),0)</f>
        <v>#DIV/0!</v>
      </c>
      <c r="AJ936" s="34">
        <f>ROUND(IF(C936&lt;16,$R936*'Hintergrund Berechnung'!$O$941,$R936*'Hintergrund Berechnung'!$O$942),0)</f>
        <v>0</v>
      </c>
      <c r="AK936" s="34">
        <f>ROUND(IF(C936&lt;16,IF(S936&gt;0,(25-$S936)*'Hintergrund Berechnung'!$J$941,0),IF(S936&gt;0,(25-$S936)*'Hintergrund Berechnung'!$J$942,0)),0)</f>
        <v>0</v>
      </c>
      <c r="AL936" s="18" t="e">
        <f t="shared" si="134"/>
        <v>#DIV/0!</v>
      </c>
    </row>
    <row r="937" spans="21:38" x14ac:dyDescent="0.5">
      <c r="U937" s="16">
        <f t="shared" si="126"/>
        <v>0</v>
      </c>
      <c r="V937" s="16" t="e">
        <f>IF($A$3=FALSE,IF($C937&lt;16,E937/($D937^0.70558407859294)*'Hintergrund Berechnung'!$I$941,E937/($D937^0.70558407859294)*'Hintergrund Berechnung'!$I$942),IF($C937&lt;13,(E937/($D937^0.70558407859294)*'Hintergrund Berechnung'!$I$941)*0.5,IF($C937&lt;16,(E937/($D937^0.70558407859294)*'Hintergrund Berechnung'!$I$941)*0.67,E937/($D937^0.70558407859294)*'Hintergrund Berechnung'!$I$942)))</f>
        <v>#DIV/0!</v>
      </c>
      <c r="W937" s="16" t="str">
        <f t="shared" si="127"/>
        <v/>
      </c>
      <c r="X937" s="16" t="e">
        <f>IF($A$3=FALSE,IF($C937&lt;16,G937/($D937^0.70558407859294)*'Hintergrund Berechnung'!$I$941,G937/($D937^0.70558407859294)*'Hintergrund Berechnung'!$I$942),IF($C937&lt;13,(G937/($D937^0.70558407859294)*'Hintergrund Berechnung'!$I$941)*0.5,IF($C937&lt;16,(G937/($D937^0.70558407859294)*'Hintergrund Berechnung'!$I$941)*0.67,G937/($D937^0.70558407859294)*'Hintergrund Berechnung'!$I$942)))</f>
        <v>#DIV/0!</v>
      </c>
      <c r="Y937" s="16" t="str">
        <f t="shared" si="128"/>
        <v/>
      </c>
      <c r="Z937" s="16" t="e">
        <f>IF($A$3=FALSE,IF($C937&lt;16,I937/($D937^0.70558407859294)*'Hintergrund Berechnung'!$I$941,I937/($D937^0.70558407859294)*'Hintergrund Berechnung'!$I$942),IF($C937&lt;13,(I937/($D937^0.70558407859294)*'Hintergrund Berechnung'!$I$941)*0.5,IF($C937&lt;16,(I937/($D937^0.70558407859294)*'Hintergrund Berechnung'!$I$941)*0.67,I937/($D937^0.70558407859294)*'Hintergrund Berechnung'!$I$942)))</f>
        <v>#DIV/0!</v>
      </c>
      <c r="AA937" s="16" t="str">
        <f t="shared" si="129"/>
        <v/>
      </c>
      <c r="AB937" s="16" t="e">
        <f>IF($A$3=FALSE,IF($C937&lt;16,K937/($D937^0.70558407859294)*'Hintergrund Berechnung'!$I$941,K937/($D937^0.70558407859294)*'Hintergrund Berechnung'!$I$942),IF($C937&lt;13,(K937/($D937^0.70558407859294)*'Hintergrund Berechnung'!$I$941)*0.5,IF($C937&lt;16,(K937/($D937^0.70558407859294)*'Hintergrund Berechnung'!$I$941)*0.67,K937/($D937^0.70558407859294)*'Hintergrund Berechnung'!$I$942)))</f>
        <v>#DIV/0!</v>
      </c>
      <c r="AC937" s="16" t="str">
        <f t="shared" si="130"/>
        <v/>
      </c>
      <c r="AD937" s="16" t="e">
        <f>IF($A$3=FALSE,IF($C937&lt;16,M937/($D937^0.70558407859294)*'Hintergrund Berechnung'!$I$941,M937/($D937^0.70558407859294)*'Hintergrund Berechnung'!$I$942),IF($C937&lt;13,(M937/($D937^0.70558407859294)*'Hintergrund Berechnung'!$I$941)*0.5,IF($C937&lt;16,(M937/($D937^0.70558407859294)*'Hintergrund Berechnung'!$I$941)*0.67,M937/($D937^0.70558407859294)*'Hintergrund Berechnung'!$I$942)))</f>
        <v>#DIV/0!</v>
      </c>
      <c r="AE937" s="16" t="str">
        <f t="shared" si="131"/>
        <v/>
      </c>
      <c r="AF937" s="16" t="e">
        <f>IF($A$3=FALSE,IF($C937&lt;16,O937/($D937^0.70558407859294)*'Hintergrund Berechnung'!$I$941,O937/($D937^0.70558407859294)*'Hintergrund Berechnung'!$I$942),IF($C937&lt;13,(O937/($D937^0.70558407859294)*'Hintergrund Berechnung'!$I$941)*0.5,IF($C937&lt;16,(O937/($D937^0.70558407859294)*'Hintergrund Berechnung'!$I$941)*0.67,O937/($D937^0.70558407859294)*'Hintergrund Berechnung'!$I$942)))</f>
        <v>#DIV/0!</v>
      </c>
      <c r="AG937" s="16" t="str">
        <f t="shared" si="132"/>
        <v/>
      </c>
      <c r="AH937" s="16" t="e">
        <f t="shared" si="133"/>
        <v>#DIV/0!</v>
      </c>
      <c r="AI937" s="34" t="e">
        <f>ROUND(IF(C937&lt;16,$Q937/($D937^0.450818786555515)*'Hintergrund Berechnung'!$N$941,$Q937/($D937^0.450818786555515)*'Hintergrund Berechnung'!$N$942),0)</f>
        <v>#DIV/0!</v>
      </c>
      <c r="AJ937" s="34">
        <f>ROUND(IF(C937&lt;16,$R937*'Hintergrund Berechnung'!$O$941,$R937*'Hintergrund Berechnung'!$O$942),0)</f>
        <v>0</v>
      </c>
      <c r="AK937" s="34">
        <f>ROUND(IF(C937&lt;16,IF(S937&gt;0,(25-$S937)*'Hintergrund Berechnung'!$J$941,0),IF(S937&gt;0,(25-$S937)*'Hintergrund Berechnung'!$J$942,0)),0)</f>
        <v>0</v>
      </c>
      <c r="AL937" s="18" t="e">
        <f t="shared" si="134"/>
        <v>#DIV/0!</v>
      </c>
    </row>
    <row r="938" spans="21:38" x14ac:dyDescent="0.5">
      <c r="U938" s="16">
        <f t="shared" si="126"/>
        <v>0</v>
      </c>
      <c r="V938" s="16" t="e">
        <f>IF($A$3=FALSE,IF($C938&lt;16,E938/($D938^0.70558407859294)*'Hintergrund Berechnung'!$I$941,E938/($D938^0.70558407859294)*'Hintergrund Berechnung'!$I$942),IF($C938&lt;13,(E938/($D938^0.70558407859294)*'Hintergrund Berechnung'!$I$941)*0.5,IF($C938&lt;16,(E938/($D938^0.70558407859294)*'Hintergrund Berechnung'!$I$941)*0.67,E938/($D938^0.70558407859294)*'Hintergrund Berechnung'!$I$942)))</f>
        <v>#DIV/0!</v>
      </c>
      <c r="W938" s="16" t="str">
        <f t="shared" si="127"/>
        <v/>
      </c>
      <c r="X938" s="16" t="e">
        <f>IF($A$3=FALSE,IF($C938&lt;16,G938/($D938^0.70558407859294)*'Hintergrund Berechnung'!$I$941,G938/($D938^0.70558407859294)*'Hintergrund Berechnung'!$I$942),IF($C938&lt;13,(G938/($D938^0.70558407859294)*'Hintergrund Berechnung'!$I$941)*0.5,IF($C938&lt;16,(G938/($D938^0.70558407859294)*'Hintergrund Berechnung'!$I$941)*0.67,G938/($D938^0.70558407859294)*'Hintergrund Berechnung'!$I$942)))</f>
        <v>#DIV/0!</v>
      </c>
      <c r="Y938" s="16" t="str">
        <f t="shared" si="128"/>
        <v/>
      </c>
      <c r="Z938" s="16" t="e">
        <f>IF($A$3=FALSE,IF($C938&lt;16,I938/($D938^0.70558407859294)*'Hintergrund Berechnung'!$I$941,I938/($D938^0.70558407859294)*'Hintergrund Berechnung'!$I$942),IF($C938&lt;13,(I938/($D938^0.70558407859294)*'Hintergrund Berechnung'!$I$941)*0.5,IF($C938&lt;16,(I938/($D938^0.70558407859294)*'Hintergrund Berechnung'!$I$941)*0.67,I938/($D938^0.70558407859294)*'Hintergrund Berechnung'!$I$942)))</f>
        <v>#DIV/0!</v>
      </c>
      <c r="AA938" s="16" t="str">
        <f t="shared" si="129"/>
        <v/>
      </c>
      <c r="AB938" s="16" t="e">
        <f>IF($A$3=FALSE,IF($C938&lt;16,K938/($D938^0.70558407859294)*'Hintergrund Berechnung'!$I$941,K938/($D938^0.70558407859294)*'Hintergrund Berechnung'!$I$942),IF($C938&lt;13,(K938/($D938^0.70558407859294)*'Hintergrund Berechnung'!$I$941)*0.5,IF($C938&lt;16,(K938/($D938^0.70558407859294)*'Hintergrund Berechnung'!$I$941)*0.67,K938/($D938^0.70558407859294)*'Hintergrund Berechnung'!$I$942)))</f>
        <v>#DIV/0!</v>
      </c>
      <c r="AC938" s="16" t="str">
        <f t="shared" si="130"/>
        <v/>
      </c>
      <c r="AD938" s="16" t="e">
        <f>IF($A$3=FALSE,IF($C938&lt;16,M938/($D938^0.70558407859294)*'Hintergrund Berechnung'!$I$941,M938/($D938^0.70558407859294)*'Hintergrund Berechnung'!$I$942),IF($C938&lt;13,(M938/($D938^0.70558407859294)*'Hintergrund Berechnung'!$I$941)*0.5,IF($C938&lt;16,(M938/($D938^0.70558407859294)*'Hintergrund Berechnung'!$I$941)*0.67,M938/($D938^0.70558407859294)*'Hintergrund Berechnung'!$I$942)))</f>
        <v>#DIV/0!</v>
      </c>
      <c r="AE938" s="16" t="str">
        <f t="shared" si="131"/>
        <v/>
      </c>
      <c r="AF938" s="16" t="e">
        <f>IF($A$3=FALSE,IF($C938&lt;16,O938/($D938^0.70558407859294)*'Hintergrund Berechnung'!$I$941,O938/($D938^0.70558407859294)*'Hintergrund Berechnung'!$I$942),IF($C938&lt;13,(O938/($D938^0.70558407859294)*'Hintergrund Berechnung'!$I$941)*0.5,IF($C938&lt;16,(O938/($D938^0.70558407859294)*'Hintergrund Berechnung'!$I$941)*0.67,O938/($D938^0.70558407859294)*'Hintergrund Berechnung'!$I$942)))</f>
        <v>#DIV/0!</v>
      </c>
      <c r="AG938" s="16" t="str">
        <f t="shared" si="132"/>
        <v/>
      </c>
      <c r="AH938" s="16" t="e">
        <f t="shared" si="133"/>
        <v>#DIV/0!</v>
      </c>
      <c r="AI938" s="34" t="e">
        <f>ROUND(IF(C938&lt;16,$Q938/($D938^0.450818786555515)*'Hintergrund Berechnung'!$N$941,$Q938/($D938^0.450818786555515)*'Hintergrund Berechnung'!$N$942),0)</f>
        <v>#DIV/0!</v>
      </c>
      <c r="AJ938" s="34">
        <f>ROUND(IF(C938&lt;16,$R938*'Hintergrund Berechnung'!$O$941,$R938*'Hintergrund Berechnung'!$O$942),0)</f>
        <v>0</v>
      </c>
      <c r="AK938" s="34">
        <f>ROUND(IF(C938&lt;16,IF(S938&gt;0,(25-$S938)*'Hintergrund Berechnung'!$J$941,0),IF(S938&gt;0,(25-$S938)*'Hintergrund Berechnung'!$J$942,0)),0)</f>
        <v>0</v>
      </c>
      <c r="AL938" s="18" t="e">
        <f t="shared" si="134"/>
        <v>#DIV/0!</v>
      </c>
    </row>
    <row r="939" spans="21:38" x14ac:dyDescent="0.5">
      <c r="U939" s="16">
        <f t="shared" si="126"/>
        <v>0</v>
      </c>
      <c r="V939" s="16" t="e">
        <f>IF($A$3=FALSE,IF($C939&lt;16,E939/($D939^0.70558407859294)*'Hintergrund Berechnung'!$I$941,E939/($D939^0.70558407859294)*'Hintergrund Berechnung'!$I$942),IF($C939&lt;13,(E939/($D939^0.70558407859294)*'Hintergrund Berechnung'!$I$941)*0.5,IF($C939&lt;16,(E939/($D939^0.70558407859294)*'Hintergrund Berechnung'!$I$941)*0.67,E939/($D939^0.70558407859294)*'Hintergrund Berechnung'!$I$942)))</f>
        <v>#DIV/0!</v>
      </c>
      <c r="W939" s="16" t="str">
        <f t="shared" si="127"/>
        <v/>
      </c>
      <c r="X939" s="16" t="e">
        <f>IF($A$3=FALSE,IF($C939&lt;16,G939/($D939^0.70558407859294)*'Hintergrund Berechnung'!$I$941,G939/($D939^0.70558407859294)*'Hintergrund Berechnung'!$I$942),IF($C939&lt;13,(G939/($D939^0.70558407859294)*'Hintergrund Berechnung'!$I$941)*0.5,IF($C939&lt;16,(G939/($D939^0.70558407859294)*'Hintergrund Berechnung'!$I$941)*0.67,G939/($D939^0.70558407859294)*'Hintergrund Berechnung'!$I$942)))</f>
        <v>#DIV/0!</v>
      </c>
      <c r="Y939" s="16" t="str">
        <f t="shared" si="128"/>
        <v/>
      </c>
      <c r="Z939" s="16" t="e">
        <f>IF($A$3=FALSE,IF($C939&lt;16,I939/($D939^0.70558407859294)*'Hintergrund Berechnung'!$I$941,I939/($D939^0.70558407859294)*'Hintergrund Berechnung'!$I$942),IF($C939&lt;13,(I939/($D939^0.70558407859294)*'Hintergrund Berechnung'!$I$941)*0.5,IF($C939&lt;16,(I939/($D939^0.70558407859294)*'Hintergrund Berechnung'!$I$941)*0.67,I939/($D939^0.70558407859294)*'Hintergrund Berechnung'!$I$942)))</f>
        <v>#DIV/0!</v>
      </c>
      <c r="AA939" s="16" t="str">
        <f t="shared" si="129"/>
        <v/>
      </c>
      <c r="AB939" s="16" t="e">
        <f>IF($A$3=FALSE,IF($C939&lt;16,K939/($D939^0.70558407859294)*'Hintergrund Berechnung'!$I$941,K939/($D939^0.70558407859294)*'Hintergrund Berechnung'!$I$942),IF($C939&lt;13,(K939/($D939^0.70558407859294)*'Hintergrund Berechnung'!$I$941)*0.5,IF($C939&lt;16,(K939/($D939^0.70558407859294)*'Hintergrund Berechnung'!$I$941)*0.67,K939/($D939^0.70558407859294)*'Hintergrund Berechnung'!$I$942)))</f>
        <v>#DIV/0!</v>
      </c>
      <c r="AC939" s="16" t="str">
        <f t="shared" si="130"/>
        <v/>
      </c>
      <c r="AD939" s="16" t="e">
        <f>IF($A$3=FALSE,IF($C939&lt;16,M939/($D939^0.70558407859294)*'Hintergrund Berechnung'!$I$941,M939/($D939^0.70558407859294)*'Hintergrund Berechnung'!$I$942),IF($C939&lt;13,(M939/($D939^0.70558407859294)*'Hintergrund Berechnung'!$I$941)*0.5,IF($C939&lt;16,(M939/($D939^0.70558407859294)*'Hintergrund Berechnung'!$I$941)*0.67,M939/($D939^0.70558407859294)*'Hintergrund Berechnung'!$I$942)))</f>
        <v>#DIV/0!</v>
      </c>
      <c r="AE939" s="16" t="str">
        <f t="shared" si="131"/>
        <v/>
      </c>
      <c r="AF939" s="16" t="e">
        <f>IF($A$3=FALSE,IF($C939&lt;16,O939/($D939^0.70558407859294)*'Hintergrund Berechnung'!$I$941,O939/($D939^0.70558407859294)*'Hintergrund Berechnung'!$I$942),IF($C939&lt;13,(O939/($D939^0.70558407859294)*'Hintergrund Berechnung'!$I$941)*0.5,IF($C939&lt;16,(O939/($D939^0.70558407859294)*'Hintergrund Berechnung'!$I$941)*0.67,O939/($D939^0.70558407859294)*'Hintergrund Berechnung'!$I$942)))</f>
        <v>#DIV/0!</v>
      </c>
      <c r="AG939" s="16" t="str">
        <f t="shared" si="132"/>
        <v/>
      </c>
      <c r="AH939" s="16" t="e">
        <f t="shared" si="133"/>
        <v>#DIV/0!</v>
      </c>
      <c r="AI939" s="34" t="e">
        <f>ROUND(IF(C939&lt;16,$Q939/($D939^0.450818786555515)*'Hintergrund Berechnung'!$N$941,$Q939/($D939^0.450818786555515)*'Hintergrund Berechnung'!$N$942),0)</f>
        <v>#DIV/0!</v>
      </c>
      <c r="AJ939" s="34">
        <f>ROUND(IF(C939&lt;16,$R939*'Hintergrund Berechnung'!$O$941,$R939*'Hintergrund Berechnung'!$O$942),0)</f>
        <v>0</v>
      </c>
      <c r="AK939" s="34">
        <f>ROUND(IF(C939&lt;16,IF(S939&gt;0,(25-$S939)*'Hintergrund Berechnung'!$J$941,0),IF(S939&gt;0,(25-$S939)*'Hintergrund Berechnung'!$J$942,0)),0)</f>
        <v>0</v>
      </c>
      <c r="AL939" s="18" t="e">
        <f t="shared" si="134"/>
        <v>#DIV/0!</v>
      </c>
    </row>
    <row r="940" spans="21:38" x14ac:dyDescent="0.5">
      <c r="U940" s="16">
        <f t="shared" si="126"/>
        <v>0</v>
      </c>
      <c r="V940" s="16" t="e">
        <f>IF($A$3=FALSE,IF($C940&lt;16,E940/($D940^0.70558407859294)*'Hintergrund Berechnung'!$I$941,E940/($D940^0.70558407859294)*'Hintergrund Berechnung'!$I$942),IF($C940&lt;13,(E940/($D940^0.70558407859294)*'Hintergrund Berechnung'!$I$941)*0.5,IF($C940&lt;16,(E940/($D940^0.70558407859294)*'Hintergrund Berechnung'!$I$941)*0.67,E940/($D940^0.70558407859294)*'Hintergrund Berechnung'!$I$942)))</f>
        <v>#DIV/0!</v>
      </c>
      <c r="W940" s="16" t="str">
        <f t="shared" si="127"/>
        <v/>
      </c>
      <c r="X940" s="16" t="e">
        <f>IF($A$3=FALSE,IF($C940&lt;16,G940/($D940^0.70558407859294)*'Hintergrund Berechnung'!$I$941,G940/($D940^0.70558407859294)*'Hintergrund Berechnung'!$I$942),IF($C940&lt;13,(G940/($D940^0.70558407859294)*'Hintergrund Berechnung'!$I$941)*0.5,IF($C940&lt;16,(G940/($D940^0.70558407859294)*'Hintergrund Berechnung'!$I$941)*0.67,G940/($D940^0.70558407859294)*'Hintergrund Berechnung'!$I$942)))</f>
        <v>#DIV/0!</v>
      </c>
      <c r="Y940" s="16" t="str">
        <f t="shared" si="128"/>
        <v/>
      </c>
      <c r="Z940" s="16" t="e">
        <f>IF($A$3=FALSE,IF($C940&lt;16,I940/($D940^0.70558407859294)*'Hintergrund Berechnung'!$I$941,I940/($D940^0.70558407859294)*'Hintergrund Berechnung'!$I$942),IF($C940&lt;13,(I940/($D940^0.70558407859294)*'Hintergrund Berechnung'!$I$941)*0.5,IF($C940&lt;16,(I940/($D940^0.70558407859294)*'Hintergrund Berechnung'!$I$941)*0.67,I940/($D940^0.70558407859294)*'Hintergrund Berechnung'!$I$942)))</f>
        <v>#DIV/0!</v>
      </c>
      <c r="AA940" s="16" t="str">
        <f t="shared" si="129"/>
        <v/>
      </c>
      <c r="AB940" s="16" t="e">
        <f>IF($A$3=FALSE,IF($C940&lt;16,K940/($D940^0.70558407859294)*'Hintergrund Berechnung'!$I$941,K940/($D940^0.70558407859294)*'Hintergrund Berechnung'!$I$942),IF($C940&lt;13,(K940/($D940^0.70558407859294)*'Hintergrund Berechnung'!$I$941)*0.5,IF($C940&lt;16,(K940/($D940^0.70558407859294)*'Hintergrund Berechnung'!$I$941)*0.67,K940/($D940^0.70558407859294)*'Hintergrund Berechnung'!$I$942)))</f>
        <v>#DIV/0!</v>
      </c>
      <c r="AC940" s="16" t="str">
        <f t="shared" si="130"/>
        <v/>
      </c>
      <c r="AD940" s="16" t="e">
        <f>IF($A$3=FALSE,IF($C940&lt;16,M940/($D940^0.70558407859294)*'Hintergrund Berechnung'!$I$941,M940/($D940^0.70558407859294)*'Hintergrund Berechnung'!$I$942),IF($C940&lt;13,(M940/($D940^0.70558407859294)*'Hintergrund Berechnung'!$I$941)*0.5,IF($C940&lt;16,(M940/($D940^0.70558407859294)*'Hintergrund Berechnung'!$I$941)*0.67,M940/($D940^0.70558407859294)*'Hintergrund Berechnung'!$I$942)))</f>
        <v>#DIV/0!</v>
      </c>
      <c r="AE940" s="16" t="str">
        <f t="shared" si="131"/>
        <v/>
      </c>
      <c r="AF940" s="16" t="e">
        <f>IF($A$3=FALSE,IF($C940&lt;16,O940/($D940^0.70558407859294)*'Hintergrund Berechnung'!$I$941,O940/($D940^0.70558407859294)*'Hintergrund Berechnung'!$I$942),IF($C940&lt;13,(O940/($D940^0.70558407859294)*'Hintergrund Berechnung'!$I$941)*0.5,IF($C940&lt;16,(O940/($D940^0.70558407859294)*'Hintergrund Berechnung'!$I$941)*0.67,O940/($D940^0.70558407859294)*'Hintergrund Berechnung'!$I$942)))</f>
        <v>#DIV/0!</v>
      </c>
      <c r="AG940" s="16" t="str">
        <f t="shared" si="132"/>
        <v/>
      </c>
      <c r="AH940" s="16" t="e">
        <f t="shared" si="133"/>
        <v>#DIV/0!</v>
      </c>
      <c r="AI940" s="34" t="e">
        <f>ROUND(IF(C940&lt;16,$Q940/($D940^0.450818786555515)*'Hintergrund Berechnung'!$N$941,$Q940/($D940^0.450818786555515)*'Hintergrund Berechnung'!$N$942),0)</f>
        <v>#DIV/0!</v>
      </c>
      <c r="AJ940" s="34">
        <f>ROUND(IF(C940&lt;16,$R940*'Hintergrund Berechnung'!$O$941,$R940*'Hintergrund Berechnung'!$O$942),0)</f>
        <v>0</v>
      </c>
      <c r="AK940" s="34">
        <f>ROUND(IF(C940&lt;16,IF(S940&gt;0,(25-$S940)*'Hintergrund Berechnung'!$J$941,0),IF(S940&gt;0,(25-$S940)*'Hintergrund Berechnung'!$J$942,0)),0)</f>
        <v>0</v>
      </c>
      <c r="AL940" s="18" t="e">
        <f t="shared" si="134"/>
        <v>#DIV/0!</v>
      </c>
    </row>
    <row r="941" spans="21:38" x14ac:dyDescent="0.5">
      <c r="U941" s="16">
        <f t="shared" si="126"/>
        <v>0</v>
      </c>
      <c r="V941" s="16" t="e">
        <f>IF($A$3=FALSE,IF($C941&lt;16,E941/($D941^0.70558407859294)*'Hintergrund Berechnung'!$I$941,E941/($D941^0.70558407859294)*'Hintergrund Berechnung'!$I$942),IF($C941&lt;13,(E941/($D941^0.70558407859294)*'Hintergrund Berechnung'!$I$941)*0.5,IF($C941&lt;16,(E941/($D941^0.70558407859294)*'Hintergrund Berechnung'!$I$941)*0.67,E941/($D941^0.70558407859294)*'Hintergrund Berechnung'!$I$942)))</f>
        <v>#DIV/0!</v>
      </c>
      <c r="W941" s="16" t="str">
        <f t="shared" si="127"/>
        <v/>
      </c>
      <c r="X941" s="16" t="e">
        <f>IF($A$3=FALSE,IF($C941&lt;16,G941/($D941^0.70558407859294)*'Hintergrund Berechnung'!$I$941,G941/($D941^0.70558407859294)*'Hintergrund Berechnung'!$I$942),IF($C941&lt;13,(G941/($D941^0.70558407859294)*'Hintergrund Berechnung'!$I$941)*0.5,IF($C941&lt;16,(G941/($D941^0.70558407859294)*'Hintergrund Berechnung'!$I$941)*0.67,G941/($D941^0.70558407859294)*'Hintergrund Berechnung'!$I$942)))</f>
        <v>#DIV/0!</v>
      </c>
      <c r="Y941" s="16" t="str">
        <f t="shared" si="128"/>
        <v/>
      </c>
      <c r="Z941" s="16" t="e">
        <f>IF($A$3=FALSE,IF($C941&lt;16,I941/($D941^0.70558407859294)*'Hintergrund Berechnung'!$I$941,I941/($D941^0.70558407859294)*'Hintergrund Berechnung'!$I$942),IF($C941&lt;13,(I941/($D941^0.70558407859294)*'Hintergrund Berechnung'!$I$941)*0.5,IF($C941&lt;16,(I941/($D941^0.70558407859294)*'Hintergrund Berechnung'!$I$941)*0.67,I941/($D941^0.70558407859294)*'Hintergrund Berechnung'!$I$942)))</f>
        <v>#DIV/0!</v>
      </c>
      <c r="AA941" s="16" t="str">
        <f t="shared" si="129"/>
        <v/>
      </c>
      <c r="AB941" s="16" t="e">
        <f>IF($A$3=FALSE,IF($C941&lt;16,K941/($D941^0.70558407859294)*'Hintergrund Berechnung'!$I$941,K941/($D941^0.70558407859294)*'Hintergrund Berechnung'!$I$942),IF($C941&lt;13,(K941/($D941^0.70558407859294)*'Hintergrund Berechnung'!$I$941)*0.5,IF($C941&lt;16,(K941/($D941^0.70558407859294)*'Hintergrund Berechnung'!$I$941)*0.67,K941/($D941^0.70558407859294)*'Hintergrund Berechnung'!$I$942)))</f>
        <v>#DIV/0!</v>
      </c>
      <c r="AC941" s="16" t="str">
        <f t="shared" si="130"/>
        <v/>
      </c>
      <c r="AD941" s="16" t="e">
        <f>IF($A$3=FALSE,IF($C941&lt;16,M941/($D941^0.70558407859294)*'Hintergrund Berechnung'!$I$941,M941/($D941^0.70558407859294)*'Hintergrund Berechnung'!$I$942),IF($C941&lt;13,(M941/($D941^0.70558407859294)*'Hintergrund Berechnung'!$I$941)*0.5,IF($C941&lt;16,(M941/($D941^0.70558407859294)*'Hintergrund Berechnung'!$I$941)*0.67,M941/($D941^0.70558407859294)*'Hintergrund Berechnung'!$I$942)))</f>
        <v>#DIV/0!</v>
      </c>
      <c r="AE941" s="16" t="str">
        <f t="shared" si="131"/>
        <v/>
      </c>
      <c r="AF941" s="16" t="e">
        <f>IF($A$3=FALSE,IF($C941&lt;16,O941/($D941^0.70558407859294)*'Hintergrund Berechnung'!$I$941,O941/($D941^0.70558407859294)*'Hintergrund Berechnung'!$I$942),IF($C941&lt;13,(O941/($D941^0.70558407859294)*'Hintergrund Berechnung'!$I$941)*0.5,IF($C941&lt;16,(O941/($D941^0.70558407859294)*'Hintergrund Berechnung'!$I$941)*0.67,O941/($D941^0.70558407859294)*'Hintergrund Berechnung'!$I$942)))</f>
        <v>#DIV/0!</v>
      </c>
      <c r="AG941" s="16" t="str">
        <f t="shared" si="132"/>
        <v/>
      </c>
      <c r="AH941" s="16" t="e">
        <f t="shared" si="133"/>
        <v>#DIV/0!</v>
      </c>
      <c r="AI941" s="34" t="e">
        <f>ROUND(IF(C941&lt;16,$Q941/($D941^0.450818786555515)*'Hintergrund Berechnung'!$N$941,$Q941/($D941^0.450818786555515)*'Hintergrund Berechnung'!$N$942),0)</f>
        <v>#DIV/0!</v>
      </c>
      <c r="AJ941" s="34">
        <f>ROUND(IF(C941&lt;16,$R941*'Hintergrund Berechnung'!$O$941,$R941*'Hintergrund Berechnung'!$O$942),0)</f>
        <v>0</v>
      </c>
      <c r="AK941" s="34">
        <f>ROUND(IF(C941&lt;16,IF(S941&gt;0,(25-$S941)*'Hintergrund Berechnung'!$J$941,0),IF(S941&gt;0,(25-$S941)*'Hintergrund Berechnung'!$J$942,0)),0)</f>
        <v>0</v>
      </c>
      <c r="AL941" s="18" t="e">
        <f t="shared" si="134"/>
        <v>#DIV/0!</v>
      </c>
    </row>
    <row r="942" spans="21:38" x14ac:dyDescent="0.5">
      <c r="U942" s="16">
        <f t="shared" si="126"/>
        <v>0</v>
      </c>
      <c r="V942" s="16" t="e">
        <f>IF($A$3=FALSE,IF($C942&lt;16,E942/($D942^0.70558407859294)*'Hintergrund Berechnung'!$I$941,E942/($D942^0.70558407859294)*'Hintergrund Berechnung'!$I$942),IF($C942&lt;13,(E942/($D942^0.70558407859294)*'Hintergrund Berechnung'!$I$941)*0.5,IF($C942&lt;16,(E942/($D942^0.70558407859294)*'Hintergrund Berechnung'!$I$941)*0.67,E942/($D942^0.70558407859294)*'Hintergrund Berechnung'!$I$942)))</f>
        <v>#DIV/0!</v>
      </c>
      <c r="W942" s="16" t="str">
        <f t="shared" si="127"/>
        <v/>
      </c>
      <c r="X942" s="16" t="e">
        <f>IF($A$3=FALSE,IF($C942&lt;16,G942/($D942^0.70558407859294)*'Hintergrund Berechnung'!$I$941,G942/($D942^0.70558407859294)*'Hintergrund Berechnung'!$I$942),IF($C942&lt;13,(G942/($D942^0.70558407859294)*'Hintergrund Berechnung'!$I$941)*0.5,IF($C942&lt;16,(G942/($D942^0.70558407859294)*'Hintergrund Berechnung'!$I$941)*0.67,G942/($D942^0.70558407859294)*'Hintergrund Berechnung'!$I$942)))</f>
        <v>#DIV/0!</v>
      </c>
      <c r="Y942" s="16" t="str">
        <f t="shared" si="128"/>
        <v/>
      </c>
      <c r="Z942" s="16" t="e">
        <f>IF($A$3=FALSE,IF($C942&lt;16,I942/($D942^0.70558407859294)*'Hintergrund Berechnung'!$I$941,I942/($D942^0.70558407859294)*'Hintergrund Berechnung'!$I$942),IF($C942&lt;13,(I942/($D942^0.70558407859294)*'Hintergrund Berechnung'!$I$941)*0.5,IF($C942&lt;16,(I942/($D942^0.70558407859294)*'Hintergrund Berechnung'!$I$941)*0.67,I942/($D942^0.70558407859294)*'Hintergrund Berechnung'!$I$942)))</f>
        <v>#DIV/0!</v>
      </c>
      <c r="AA942" s="16" t="str">
        <f t="shared" si="129"/>
        <v/>
      </c>
      <c r="AB942" s="16" t="e">
        <f>IF($A$3=FALSE,IF($C942&lt;16,K942/($D942^0.70558407859294)*'Hintergrund Berechnung'!$I$941,K942/($D942^0.70558407859294)*'Hintergrund Berechnung'!$I$942),IF($C942&lt;13,(K942/($D942^0.70558407859294)*'Hintergrund Berechnung'!$I$941)*0.5,IF($C942&lt;16,(K942/($D942^0.70558407859294)*'Hintergrund Berechnung'!$I$941)*0.67,K942/($D942^0.70558407859294)*'Hintergrund Berechnung'!$I$942)))</f>
        <v>#DIV/0!</v>
      </c>
      <c r="AC942" s="16" t="str">
        <f t="shared" si="130"/>
        <v/>
      </c>
      <c r="AD942" s="16" t="e">
        <f>IF($A$3=FALSE,IF($C942&lt;16,M942/($D942^0.70558407859294)*'Hintergrund Berechnung'!$I$941,M942/($D942^0.70558407859294)*'Hintergrund Berechnung'!$I$942),IF($C942&lt;13,(M942/($D942^0.70558407859294)*'Hintergrund Berechnung'!$I$941)*0.5,IF($C942&lt;16,(M942/($D942^0.70558407859294)*'Hintergrund Berechnung'!$I$941)*0.67,M942/($D942^0.70558407859294)*'Hintergrund Berechnung'!$I$942)))</f>
        <v>#DIV/0!</v>
      </c>
      <c r="AE942" s="16" t="str">
        <f t="shared" si="131"/>
        <v/>
      </c>
      <c r="AF942" s="16" t="e">
        <f>IF($A$3=FALSE,IF($C942&lt;16,O942/($D942^0.70558407859294)*'Hintergrund Berechnung'!$I$941,O942/($D942^0.70558407859294)*'Hintergrund Berechnung'!$I$942),IF($C942&lt;13,(O942/($D942^0.70558407859294)*'Hintergrund Berechnung'!$I$941)*0.5,IF($C942&lt;16,(O942/($D942^0.70558407859294)*'Hintergrund Berechnung'!$I$941)*0.67,O942/($D942^0.70558407859294)*'Hintergrund Berechnung'!$I$942)))</f>
        <v>#DIV/0!</v>
      </c>
      <c r="AG942" s="16" t="str">
        <f t="shared" si="132"/>
        <v/>
      </c>
      <c r="AH942" s="16" t="e">
        <f t="shared" si="133"/>
        <v>#DIV/0!</v>
      </c>
      <c r="AI942" s="34" t="e">
        <f>ROUND(IF(C942&lt;16,$Q942/($D942^0.450818786555515)*'Hintergrund Berechnung'!$N$941,$Q942/($D942^0.450818786555515)*'Hintergrund Berechnung'!$N$942),0)</f>
        <v>#DIV/0!</v>
      </c>
      <c r="AJ942" s="34">
        <f>ROUND(IF(C942&lt;16,$R942*'Hintergrund Berechnung'!$O$941,$R942*'Hintergrund Berechnung'!$O$942),0)</f>
        <v>0</v>
      </c>
      <c r="AK942" s="34">
        <f>ROUND(IF(C942&lt;16,IF(S942&gt;0,(25-$S942)*'Hintergrund Berechnung'!$J$941,0),IF(S942&gt;0,(25-$S942)*'Hintergrund Berechnung'!$J$942,0)),0)</f>
        <v>0</v>
      </c>
      <c r="AL942" s="18" t="e">
        <f t="shared" si="134"/>
        <v>#DIV/0!</v>
      </c>
    </row>
    <row r="943" spans="21:38" x14ac:dyDescent="0.5">
      <c r="U943" s="16">
        <f t="shared" si="126"/>
        <v>0</v>
      </c>
      <c r="V943" s="16" t="e">
        <f>IF($A$3=FALSE,IF($C943&lt;16,E943/($D943^0.70558407859294)*'Hintergrund Berechnung'!$I$941,E943/($D943^0.70558407859294)*'Hintergrund Berechnung'!$I$942),IF($C943&lt;13,(E943/($D943^0.70558407859294)*'Hintergrund Berechnung'!$I$941)*0.5,IF($C943&lt;16,(E943/($D943^0.70558407859294)*'Hintergrund Berechnung'!$I$941)*0.67,E943/($D943^0.70558407859294)*'Hintergrund Berechnung'!$I$942)))</f>
        <v>#DIV/0!</v>
      </c>
      <c r="W943" s="16" t="str">
        <f t="shared" si="127"/>
        <v/>
      </c>
      <c r="X943" s="16" t="e">
        <f>IF($A$3=FALSE,IF($C943&lt;16,G943/($D943^0.70558407859294)*'Hintergrund Berechnung'!$I$941,G943/($D943^0.70558407859294)*'Hintergrund Berechnung'!$I$942),IF($C943&lt;13,(G943/($D943^0.70558407859294)*'Hintergrund Berechnung'!$I$941)*0.5,IF($C943&lt;16,(G943/($D943^0.70558407859294)*'Hintergrund Berechnung'!$I$941)*0.67,G943/($D943^0.70558407859294)*'Hintergrund Berechnung'!$I$942)))</f>
        <v>#DIV/0!</v>
      </c>
      <c r="Y943" s="16" t="str">
        <f t="shared" si="128"/>
        <v/>
      </c>
      <c r="Z943" s="16" t="e">
        <f>IF($A$3=FALSE,IF($C943&lt;16,I943/($D943^0.70558407859294)*'Hintergrund Berechnung'!$I$941,I943/($D943^0.70558407859294)*'Hintergrund Berechnung'!$I$942),IF($C943&lt;13,(I943/($D943^0.70558407859294)*'Hintergrund Berechnung'!$I$941)*0.5,IF($C943&lt;16,(I943/($D943^0.70558407859294)*'Hintergrund Berechnung'!$I$941)*0.67,I943/($D943^0.70558407859294)*'Hintergrund Berechnung'!$I$942)))</f>
        <v>#DIV/0!</v>
      </c>
      <c r="AA943" s="16" t="str">
        <f t="shared" si="129"/>
        <v/>
      </c>
      <c r="AB943" s="16" t="e">
        <f>IF($A$3=FALSE,IF($C943&lt;16,K943/($D943^0.70558407859294)*'Hintergrund Berechnung'!$I$941,K943/($D943^0.70558407859294)*'Hintergrund Berechnung'!$I$942),IF($C943&lt;13,(K943/($D943^0.70558407859294)*'Hintergrund Berechnung'!$I$941)*0.5,IF($C943&lt;16,(K943/($D943^0.70558407859294)*'Hintergrund Berechnung'!$I$941)*0.67,K943/($D943^0.70558407859294)*'Hintergrund Berechnung'!$I$942)))</f>
        <v>#DIV/0!</v>
      </c>
      <c r="AC943" s="16" t="str">
        <f t="shared" si="130"/>
        <v/>
      </c>
      <c r="AD943" s="16" t="e">
        <f>IF($A$3=FALSE,IF($C943&lt;16,M943/($D943^0.70558407859294)*'Hintergrund Berechnung'!$I$941,M943/($D943^0.70558407859294)*'Hintergrund Berechnung'!$I$942),IF($C943&lt;13,(M943/($D943^0.70558407859294)*'Hintergrund Berechnung'!$I$941)*0.5,IF($C943&lt;16,(M943/($D943^0.70558407859294)*'Hintergrund Berechnung'!$I$941)*0.67,M943/($D943^0.70558407859294)*'Hintergrund Berechnung'!$I$942)))</f>
        <v>#DIV/0!</v>
      </c>
      <c r="AE943" s="16" t="str">
        <f t="shared" si="131"/>
        <v/>
      </c>
      <c r="AF943" s="16" t="e">
        <f>IF($A$3=FALSE,IF($C943&lt;16,O943/($D943^0.70558407859294)*'Hintergrund Berechnung'!$I$941,O943/($D943^0.70558407859294)*'Hintergrund Berechnung'!$I$942),IF($C943&lt;13,(O943/($D943^0.70558407859294)*'Hintergrund Berechnung'!$I$941)*0.5,IF($C943&lt;16,(O943/($D943^0.70558407859294)*'Hintergrund Berechnung'!$I$941)*0.67,O943/($D943^0.70558407859294)*'Hintergrund Berechnung'!$I$942)))</f>
        <v>#DIV/0!</v>
      </c>
      <c r="AG943" s="16" t="str">
        <f t="shared" si="132"/>
        <v/>
      </c>
      <c r="AH943" s="16" t="e">
        <f t="shared" si="133"/>
        <v>#DIV/0!</v>
      </c>
      <c r="AI943" s="34" t="e">
        <f>ROUND(IF(C943&lt;16,$Q943/($D943^0.450818786555515)*'Hintergrund Berechnung'!$N$941,$Q943/($D943^0.450818786555515)*'Hintergrund Berechnung'!$N$942),0)</f>
        <v>#DIV/0!</v>
      </c>
      <c r="AJ943" s="34">
        <f>ROUND(IF(C943&lt;16,$R943*'Hintergrund Berechnung'!$O$941,$R943*'Hintergrund Berechnung'!$O$942),0)</f>
        <v>0</v>
      </c>
      <c r="AK943" s="34">
        <f>ROUND(IF(C943&lt;16,IF(S943&gt;0,(25-$S943)*'Hintergrund Berechnung'!$J$941,0),IF(S943&gt;0,(25-$S943)*'Hintergrund Berechnung'!$J$942,0)),0)</f>
        <v>0</v>
      </c>
      <c r="AL943" s="18" t="e">
        <f t="shared" si="134"/>
        <v>#DIV/0!</v>
      </c>
    </row>
    <row r="944" spans="21:38" x14ac:dyDescent="0.5">
      <c r="U944" s="16">
        <f t="shared" si="126"/>
        <v>0</v>
      </c>
      <c r="V944" s="16" t="e">
        <f>IF($A$3=FALSE,IF($C944&lt;16,E944/($D944^0.70558407859294)*'Hintergrund Berechnung'!$I$941,E944/($D944^0.70558407859294)*'Hintergrund Berechnung'!$I$942),IF($C944&lt;13,(E944/($D944^0.70558407859294)*'Hintergrund Berechnung'!$I$941)*0.5,IF($C944&lt;16,(E944/($D944^0.70558407859294)*'Hintergrund Berechnung'!$I$941)*0.67,E944/($D944^0.70558407859294)*'Hintergrund Berechnung'!$I$942)))</f>
        <v>#DIV/0!</v>
      </c>
      <c r="W944" s="16" t="str">
        <f t="shared" si="127"/>
        <v/>
      </c>
      <c r="X944" s="16" t="e">
        <f>IF($A$3=FALSE,IF($C944&lt;16,G944/($D944^0.70558407859294)*'Hintergrund Berechnung'!$I$941,G944/($D944^0.70558407859294)*'Hintergrund Berechnung'!$I$942),IF($C944&lt;13,(G944/($D944^0.70558407859294)*'Hintergrund Berechnung'!$I$941)*0.5,IF($C944&lt;16,(G944/($D944^0.70558407859294)*'Hintergrund Berechnung'!$I$941)*0.67,G944/($D944^0.70558407859294)*'Hintergrund Berechnung'!$I$942)))</f>
        <v>#DIV/0!</v>
      </c>
      <c r="Y944" s="16" t="str">
        <f t="shared" si="128"/>
        <v/>
      </c>
      <c r="Z944" s="16" t="e">
        <f>IF($A$3=FALSE,IF($C944&lt;16,I944/($D944^0.70558407859294)*'Hintergrund Berechnung'!$I$941,I944/($D944^0.70558407859294)*'Hintergrund Berechnung'!$I$942),IF($C944&lt;13,(I944/($D944^0.70558407859294)*'Hintergrund Berechnung'!$I$941)*0.5,IF($C944&lt;16,(I944/($D944^0.70558407859294)*'Hintergrund Berechnung'!$I$941)*0.67,I944/($D944^0.70558407859294)*'Hintergrund Berechnung'!$I$942)))</f>
        <v>#DIV/0!</v>
      </c>
      <c r="AA944" s="16" t="str">
        <f t="shared" si="129"/>
        <v/>
      </c>
      <c r="AB944" s="16" t="e">
        <f>IF($A$3=FALSE,IF($C944&lt;16,K944/($D944^0.70558407859294)*'Hintergrund Berechnung'!$I$941,K944/($D944^0.70558407859294)*'Hintergrund Berechnung'!$I$942),IF($C944&lt;13,(K944/($D944^0.70558407859294)*'Hintergrund Berechnung'!$I$941)*0.5,IF($C944&lt;16,(K944/($D944^0.70558407859294)*'Hintergrund Berechnung'!$I$941)*0.67,K944/($D944^0.70558407859294)*'Hintergrund Berechnung'!$I$942)))</f>
        <v>#DIV/0!</v>
      </c>
      <c r="AC944" s="16" t="str">
        <f t="shared" si="130"/>
        <v/>
      </c>
      <c r="AD944" s="16" t="e">
        <f>IF($A$3=FALSE,IF($C944&lt;16,M944/($D944^0.70558407859294)*'Hintergrund Berechnung'!$I$941,M944/($D944^0.70558407859294)*'Hintergrund Berechnung'!$I$942),IF($C944&lt;13,(M944/($D944^0.70558407859294)*'Hintergrund Berechnung'!$I$941)*0.5,IF($C944&lt;16,(M944/($D944^0.70558407859294)*'Hintergrund Berechnung'!$I$941)*0.67,M944/($D944^0.70558407859294)*'Hintergrund Berechnung'!$I$942)))</f>
        <v>#DIV/0!</v>
      </c>
      <c r="AE944" s="16" t="str">
        <f t="shared" si="131"/>
        <v/>
      </c>
      <c r="AF944" s="16" t="e">
        <f>IF($A$3=FALSE,IF($C944&lt;16,O944/($D944^0.70558407859294)*'Hintergrund Berechnung'!$I$941,O944/($D944^0.70558407859294)*'Hintergrund Berechnung'!$I$942),IF($C944&lt;13,(O944/($D944^0.70558407859294)*'Hintergrund Berechnung'!$I$941)*0.5,IF($C944&lt;16,(O944/($D944^0.70558407859294)*'Hintergrund Berechnung'!$I$941)*0.67,O944/($D944^0.70558407859294)*'Hintergrund Berechnung'!$I$942)))</f>
        <v>#DIV/0!</v>
      </c>
      <c r="AG944" s="16" t="str">
        <f t="shared" si="132"/>
        <v/>
      </c>
      <c r="AH944" s="16" t="e">
        <f t="shared" si="133"/>
        <v>#DIV/0!</v>
      </c>
      <c r="AI944" s="34" t="e">
        <f>ROUND(IF(C944&lt;16,$Q944/($D944^0.450818786555515)*'Hintergrund Berechnung'!$N$941,$Q944/($D944^0.450818786555515)*'Hintergrund Berechnung'!$N$942),0)</f>
        <v>#DIV/0!</v>
      </c>
      <c r="AJ944" s="34">
        <f>ROUND(IF(C944&lt;16,$R944*'Hintergrund Berechnung'!$O$941,$R944*'Hintergrund Berechnung'!$O$942),0)</f>
        <v>0</v>
      </c>
      <c r="AK944" s="34">
        <f>ROUND(IF(C944&lt;16,IF(S944&gt;0,(25-$S944)*'Hintergrund Berechnung'!$J$941,0),IF(S944&gt;0,(25-$S944)*'Hintergrund Berechnung'!$J$942,0)),0)</f>
        <v>0</v>
      </c>
      <c r="AL944" s="18" t="e">
        <f t="shared" si="134"/>
        <v>#DIV/0!</v>
      </c>
    </row>
    <row r="945" spans="21:38" x14ac:dyDescent="0.5">
      <c r="U945" s="16">
        <f t="shared" si="126"/>
        <v>0</v>
      </c>
      <c r="V945" s="16" t="e">
        <f>IF($A$3=FALSE,IF($C945&lt;16,E945/($D945^0.70558407859294)*'Hintergrund Berechnung'!$I$941,E945/($D945^0.70558407859294)*'Hintergrund Berechnung'!$I$942),IF($C945&lt;13,(E945/($D945^0.70558407859294)*'Hintergrund Berechnung'!$I$941)*0.5,IF($C945&lt;16,(E945/($D945^0.70558407859294)*'Hintergrund Berechnung'!$I$941)*0.67,E945/($D945^0.70558407859294)*'Hintergrund Berechnung'!$I$942)))</f>
        <v>#DIV/0!</v>
      </c>
      <c r="W945" s="16" t="str">
        <f t="shared" si="127"/>
        <v/>
      </c>
      <c r="X945" s="16" t="e">
        <f>IF($A$3=FALSE,IF($C945&lt;16,G945/($D945^0.70558407859294)*'Hintergrund Berechnung'!$I$941,G945/($D945^0.70558407859294)*'Hintergrund Berechnung'!$I$942),IF($C945&lt;13,(G945/($D945^0.70558407859294)*'Hintergrund Berechnung'!$I$941)*0.5,IF($C945&lt;16,(G945/($D945^0.70558407859294)*'Hintergrund Berechnung'!$I$941)*0.67,G945/($D945^0.70558407859294)*'Hintergrund Berechnung'!$I$942)))</f>
        <v>#DIV/0!</v>
      </c>
      <c r="Y945" s="16" t="str">
        <f t="shared" si="128"/>
        <v/>
      </c>
      <c r="Z945" s="16" t="e">
        <f>IF($A$3=FALSE,IF($C945&lt;16,I945/($D945^0.70558407859294)*'Hintergrund Berechnung'!$I$941,I945/($D945^0.70558407859294)*'Hintergrund Berechnung'!$I$942),IF($C945&lt;13,(I945/($D945^0.70558407859294)*'Hintergrund Berechnung'!$I$941)*0.5,IF($C945&lt;16,(I945/($D945^0.70558407859294)*'Hintergrund Berechnung'!$I$941)*0.67,I945/($D945^0.70558407859294)*'Hintergrund Berechnung'!$I$942)))</f>
        <v>#DIV/0!</v>
      </c>
      <c r="AA945" s="16" t="str">
        <f t="shared" si="129"/>
        <v/>
      </c>
      <c r="AB945" s="16" t="e">
        <f>IF($A$3=FALSE,IF($C945&lt;16,K945/($D945^0.70558407859294)*'Hintergrund Berechnung'!$I$941,K945/($D945^0.70558407859294)*'Hintergrund Berechnung'!$I$942),IF($C945&lt;13,(K945/($D945^0.70558407859294)*'Hintergrund Berechnung'!$I$941)*0.5,IF($C945&lt;16,(K945/($D945^0.70558407859294)*'Hintergrund Berechnung'!$I$941)*0.67,K945/($D945^0.70558407859294)*'Hintergrund Berechnung'!$I$942)))</f>
        <v>#DIV/0!</v>
      </c>
      <c r="AC945" s="16" t="str">
        <f t="shared" si="130"/>
        <v/>
      </c>
      <c r="AD945" s="16" t="e">
        <f>IF($A$3=FALSE,IF($C945&lt;16,M945/($D945^0.70558407859294)*'Hintergrund Berechnung'!$I$941,M945/($D945^0.70558407859294)*'Hintergrund Berechnung'!$I$942),IF($C945&lt;13,(M945/($D945^0.70558407859294)*'Hintergrund Berechnung'!$I$941)*0.5,IF($C945&lt;16,(M945/($D945^0.70558407859294)*'Hintergrund Berechnung'!$I$941)*0.67,M945/($D945^0.70558407859294)*'Hintergrund Berechnung'!$I$942)))</f>
        <v>#DIV/0!</v>
      </c>
      <c r="AE945" s="16" t="str">
        <f t="shared" si="131"/>
        <v/>
      </c>
      <c r="AF945" s="16" t="e">
        <f>IF($A$3=FALSE,IF($C945&lt;16,O945/($D945^0.70558407859294)*'Hintergrund Berechnung'!$I$941,O945/($D945^0.70558407859294)*'Hintergrund Berechnung'!$I$942),IF($C945&lt;13,(O945/($D945^0.70558407859294)*'Hintergrund Berechnung'!$I$941)*0.5,IF($C945&lt;16,(O945/($D945^0.70558407859294)*'Hintergrund Berechnung'!$I$941)*0.67,O945/($D945^0.70558407859294)*'Hintergrund Berechnung'!$I$942)))</f>
        <v>#DIV/0!</v>
      </c>
      <c r="AG945" s="16" t="str">
        <f t="shared" si="132"/>
        <v/>
      </c>
      <c r="AH945" s="16" t="e">
        <f t="shared" si="133"/>
        <v>#DIV/0!</v>
      </c>
      <c r="AI945" s="34" t="e">
        <f>ROUND(IF(C945&lt;16,$Q945/($D945^0.450818786555515)*'Hintergrund Berechnung'!$N$941,$Q945/($D945^0.450818786555515)*'Hintergrund Berechnung'!$N$942),0)</f>
        <v>#DIV/0!</v>
      </c>
      <c r="AJ945" s="34">
        <f>ROUND(IF(C945&lt;16,$R945*'Hintergrund Berechnung'!$O$941,$R945*'Hintergrund Berechnung'!$O$942),0)</f>
        <v>0</v>
      </c>
      <c r="AK945" s="34">
        <f>ROUND(IF(C945&lt;16,IF(S945&gt;0,(25-$S945)*'Hintergrund Berechnung'!$J$941,0),IF(S945&gt;0,(25-$S945)*'Hintergrund Berechnung'!$J$942,0)),0)</f>
        <v>0</v>
      </c>
      <c r="AL945" s="18" t="e">
        <f t="shared" si="134"/>
        <v>#DIV/0!</v>
      </c>
    </row>
    <row r="946" spans="21:38" x14ac:dyDescent="0.5">
      <c r="U946" s="16">
        <f t="shared" si="126"/>
        <v>0</v>
      </c>
      <c r="V946" s="16" t="e">
        <f>IF($A$3=FALSE,IF($C946&lt;16,E946/($D946^0.70558407859294)*'Hintergrund Berechnung'!$I$941,E946/($D946^0.70558407859294)*'Hintergrund Berechnung'!$I$942),IF($C946&lt;13,(E946/($D946^0.70558407859294)*'Hintergrund Berechnung'!$I$941)*0.5,IF($C946&lt;16,(E946/($D946^0.70558407859294)*'Hintergrund Berechnung'!$I$941)*0.67,E946/($D946^0.70558407859294)*'Hintergrund Berechnung'!$I$942)))</f>
        <v>#DIV/0!</v>
      </c>
      <c r="W946" s="16" t="str">
        <f t="shared" si="127"/>
        <v/>
      </c>
      <c r="X946" s="16" t="e">
        <f>IF($A$3=FALSE,IF($C946&lt;16,G946/($D946^0.70558407859294)*'Hintergrund Berechnung'!$I$941,G946/($D946^0.70558407859294)*'Hintergrund Berechnung'!$I$942),IF($C946&lt;13,(G946/($D946^0.70558407859294)*'Hintergrund Berechnung'!$I$941)*0.5,IF($C946&lt;16,(G946/($D946^0.70558407859294)*'Hintergrund Berechnung'!$I$941)*0.67,G946/($D946^0.70558407859294)*'Hintergrund Berechnung'!$I$942)))</f>
        <v>#DIV/0!</v>
      </c>
      <c r="Y946" s="16" t="str">
        <f t="shared" si="128"/>
        <v/>
      </c>
      <c r="Z946" s="16" t="e">
        <f>IF($A$3=FALSE,IF($C946&lt;16,I946/($D946^0.70558407859294)*'Hintergrund Berechnung'!$I$941,I946/($D946^0.70558407859294)*'Hintergrund Berechnung'!$I$942),IF($C946&lt;13,(I946/($D946^0.70558407859294)*'Hintergrund Berechnung'!$I$941)*0.5,IF($C946&lt;16,(I946/($D946^0.70558407859294)*'Hintergrund Berechnung'!$I$941)*0.67,I946/($D946^0.70558407859294)*'Hintergrund Berechnung'!$I$942)))</f>
        <v>#DIV/0!</v>
      </c>
      <c r="AA946" s="16" t="str">
        <f t="shared" si="129"/>
        <v/>
      </c>
      <c r="AB946" s="16" t="e">
        <f>IF($A$3=FALSE,IF($C946&lt;16,K946/($D946^0.70558407859294)*'Hintergrund Berechnung'!$I$941,K946/($D946^0.70558407859294)*'Hintergrund Berechnung'!$I$942),IF($C946&lt;13,(K946/($D946^0.70558407859294)*'Hintergrund Berechnung'!$I$941)*0.5,IF($C946&lt;16,(K946/($D946^0.70558407859294)*'Hintergrund Berechnung'!$I$941)*0.67,K946/($D946^0.70558407859294)*'Hintergrund Berechnung'!$I$942)))</f>
        <v>#DIV/0!</v>
      </c>
      <c r="AC946" s="16" t="str">
        <f t="shared" si="130"/>
        <v/>
      </c>
      <c r="AD946" s="16" t="e">
        <f>IF($A$3=FALSE,IF($C946&lt;16,M946/($D946^0.70558407859294)*'Hintergrund Berechnung'!$I$941,M946/($D946^0.70558407859294)*'Hintergrund Berechnung'!$I$942),IF($C946&lt;13,(M946/($D946^0.70558407859294)*'Hintergrund Berechnung'!$I$941)*0.5,IF($C946&lt;16,(M946/($D946^0.70558407859294)*'Hintergrund Berechnung'!$I$941)*0.67,M946/($D946^0.70558407859294)*'Hintergrund Berechnung'!$I$942)))</f>
        <v>#DIV/0!</v>
      </c>
      <c r="AE946" s="16" t="str">
        <f t="shared" si="131"/>
        <v/>
      </c>
      <c r="AF946" s="16" t="e">
        <f>IF($A$3=FALSE,IF($C946&lt;16,O946/($D946^0.70558407859294)*'Hintergrund Berechnung'!$I$941,O946/($D946^0.70558407859294)*'Hintergrund Berechnung'!$I$942),IF($C946&lt;13,(O946/($D946^0.70558407859294)*'Hintergrund Berechnung'!$I$941)*0.5,IF($C946&lt;16,(O946/($D946^0.70558407859294)*'Hintergrund Berechnung'!$I$941)*0.67,O946/($D946^0.70558407859294)*'Hintergrund Berechnung'!$I$942)))</f>
        <v>#DIV/0!</v>
      </c>
      <c r="AG946" s="16" t="str">
        <f t="shared" si="132"/>
        <v/>
      </c>
      <c r="AH946" s="16" t="e">
        <f t="shared" si="133"/>
        <v>#DIV/0!</v>
      </c>
      <c r="AI946" s="34" t="e">
        <f>ROUND(IF(C946&lt;16,$Q946/($D946^0.450818786555515)*'Hintergrund Berechnung'!$N$941,$Q946/($D946^0.450818786555515)*'Hintergrund Berechnung'!$N$942),0)</f>
        <v>#DIV/0!</v>
      </c>
      <c r="AJ946" s="34">
        <f>ROUND(IF(C946&lt;16,$R946*'Hintergrund Berechnung'!$O$941,$R946*'Hintergrund Berechnung'!$O$942),0)</f>
        <v>0</v>
      </c>
      <c r="AK946" s="34">
        <f>ROUND(IF(C946&lt;16,IF(S946&gt;0,(25-$S946)*'Hintergrund Berechnung'!$J$941,0),IF(S946&gt;0,(25-$S946)*'Hintergrund Berechnung'!$J$942,0)),0)</f>
        <v>0</v>
      </c>
      <c r="AL946" s="18" t="e">
        <f t="shared" si="134"/>
        <v>#DIV/0!</v>
      </c>
    </row>
    <row r="947" spans="21:38" x14ac:dyDescent="0.5">
      <c r="U947" s="16">
        <f t="shared" si="126"/>
        <v>0</v>
      </c>
      <c r="V947" s="16" t="e">
        <f>IF($A$3=FALSE,IF($C947&lt;16,E947/($D947^0.70558407859294)*'Hintergrund Berechnung'!$I$941,E947/($D947^0.70558407859294)*'Hintergrund Berechnung'!$I$942),IF($C947&lt;13,(E947/($D947^0.70558407859294)*'Hintergrund Berechnung'!$I$941)*0.5,IF($C947&lt;16,(E947/($D947^0.70558407859294)*'Hintergrund Berechnung'!$I$941)*0.67,E947/($D947^0.70558407859294)*'Hintergrund Berechnung'!$I$942)))</f>
        <v>#DIV/0!</v>
      </c>
      <c r="W947" s="16" t="str">
        <f t="shared" si="127"/>
        <v/>
      </c>
      <c r="X947" s="16" t="e">
        <f>IF($A$3=FALSE,IF($C947&lt;16,G947/($D947^0.70558407859294)*'Hintergrund Berechnung'!$I$941,G947/($D947^0.70558407859294)*'Hintergrund Berechnung'!$I$942),IF($C947&lt;13,(G947/($D947^0.70558407859294)*'Hintergrund Berechnung'!$I$941)*0.5,IF($C947&lt;16,(G947/($D947^0.70558407859294)*'Hintergrund Berechnung'!$I$941)*0.67,G947/($D947^0.70558407859294)*'Hintergrund Berechnung'!$I$942)))</f>
        <v>#DIV/0!</v>
      </c>
      <c r="Y947" s="16" t="str">
        <f t="shared" si="128"/>
        <v/>
      </c>
      <c r="Z947" s="16" t="e">
        <f>IF($A$3=FALSE,IF($C947&lt;16,I947/($D947^0.70558407859294)*'Hintergrund Berechnung'!$I$941,I947/($D947^0.70558407859294)*'Hintergrund Berechnung'!$I$942),IF($C947&lt;13,(I947/($D947^0.70558407859294)*'Hintergrund Berechnung'!$I$941)*0.5,IF($C947&lt;16,(I947/($D947^0.70558407859294)*'Hintergrund Berechnung'!$I$941)*0.67,I947/($D947^0.70558407859294)*'Hintergrund Berechnung'!$I$942)))</f>
        <v>#DIV/0!</v>
      </c>
      <c r="AA947" s="16" t="str">
        <f t="shared" si="129"/>
        <v/>
      </c>
      <c r="AB947" s="16" t="e">
        <f>IF($A$3=FALSE,IF($C947&lt;16,K947/($D947^0.70558407859294)*'Hintergrund Berechnung'!$I$941,K947/($D947^0.70558407859294)*'Hintergrund Berechnung'!$I$942),IF($C947&lt;13,(K947/($D947^0.70558407859294)*'Hintergrund Berechnung'!$I$941)*0.5,IF($C947&lt;16,(K947/($D947^0.70558407859294)*'Hintergrund Berechnung'!$I$941)*0.67,K947/($D947^0.70558407859294)*'Hintergrund Berechnung'!$I$942)))</f>
        <v>#DIV/0!</v>
      </c>
      <c r="AC947" s="16" t="str">
        <f t="shared" si="130"/>
        <v/>
      </c>
      <c r="AD947" s="16" t="e">
        <f>IF($A$3=FALSE,IF($C947&lt;16,M947/($D947^0.70558407859294)*'Hintergrund Berechnung'!$I$941,M947/($D947^0.70558407859294)*'Hintergrund Berechnung'!$I$942),IF($C947&lt;13,(M947/($D947^0.70558407859294)*'Hintergrund Berechnung'!$I$941)*0.5,IF($C947&lt;16,(M947/($D947^0.70558407859294)*'Hintergrund Berechnung'!$I$941)*0.67,M947/($D947^0.70558407859294)*'Hintergrund Berechnung'!$I$942)))</f>
        <v>#DIV/0!</v>
      </c>
      <c r="AE947" s="16" t="str">
        <f t="shared" si="131"/>
        <v/>
      </c>
      <c r="AF947" s="16" t="e">
        <f>IF($A$3=FALSE,IF($C947&lt;16,O947/($D947^0.70558407859294)*'Hintergrund Berechnung'!$I$941,O947/($D947^0.70558407859294)*'Hintergrund Berechnung'!$I$942),IF($C947&lt;13,(O947/($D947^0.70558407859294)*'Hintergrund Berechnung'!$I$941)*0.5,IF($C947&lt;16,(O947/($D947^0.70558407859294)*'Hintergrund Berechnung'!$I$941)*0.67,O947/($D947^0.70558407859294)*'Hintergrund Berechnung'!$I$942)))</f>
        <v>#DIV/0!</v>
      </c>
      <c r="AG947" s="16" t="str">
        <f t="shared" si="132"/>
        <v/>
      </c>
      <c r="AH947" s="16" t="e">
        <f t="shared" si="133"/>
        <v>#DIV/0!</v>
      </c>
      <c r="AI947" s="34" t="e">
        <f>ROUND(IF(C947&lt;16,$Q947/($D947^0.450818786555515)*'Hintergrund Berechnung'!$N$941,$Q947/($D947^0.450818786555515)*'Hintergrund Berechnung'!$N$942),0)</f>
        <v>#DIV/0!</v>
      </c>
      <c r="AJ947" s="34">
        <f>ROUND(IF(C947&lt;16,$R947*'Hintergrund Berechnung'!$O$941,$R947*'Hintergrund Berechnung'!$O$942),0)</f>
        <v>0</v>
      </c>
      <c r="AK947" s="34">
        <f>ROUND(IF(C947&lt;16,IF(S947&gt;0,(25-$S947)*'Hintergrund Berechnung'!$J$941,0),IF(S947&gt;0,(25-$S947)*'Hintergrund Berechnung'!$J$942,0)),0)</f>
        <v>0</v>
      </c>
      <c r="AL947" s="18" t="e">
        <f t="shared" si="134"/>
        <v>#DIV/0!</v>
      </c>
    </row>
    <row r="948" spans="21:38" x14ac:dyDescent="0.5">
      <c r="U948" s="16">
        <f t="shared" si="126"/>
        <v>0</v>
      </c>
      <c r="V948" s="16" t="e">
        <f>IF($A$3=FALSE,IF($C948&lt;16,E948/($D948^0.70558407859294)*'Hintergrund Berechnung'!$I$941,E948/($D948^0.70558407859294)*'Hintergrund Berechnung'!$I$942),IF($C948&lt;13,(E948/($D948^0.70558407859294)*'Hintergrund Berechnung'!$I$941)*0.5,IF($C948&lt;16,(E948/($D948^0.70558407859294)*'Hintergrund Berechnung'!$I$941)*0.67,E948/($D948^0.70558407859294)*'Hintergrund Berechnung'!$I$942)))</f>
        <v>#DIV/0!</v>
      </c>
      <c r="W948" s="16" t="str">
        <f t="shared" si="127"/>
        <v/>
      </c>
      <c r="X948" s="16" t="e">
        <f>IF($A$3=FALSE,IF($C948&lt;16,G948/($D948^0.70558407859294)*'Hintergrund Berechnung'!$I$941,G948/($D948^0.70558407859294)*'Hintergrund Berechnung'!$I$942),IF($C948&lt;13,(G948/($D948^0.70558407859294)*'Hintergrund Berechnung'!$I$941)*0.5,IF($C948&lt;16,(G948/($D948^0.70558407859294)*'Hintergrund Berechnung'!$I$941)*0.67,G948/($D948^0.70558407859294)*'Hintergrund Berechnung'!$I$942)))</f>
        <v>#DIV/0!</v>
      </c>
      <c r="Y948" s="16" t="str">
        <f t="shared" si="128"/>
        <v/>
      </c>
      <c r="Z948" s="16" t="e">
        <f>IF($A$3=FALSE,IF($C948&lt;16,I948/($D948^0.70558407859294)*'Hintergrund Berechnung'!$I$941,I948/($D948^0.70558407859294)*'Hintergrund Berechnung'!$I$942),IF($C948&lt;13,(I948/($D948^0.70558407859294)*'Hintergrund Berechnung'!$I$941)*0.5,IF($C948&lt;16,(I948/($D948^0.70558407859294)*'Hintergrund Berechnung'!$I$941)*0.67,I948/($D948^0.70558407859294)*'Hintergrund Berechnung'!$I$942)))</f>
        <v>#DIV/0!</v>
      </c>
      <c r="AA948" s="16" t="str">
        <f t="shared" si="129"/>
        <v/>
      </c>
      <c r="AB948" s="16" t="e">
        <f>IF($A$3=FALSE,IF($C948&lt;16,K948/($D948^0.70558407859294)*'Hintergrund Berechnung'!$I$941,K948/($D948^0.70558407859294)*'Hintergrund Berechnung'!$I$942),IF($C948&lt;13,(K948/($D948^0.70558407859294)*'Hintergrund Berechnung'!$I$941)*0.5,IF($C948&lt;16,(K948/($D948^0.70558407859294)*'Hintergrund Berechnung'!$I$941)*0.67,K948/($D948^0.70558407859294)*'Hintergrund Berechnung'!$I$942)))</f>
        <v>#DIV/0!</v>
      </c>
      <c r="AC948" s="16" t="str">
        <f t="shared" si="130"/>
        <v/>
      </c>
      <c r="AD948" s="16" t="e">
        <f>IF($A$3=FALSE,IF($C948&lt;16,M948/($D948^0.70558407859294)*'Hintergrund Berechnung'!$I$941,M948/($D948^0.70558407859294)*'Hintergrund Berechnung'!$I$942),IF($C948&lt;13,(M948/($D948^0.70558407859294)*'Hintergrund Berechnung'!$I$941)*0.5,IF($C948&lt;16,(M948/($D948^0.70558407859294)*'Hintergrund Berechnung'!$I$941)*0.67,M948/($D948^0.70558407859294)*'Hintergrund Berechnung'!$I$942)))</f>
        <v>#DIV/0!</v>
      </c>
      <c r="AE948" s="16" t="str">
        <f t="shared" si="131"/>
        <v/>
      </c>
      <c r="AF948" s="16" t="e">
        <f>IF($A$3=FALSE,IF($C948&lt;16,O948/($D948^0.70558407859294)*'Hintergrund Berechnung'!$I$941,O948/($D948^0.70558407859294)*'Hintergrund Berechnung'!$I$942),IF($C948&lt;13,(O948/($D948^0.70558407859294)*'Hintergrund Berechnung'!$I$941)*0.5,IF($C948&lt;16,(O948/($D948^0.70558407859294)*'Hintergrund Berechnung'!$I$941)*0.67,O948/($D948^0.70558407859294)*'Hintergrund Berechnung'!$I$942)))</f>
        <v>#DIV/0!</v>
      </c>
      <c r="AG948" s="16" t="str">
        <f t="shared" si="132"/>
        <v/>
      </c>
      <c r="AH948" s="16" t="e">
        <f t="shared" si="133"/>
        <v>#DIV/0!</v>
      </c>
      <c r="AI948" s="34" t="e">
        <f>ROUND(IF(C948&lt;16,$Q948/($D948^0.450818786555515)*'Hintergrund Berechnung'!$N$941,$Q948/($D948^0.450818786555515)*'Hintergrund Berechnung'!$N$942),0)</f>
        <v>#DIV/0!</v>
      </c>
      <c r="AJ948" s="34">
        <f>ROUND(IF(C948&lt;16,$R948*'Hintergrund Berechnung'!$O$941,$R948*'Hintergrund Berechnung'!$O$942),0)</f>
        <v>0</v>
      </c>
      <c r="AK948" s="34">
        <f>ROUND(IF(C948&lt;16,IF(S948&gt;0,(25-$S948)*'Hintergrund Berechnung'!$J$941,0),IF(S948&gt;0,(25-$S948)*'Hintergrund Berechnung'!$J$942,0)),0)</f>
        <v>0</v>
      </c>
      <c r="AL948" s="18" t="e">
        <f t="shared" si="134"/>
        <v>#DIV/0!</v>
      </c>
    </row>
    <row r="949" spans="21:38" x14ac:dyDescent="0.5">
      <c r="U949" s="16">
        <f t="shared" si="126"/>
        <v>0</v>
      </c>
      <c r="V949" s="16" t="e">
        <f>IF($A$3=FALSE,IF($C949&lt;16,E949/($D949^0.70558407859294)*'Hintergrund Berechnung'!$I$941,E949/($D949^0.70558407859294)*'Hintergrund Berechnung'!$I$942),IF($C949&lt;13,(E949/($D949^0.70558407859294)*'Hintergrund Berechnung'!$I$941)*0.5,IF($C949&lt;16,(E949/($D949^0.70558407859294)*'Hintergrund Berechnung'!$I$941)*0.67,E949/($D949^0.70558407859294)*'Hintergrund Berechnung'!$I$942)))</f>
        <v>#DIV/0!</v>
      </c>
      <c r="W949" s="16" t="str">
        <f t="shared" si="127"/>
        <v/>
      </c>
      <c r="X949" s="16" t="e">
        <f>IF($A$3=FALSE,IF($C949&lt;16,G949/($D949^0.70558407859294)*'Hintergrund Berechnung'!$I$941,G949/($D949^0.70558407859294)*'Hintergrund Berechnung'!$I$942),IF($C949&lt;13,(G949/($D949^0.70558407859294)*'Hintergrund Berechnung'!$I$941)*0.5,IF($C949&lt;16,(G949/($D949^0.70558407859294)*'Hintergrund Berechnung'!$I$941)*0.67,G949/($D949^0.70558407859294)*'Hintergrund Berechnung'!$I$942)))</f>
        <v>#DIV/0!</v>
      </c>
      <c r="Y949" s="16" t="str">
        <f t="shared" si="128"/>
        <v/>
      </c>
      <c r="Z949" s="16" t="e">
        <f>IF($A$3=FALSE,IF($C949&lt;16,I949/($D949^0.70558407859294)*'Hintergrund Berechnung'!$I$941,I949/($D949^0.70558407859294)*'Hintergrund Berechnung'!$I$942),IF($C949&lt;13,(I949/($D949^0.70558407859294)*'Hintergrund Berechnung'!$I$941)*0.5,IF($C949&lt;16,(I949/($D949^0.70558407859294)*'Hintergrund Berechnung'!$I$941)*0.67,I949/($D949^0.70558407859294)*'Hintergrund Berechnung'!$I$942)))</f>
        <v>#DIV/0!</v>
      </c>
      <c r="AA949" s="16" t="str">
        <f t="shared" si="129"/>
        <v/>
      </c>
      <c r="AB949" s="16" t="e">
        <f>IF($A$3=FALSE,IF($C949&lt;16,K949/($D949^0.70558407859294)*'Hintergrund Berechnung'!$I$941,K949/($D949^0.70558407859294)*'Hintergrund Berechnung'!$I$942),IF($C949&lt;13,(K949/($D949^0.70558407859294)*'Hintergrund Berechnung'!$I$941)*0.5,IF($C949&lt;16,(K949/($D949^0.70558407859294)*'Hintergrund Berechnung'!$I$941)*0.67,K949/($D949^0.70558407859294)*'Hintergrund Berechnung'!$I$942)))</f>
        <v>#DIV/0!</v>
      </c>
      <c r="AC949" s="16" t="str">
        <f t="shared" si="130"/>
        <v/>
      </c>
      <c r="AD949" s="16" t="e">
        <f>IF($A$3=FALSE,IF($C949&lt;16,M949/($D949^0.70558407859294)*'Hintergrund Berechnung'!$I$941,M949/($D949^0.70558407859294)*'Hintergrund Berechnung'!$I$942),IF($C949&lt;13,(M949/($D949^0.70558407859294)*'Hintergrund Berechnung'!$I$941)*0.5,IF($C949&lt;16,(M949/($D949^0.70558407859294)*'Hintergrund Berechnung'!$I$941)*0.67,M949/($D949^0.70558407859294)*'Hintergrund Berechnung'!$I$942)))</f>
        <v>#DIV/0!</v>
      </c>
      <c r="AE949" s="16" t="str">
        <f t="shared" si="131"/>
        <v/>
      </c>
      <c r="AF949" s="16" t="e">
        <f>IF($A$3=FALSE,IF($C949&lt;16,O949/($D949^0.70558407859294)*'Hintergrund Berechnung'!$I$941,O949/($D949^0.70558407859294)*'Hintergrund Berechnung'!$I$942),IF($C949&lt;13,(O949/($D949^0.70558407859294)*'Hintergrund Berechnung'!$I$941)*0.5,IF($C949&lt;16,(O949/($D949^0.70558407859294)*'Hintergrund Berechnung'!$I$941)*0.67,O949/($D949^0.70558407859294)*'Hintergrund Berechnung'!$I$942)))</f>
        <v>#DIV/0!</v>
      </c>
      <c r="AG949" s="16" t="str">
        <f t="shared" si="132"/>
        <v/>
      </c>
      <c r="AH949" s="16" t="e">
        <f t="shared" si="133"/>
        <v>#DIV/0!</v>
      </c>
      <c r="AI949" s="34" t="e">
        <f>ROUND(IF(C949&lt;16,$Q949/($D949^0.450818786555515)*'Hintergrund Berechnung'!$N$941,$Q949/($D949^0.450818786555515)*'Hintergrund Berechnung'!$N$942),0)</f>
        <v>#DIV/0!</v>
      </c>
      <c r="AJ949" s="34">
        <f>ROUND(IF(C949&lt;16,$R949*'Hintergrund Berechnung'!$O$941,$R949*'Hintergrund Berechnung'!$O$942),0)</f>
        <v>0</v>
      </c>
      <c r="AK949" s="34">
        <f>ROUND(IF(C949&lt;16,IF(S949&gt;0,(25-$S949)*'Hintergrund Berechnung'!$J$941,0),IF(S949&gt;0,(25-$S949)*'Hintergrund Berechnung'!$J$942,0)),0)</f>
        <v>0</v>
      </c>
      <c r="AL949" s="18" t="e">
        <f t="shared" si="134"/>
        <v>#DIV/0!</v>
      </c>
    </row>
    <row r="950" spans="21:38" x14ac:dyDescent="0.5">
      <c r="U950" s="16">
        <f t="shared" si="126"/>
        <v>0</v>
      </c>
      <c r="V950" s="16" t="e">
        <f>IF($A$3=FALSE,IF($C950&lt;16,E950/($D950^0.70558407859294)*'Hintergrund Berechnung'!$I$941,E950/($D950^0.70558407859294)*'Hintergrund Berechnung'!$I$942),IF($C950&lt;13,(E950/($D950^0.70558407859294)*'Hintergrund Berechnung'!$I$941)*0.5,IF($C950&lt;16,(E950/($D950^0.70558407859294)*'Hintergrund Berechnung'!$I$941)*0.67,E950/($D950^0.70558407859294)*'Hintergrund Berechnung'!$I$942)))</f>
        <v>#DIV/0!</v>
      </c>
      <c r="W950" s="16" t="str">
        <f t="shared" si="127"/>
        <v/>
      </c>
      <c r="X950" s="16" t="e">
        <f>IF($A$3=FALSE,IF($C950&lt;16,G950/($D950^0.70558407859294)*'Hintergrund Berechnung'!$I$941,G950/($D950^0.70558407859294)*'Hintergrund Berechnung'!$I$942),IF($C950&lt;13,(G950/($D950^0.70558407859294)*'Hintergrund Berechnung'!$I$941)*0.5,IF($C950&lt;16,(G950/($D950^0.70558407859294)*'Hintergrund Berechnung'!$I$941)*0.67,G950/($D950^0.70558407859294)*'Hintergrund Berechnung'!$I$942)))</f>
        <v>#DIV/0!</v>
      </c>
      <c r="Y950" s="16" t="str">
        <f t="shared" si="128"/>
        <v/>
      </c>
      <c r="Z950" s="16" t="e">
        <f>IF($A$3=FALSE,IF($C950&lt;16,I950/($D950^0.70558407859294)*'Hintergrund Berechnung'!$I$941,I950/($D950^0.70558407859294)*'Hintergrund Berechnung'!$I$942),IF($C950&lt;13,(I950/($D950^0.70558407859294)*'Hintergrund Berechnung'!$I$941)*0.5,IF($C950&lt;16,(I950/($D950^0.70558407859294)*'Hintergrund Berechnung'!$I$941)*0.67,I950/($D950^0.70558407859294)*'Hintergrund Berechnung'!$I$942)))</f>
        <v>#DIV/0!</v>
      </c>
      <c r="AA950" s="16" t="str">
        <f t="shared" si="129"/>
        <v/>
      </c>
      <c r="AB950" s="16" t="e">
        <f>IF($A$3=FALSE,IF($C950&lt;16,K950/($D950^0.70558407859294)*'Hintergrund Berechnung'!$I$941,K950/($D950^0.70558407859294)*'Hintergrund Berechnung'!$I$942),IF($C950&lt;13,(K950/($D950^0.70558407859294)*'Hintergrund Berechnung'!$I$941)*0.5,IF($C950&lt;16,(K950/($D950^0.70558407859294)*'Hintergrund Berechnung'!$I$941)*0.67,K950/($D950^0.70558407859294)*'Hintergrund Berechnung'!$I$942)))</f>
        <v>#DIV/0!</v>
      </c>
      <c r="AC950" s="16" t="str">
        <f t="shared" si="130"/>
        <v/>
      </c>
      <c r="AD950" s="16" t="e">
        <f>IF($A$3=FALSE,IF($C950&lt;16,M950/($D950^0.70558407859294)*'Hintergrund Berechnung'!$I$941,M950/($D950^0.70558407859294)*'Hintergrund Berechnung'!$I$942),IF($C950&lt;13,(M950/($D950^0.70558407859294)*'Hintergrund Berechnung'!$I$941)*0.5,IF($C950&lt;16,(M950/($D950^0.70558407859294)*'Hintergrund Berechnung'!$I$941)*0.67,M950/($D950^0.70558407859294)*'Hintergrund Berechnung'!$I$942)))</f>
        <v>#DIV/0!</v>
      </c>
      <c r="AE950" s="16" t="str">
        <f t="shared" si="131"/>
        <v/>
      </c>
      <c r="AF950" s="16" t="e">
        <f>IF($A$3=FALSE,IF($C950&lt;16,O950/($D950^0.70558407859294)*'Hintergrund Berechnung'!$I$941,O950/($D950^0.70558407859294)*'Hintergrund Berechnung'!$I$942),IF($C950&lt;13,(O950/($D950^0.70558407859294)*'Hintergrund Berechnung'!$I$941)*0.5,IF($C950&lt;16,(O950/($D950^0.70558407859294)*'Hintergrund Berechnung'!$I$941)*0.67,O950/($D950^0.70558407859294)*'Hintergrund Berechnung'!$I$942)))</f>
        <v>#DIV/0!</v>
      </c>
      <c r="AG950" s="16" t="str">
        <f t="shared" si="132"/>
        <v/>
      </c>
      <c r="AH950" s="16" t="e">
        <f t="shared" si="133"/>
        <v>#DIV/0!</v>
      </c>
      <c r="AI950" s="34" t="e">
        <f>ROUND(IF(C950&lt;16,$Q950/($D950^0.450818786555515)*'Hintergrund Berechnung'!$N$941,$Q950/($D950^0.450818786555515)*'Hintergrund Berechnung'!$N$942),0)</f>
        <v>#DIV/0!</v>
      </c>
      <c r="AJ950" s="34">
        <f>ROUND(IF(C950&lt;16,$R950*'Hintergrund Berechnung'!$O$941,$R950*'Hintergrund Berechnung'!$O$942),0)</f>
        <v>0</v>
      </c>
      <c r="AK950" s="34">
        <f>ROUND(IF(C950&lt;16,IF(S950&gt;0,(25-$S950)*'Hintergrund Berechnung'!$J$941,0),IF(S950&gt;0,(25-$S950)*'Hintergrund Berechnung'!$J$942,0)),0)</f>
        <v>0</v>
      </c>
      <c r="AL950" s="18" t="e">
        <f t="shared" si="134"/>
        <v>#DIV/0!</v>
      </c>
    </row>
    <row r="951" spans="21:38" x14ac:dyDescent="0.5">
      <c r="U951" s="16">
        <f t="shared" si="126"/>
        <v>0</v>
      </c>
      <c r="V951" s="16" t="e">
        <f>IF($A$3=FALSE,IF($C951&lt;16,E951/($D951^0.70558407859294)*'Hintergrund Berechnung'!$I$941,E951/($D951^0.70558407859294)*'Hintergrund Berechnung'!$I$942),IF($C951&lt;13,(E951/($D951^0.70558407859294)*'Hintergrund Berechnung'!$I$941)*0.5,IF($C951&lt;16,(E951/($D951^0.70558407859294)*'Hintergrund Berechnung'!$I$941)*0.67,E951/($D951^0.70558407859294)*'Hintergrund Berechnung'!$I$942)))</f>
        <v>#DIV/0!</v>
      </c>
      <c r="W951" s="16" t="str">
        <f t="shared" si="127"/>
        <v/>
      </c>
      <c r="X951" s="16" t="e">
        <f>IF($A$3=FALSE,IF($C951&lt;16,G951/($D951^0.70558407859294)*'Hintergrund Berechnung'!$I$941,G951/($D951^0.70558407859294)*'Hintergrund Berechnung'!$I$942),IF($C951&lt;13,(G951/($D951^0.70558407859294)*'Hintergrund Berechnung'!$I$941)*0.5,IF($C951&lt;16,(G951/($D951^0.70558407859294)*'Hintergrund Berechnung'!$I$941)*0.67,G951/($D951^0.70558407859294)*'Hintergrund Berechnung'!$I$942)))</f>
        <v>#DIV/0!</v>
      </c>
      <c r="Y951" s="16" t="str">
        <f t="shared" si="128"/>
        <v/>
      </c>
      <c r="Z951" s="16" t="e">
        <f>IF($A$3=FALSE,IF($C951&lt;16,I951/($D951^0.70558407859294)*'Hintergrund Berechnung'!$I$941,I951/($D951^0.70558407859294)*'Hintergrund Berechnung'!$I$942),IF($C951&lt;13,(I951/($D951^0.70558407859294)*'Hintergrund Berechnung'!$I$941)*0.5,IF($C951&lt;16,(I951/($D951^0.70558407859294)*'Hintergrund Berechnung'!$I$941)*0.67,I951/($D951^0.70558407859294)*'Hintergrund Berechnung'!$I$942)))</f>
        <v>#DIV/0!</v>
      </c>
      <c r="AA951" s="16" t="str">
        <f t="shared" si="129"/>
        <v/>
      </c>
      <c r="AB951" s="16" t="e">
        <f>IF($A$3=FALSE,IF($C951&lt;16,K951/($D951^0.70558407859294)*'Hintergrund Berechnung'!$I$941,K951/($D951^0.70558407859294)*'Hintergrund Berechnung'!$I$942),IF($C951&lt;13,(K951/($D951^0.70558407859294)*'Hintergrund Berechnung'!$I$941)*0.5,IF($C951&lt;16,(K951/($D951^0.70558407859294)*'Hintergrund Berechnung'!$I$941)*0.67,K951/($D951^0.70558407859294)*'Hintergrund Berechnung'!$I$942)))</f>
        <v>#DIV/0!</v>
      </c>
      <c r="AC951" s="16" t="str">
        <f t="shared" si="130"/>
        <v/>
      </c>
      <c r="AD951" s="16" t="e">
        <f>IF($A$3=FALSE,IF($C951&lt;16,M951/($D951^0.70558407859294)*'Hintergrund Berechnung'!$I$941,M951/($D951^0.70558407859294)*'Hintergrund Berechnung'!$I$942),IF($C951&lt;13,(M951/($D951^0.70558407859294)*'Hintergrund Berechnung'!$I$941)*0.5,IF($C951&lt;16,(M951/($D951^0.70558407859294)*'Hintergrund Berechnung'!$I$941)*0.67,M951/($D951^0.70558407859294)*'Hintergrund Berechnung'!$I$942)))</f>
        <v>#DIV/0!</v>
      </c>
      <c r="AE951" s="16" t="str">
        <f t="shared" si="131"/>
        <v/>
      </c>
      <c r="AF951" s="16" t="e">
        <f>IF($A$3=FALSE,IF($C951&lt;16,O951/($D951^0.70558407859294)*'Hintergrund Berechnung'!$I$941,O951/($D951^0.70558407859294)*'Hintergrund Berechnung'!$I$942),IF($C951&lt;13,(O951/($D951^0.70558407859294)*'Hintergrund Berechnung'!$I$941)*0.5,IF($C951&lt;16,(O951/($D951^0.70558407859294)*'Hintergrund Berechnung'!$I$941)*0.67,O951/($D951^0.70558407859294)*'Hintergrund Berechnung'!$I$942)))</f>
        <v>#DIV/0!</v>
      </c>
      <c r="AG951" s="16" t="str">
        <f t="shared" si="132"/>
        <v/>
      </c>
      <c r="AH951" s="16" t="e">
        <f t="shared" si="133"/>
        <v>#DIV/0!</v>
      </c>
      <c r="AI951" s="34" t="e">
        <f>ROUND(IF(C951&lt;16,$Q951/($D951^0.450818786555515)*'Hintergrund Berechnung'!$N$941,$Q951/($D951^0.450818786555515)*'Hintergrund Berechnung'!$N$942),0)</f>
        <v>#DIV/0!</v>
      </c>
      <c r="AJ951" s="34">
        <f>ROUND(IF(C951&lt;16,$R951*'Hintergrund Berechnung'!$O$941,$R951*'Hintergrund Berechnung'!$O$942),0)</f>
        <v>0</v>
      </c>
      <c r="AK951" s="34">
        <f>ROUND(IF(C951&lt;16,IF(S951&gt;0,(25-$S951)*'Hintergrund Berechnung'!$J$941,0),IF(S951&gt;0,(25-$S951)*'Hintergrund Berechnung'!$J$942,0)),0)</f>
        <v>0</v>
      </c>
      <c r="AL951" s="18" t="e">
        <f t="shared" si="134"/>
        <v>#DIV/0!</v>
      </c>
    </row>
    <row r="952" spans="21:38" x14ac:dyDescent="0.5">
      <c r="U952" s="16">
        <f t="shared" si="126"/>
        <v>0</v>
      </c>
      <c r="V952" s="16" t="e">
        <f>IF($A$3=FALSE,IF($C952&lt;16,E952/($D952^0.70558407859294)*'Hintergrund Berechnung'!$I$941,E952/($D952^0.70558407859294)*'Hintergrund Berechnung'!$I$942),IF($C952&lt;13,(E952/($D952^0.70558407859294)*'Hintergrund Berechnung'!$I$941)*0.5,IF($C952&lt;16,(E952/($D952^0.70558407859294)*'Hintergrund Berechnung'!$I$941)*0.67,E952/($D952^0.70558407859294)*'Hintergrund Berechnung'!$I$942)))</f>
        <v>#DIV/0!</v>
      </c>
      <c r="W952" s="16" t="str">
        <f t="shared" si="127"/>
        <v/>
      </c>
      <c r="X952" s="16" t="e">
        <f>IF($A$3=FALSE,IF($C952&lt;16,G952/($D952^0.70558407859294)*'Hintergrund Berechnung'!$I$941,G952/($D952^0.70558407859294)*'Hintergrund Berechnung'!$I$942),IF($C952&lt;13,(G952/($D952^0.70558407859294)*'Hintergrund Berechnung'!$I$941)*0.5,IF($C952&lt;16,(G952/($D952^0.70558407859294)*'Hintergrund Berechnung'!$I$941)*0.67,G952/($D952^0.70558407859294)*'Hintergrund Berechnung'!$I$942)))</f>
        <v>#DIV/0!</v>
      </c>
      <c r="Y952" s="16" t="str">
        <f t="shared" si="128"/>
        <v/>
      </c>
      <c r="Z952" s="16" t="e">
        <f>IF($A$3=FALSE,IF($C952&lt;16,I952/($D952^0.70558407859294)*'Hintergrund Berechnung'!$I$941,I952/($D952^0.70558407859294)*'Hintergrund Berechnung'!$I$942),IF($C952&lt;13,(I952/($D952^0.70558407859294)*'Hintergrund Berechnung'!$I$941)*0.5,IF($C952&lt;16,(I952/($D952^0.70558407859294)*'Hintergrund Berechnung'!$I$941)*0.67,I952/($D952^0.70558407859294)*'Hintergrund Berechnung'!$I$942)))</f>
        <v>#DIV/0!</v>
      </c>
      <c r="AA952" s="16" t="str">
        <f t="shared" si="129"/>
        <v/>
      </c>
      <c r="AB952" s="16" t="e">
        <f>IF($A$3=FALSE,IF($C952&lt;16,K952/($D952^0.70558407859294)*'Hintergrund Berechnung'!$I$941,K952/($D952^0.70558407859294)*'Hintergrund Berechnung'!$I$942),IF($C952&lt;13,(K952/($D952^0.70558407859294)*'Hintergrund Berechnung'!$I$941)*0.5,IF($C952&lt;16,(K952/($D952^0.70558407859294)*'Hintergrund Berechnung'!$I$941)*0.67,K952/($D952^0.70558407859294)*'Hintergrund Berechnung'!$I$942)))</f>
        <v>#DIV/0!</v>
      </c>
      <c r="AC952" s="16" t="str">
        <f t="shared" si="130"/>
        <v/>
      </c>
      <c r="AD952" s="16" t="e">
        <f>IF($A$3=FALSE,IF($C952&lt;16,M952/($D952^0.70558407859294)*'Hintergrund Berechnung'!$I$941,M952/($D952^0.70558407859294)*'Hintergrund Berechnung'!$I$942),IF($C952&lt;13,(M952/($D952^0.70558407859294)*'Hintergrund Berechnung'!$I$941)*0.5,IF($C952&lt;16,(M952/($D952^0.70558407859294)*'Hintergrund Berechnung'!$I$941)*0.67,M952/($D952^0.70558407859294)*'Hintergrund Berechnung'!$I$942)))</f>
        <v>#DIV/0!</v>
      </c>
      <c r="AE952" s="16" t="str">
        <f t="shared" si="131"/>
        <v/>
      </c>
      <c r="AF952" s="16" t="e">
        <f>IF($A$3=FALSE,IF($C952&lt;16,O952/($D952^0.70558407859294)*'Hintergrund Berechnung'!$I$941,O952/($D952^0.70558407859294)*'Hintergrund Berechnung'!$I$942),IF($C952&lt;13,(O952/($D952^0.70558407859294)*'Hintergrund Berechnung'!$I$941)*0.5,IF($C952&lt;16,(O952/($D952^0.70558407859294)*'Hintergrund Berechnung'!$I$941)*0.67,O952/($D952^0.70558407859294)*'Hintergrund Berechnung'!$I$942)))</f>
        <v>#DIV/0!</v>
      </c>
      <c r="AG952" s="16" t="str">
        <f t="shared" si="132"/>
        <v/>
      </c>
      <c r="AH952" s="16" t="e">
        <f t="shared" si="133"/>
        <v>#DIV/0!</v>
      </c>
      <c r="AI952" s="34" t="e">
        <f>ROUND(IF(C952&lt;16,$Q952/($D952^0.450818786555515)*'Hintergrund Berechnung'!$N$941,$Q952/($D952^0.450818786555515)*'Hintergrund Berechnung'!$N$942),0)</f>
        <v>#DIV/0!</v>
      </c>
      <c r="AJ952" s="34">
        <f>ROUND(IF(C952&lt;16,$R952*'Hintergrund Berechnung'!$O$941,$R952*'Hintergrund Berechnung'!$O$942),0)</f>
        <v>0</v>
      </c>
      <c r="AK952" s="34">
        <f>ROUND(IF(C952&lt;16,IF(S952&gt;0,(25-$S952)*'Hintergrund Berechnung'!$J$941,0),IF(S952&gt;0,(25-$S952)*'Hintergrund Berechnung'!$J$942,0)),0)</f>
        <v>0</v>
      </c>
      <c r="AL952" s="18" t="e">
        <f t="shared" si="134"/>
        <v>#DIV/0!</v>
      </c>
    </row>
    <row r="953" spans="21:38" x14ac:dyDescent="0.5">
      <c r="U953" s="16">
        <f t="shared" si="126"/>
        <v>0</v>
      </c>
      <c r="V953" s="16" t="e">
        <f>IF($A$3=FALSE,IF($C953&lt;16,E953/($D953^0.70558407859294)*'Hintergrund Berechnung'!$I$941,E953/($D953^0.70558407859294)*'Hintergrund Berechnung'!$I$942),IF($C953&lt;13,(E953/($D953^0.70558407859294)*'Hintergrund Berechnung'!$I$941)*0.5,IF($C953&lt;16,(E953/($D953^0.70558407859294)*'Hintergrund Berechnung'!$I$941)*0.67,E953/($D953^0.70558407859294)*'Hintergrund Berechnung'!$I$942)))</f>
        <v>#DIV/0!</v>
      </c>
      <c r="W953" s="16" t="str">
        <f t="shared" si="127"/>
        <v/>
      </c>
      <c r="X953" s="16" t="e">
        <f>IF($A$3=FALSE,IF($C953&lt;16,G953/($D953^0.70558407859294)*'Hintergrund Berechnung'!$I$941,G953/($D953^0.70558407859294)*'Hintergrund Berechnung'!$I$942),IF($C953&lt;13,(G953/($D953^0.70558407859294)*'Hintergrund Berechnung'!$I$941)*0.5,IF($C953&lt;16,(G953/($D953^0.70558407859294)*'Hintergrund Berechnung'!$I$941)*0.67,G953/($D953^0.70558407859294)*'Hintergrund Berechnung'!$I$942)))</f>
        <v>#DIV/0!</v>
      </c>
      <c r="Y953" s="16" t="str">
        <f t="shared" si="128"/>
        <v/>
      </c>
      <c r="Z953" s="16" t="e">
        <f>IF($A$3=FALSE,IF($C953&lt;16,I953/($D953^0.70558407859294)*'Hintergrund Berechnung'!$I$941,I953/($D953^0.70558407859294)*'Hintergrund Berechnung'!$I$942),IF($C953&lt;13,(I953/($D953^0.70558407859294)*'Hintergrund Berechnung'!$I$941)*0.5,IF($C953&lt;16,(I953/($D953^0.70558407859294)*'Hintergrund Berechnung'!$I$941)*0.67,I953/($D953^0.70558407859294)*'Hintergrund Berechnung'!$I$942)))</f>
        <v>#DIV/0!</v>
      </c>
      <c r="AA953" s="16" t="str">
        <f t="shared" si="129"/>
        <v/>
      </c>
      <c r="AB953" s="16" t="e">
        <f>IF($A$3=FALSE,IF($C953&lt;16,K953/($D953^0.70558407859294)*'Hintergrund Berechnung'!$I$941,K953/($D953^0.70558407859294)*'Hintergrund Berechnung'!$I$942),IF($C953&lt;13,(K953/($D953^0.70558407859294)*'Hintergrund Berechnung'!$I$941)*0.5,IF($C953&lt;16,(K953/($D953^0.70558407859294)*'Hintergrund Berechnung'!$I$941)*0.67,K953/($D953^0.70558407859294)*'Hintergrund Berechnung'!$I$942)))</f>
        <v>#DIV/0!</v>
      </c>
      <c r="AC953" s="16" t="str">
        <f t="shared" si="130"/>
        <v/>
      </c>
      <c r="AD953" s="16" t="e">
        <f>IF($A$3=FALSE,IF($C953&lt;16,M953/($D953^0.70558407859294)*'Hintergrund Berechnung'!$I$941,M953/($D953^0.70558407859294)*'Hintergrund Berechnung'!$I$942),IF($C953&lt;13,(M953/($D953^0.70558407859294)*'Hintergrund Berechnung'!$I$941)*0.5,IF($C953&lt;16,(M953/($D953^0.70558407859294)*'Hintergrund Berechnung'!$I$941)*0.67,M953/($D953^0.70558407859294)*'Hintergrund Berechnung'!$I$942)))</f>
        <v>#DIV/0!</v>
      </c>
      <c r="AE953" s="16" t="str">
        <f t="shared" si="131"/>
        <v/>
      </c>
      <c r="AF953" s="16" t="e">
        <f>IF($A$3=FALSE,IF($C953&lt;16,O953/($D953^0.70558407859294)*'Hintergrund Berechnung'!$I$941,O953/($D953^0.70558407859294)*'Hintergrund Berechnung'!$I$942),IF($C953&lt;13,(O953/($D953^0.70558407859294)*'Hintergrund Berechnung'!$I$941)*0.5,IF($C953&lt;16,(O953/($D953^0.70558407859294)*'Hintergrund Berechnung'!$I$941)*0.67,O953/($D953^0.70558407859294)*'Hintergrund Berechnung'!$I$942)))</f>
        <v>#DIV/0!</v>
      </c>
      <c r="AG953" s="16" t="str">
        <f t="shared" si="132"/>
        <v/>
      </c>
      <c r="AH953" s="16" t="e">
        <f t="shared" si="133"/>
        <v>#DIV/0!</v>
      </c>
      <c r="AI953" s="34" t="e">
        <f>ROUND(IF(C953&lt;16,$Q953/($D953^0.450818786555515)*'Hintergrund Berechnung'!$N$941,$Q953/($D953^0.450818786555515)*'Hintergrund Berechnung'!$N$942),0)</f>
        <v>#DIV/0!</v>
      </c>
      <c r="AJ953" s="34">
        <f>ROUND(IF(C953&lt;16,$R953*'Hintergrund Berechnung'!$O$941,$R953*'Hintergrund Berechnung'!$O$942),0)</f>
        <v>0</v>
      </c>
      <c r="AK953" s="34">
        <f>ROUND(IF(C953&lt;16,IF(S953&gt;0,(25-$S953)*'Hintergrund Berechnung'!$J$941,0),IF(S953&gt;0,(25-$S953)*'Hintergrund Berechnung'!$J$942,0)),0)</f>
        <v>0</v>
      </c>
      <c r="AL953" s="18" t="e">
        <f t="shared" si="134"/>
        <v>#DIV/0!</v>
      </c>
    </row>
    <row r="954" spans="21:38" x14ac:dyDescent="0.5">
      <c r="U954" s="16">
        <f t="shared" si="126"/>
        <v>0</v>
      </c>
      <c r="V954" s="16" t="e">
        <f>IF($A$3=FALSE,IF($C954&lt;16,E954/($D954^0.70558407859294)*'Hintergrund Berechnung'!$I$941,E954/($D954^0.70558407859294)*'Hintergrund Berechnung'!$I$942),IF($C954&lt;13,(E954/($D954^0.70558407859294)*'Hintergrund Berechnung'!$I$941)*0.5,IF($C954&lt;16,(E954/($D954^0.70558407859294)*'Hintergrund Berechnung'!$I$941)*0.67,E954/($D954^0.70558407859294)*'Hintergrund Berechnung'!$I$942)))</f>
        <v>#DIV/0!</v>
      </c>
      <c r="W954" s="16" t="str">
        <f t="shared" si="127"/>
        <v/>
      </c>
      <c r="X954" s="16" t="e">
        <f>IF($A$3=FALSE,IF($C954&lt;16,G954/($D954^0.70558407859294)*'Hintergrund Berechnung'!$I$941,G954/($D954^0.70558407859294)*'Hintergrund Berechnung'!$I$942),IF($C954&lt;13,(G954/($D954^0.70558407859294)*'Hintergrund Berechnung'!$I$941)*0.5,IF($C954&lt;16,(G954/($D954^0.70558407859294)*'Hintergrund Berechnung'!$I$941)*0.67,G954/($D954^0.70558407859294)*'Hintergrund Berechnung'!$I$942)))</f>
        <v>#DIV/0!</v>
      </c>
      <c r="Y954" s="16" t="str">
        <f t="shared" si="128"/>
        <v/>
      </c>
      <c r="Z954" s="16" t="e">
        <f>IF($A$3=FALSE,IF($C954&lt;16,I954/($D954^0.70558407859294)*'Hintergrund Berechnung'!$I$941,I954/($D954^0.70558407859294)*'Hintergrund Berechnung'!$I$942),IF($C954&lt;13,(I954/($D954^0.70558407859294)*'Hintergrund Berechnung'!$I$941)*0.5,IF($C954&lt;16,(I954/($D954^0.70558407859294)*'Hintergrund Berechnung'!$I$941)*0.67,I954/($D954^0.70558407859294)*'Hintergrund Berechnung'!$I$942)))</f>
        <v>#DIV/0!</v>
      </c>
      <c r="AA954" s="16" t="str">
        <f t="shared" si="129"/>
        <v/>
      </c>
      <c r="AB954" s="16" t="e">
        <f>IF($A$3=FALSE,IF($C954&lt;16,K954/($D954^0.70558407859294)*'Hintergrund Berechnung'!$I$941,K954/($D954^0.70558407859294)*'Hintergrund Berechnung'!$I$942),IF($C954&lt;13,(K954/($D954^0.70558407859294)*'Hintergrund Berechnung'!$I$941)*0.5,IF($C954&lt;16,(K954/($D954^0.70558407859294)*'Hintergrund Berechnung'!$I$941)*0.67,K954/($D954^0.70558407859294)*'Hintergrund Berechnung'!$I$942)))</f>
        <v>#DIV/0!</v>
      </c>
      <c r="AC954" s="16" t="str">
        <f t="shared" si="130"/>
        <v/>
      </c>
      <c r="AD954" s="16" t="e">
        <f>IF($A$3=FALSE,IF($C954&lt;16,M954/($D954^0.70558407859294)*'Hintergrund Berechnung'!$I$941,M954/($D954^0.70558407859294)*'Hintergrund Berechnung'!$I$942),IF($C954&lt;13,(M954/($D954^0.70558407859294)*'Hintergrund Berechnung'!$I$941)*0.5,IF($C954&lt;16,(M954/($D954^0.70558407859294)*'Hintergrund Berechnung'!$I$941)*0.67,M954/($D954^0.70558407859294)*'Hintergrund Berechnung'!$I$942)))</f>
        <v>#DIV/0!</v>
      </c>
      <c r="AE954" s="16" t="str">
        <f t="shared" si="131"/>
        <v/>
      </c>
      <c r="AF954" s="16" t="e">
        <f>IF($A$3=FALSE,IF($C954&lt;16,O954/($D954^0.70558407859294)*'Hintergrund Berechnung'!$I$941,O954/($D954^0.70558407859294)*'Hintergrund Berechnung'!$I$942),IF($C954&lt;13,(O954/($D954^0.70558407859294)*'Hintergrund Berechnung'!$I$941)*0.5,IF($C954&lt;16,(O954/($D954^0.70558407859294)*'Hintergrund Berechnung'!$I$941)*0.67,O954/($D954^0.70558407859294)*'Hintergrund Berechnung'!$I$942)))</f>
        <v>#DIV/0!</v>
      </c>
      <c r="AG954" s="16" t="str">
        <f t="shared" si="132"/>
        <v/>
      </c>
      <c r="AH954" s="16" t="e">
        <f t="shared" si="133"/>
        <v>#DIV/0!</v>
      </c>
      <c r="AI954" s="34" t="e">
        <f>ROUND(IF(C954&lt;16,$Q954/($D954^0.450818786555515)*'Hintergrund Berechnung'!$N$941,$Q954/($D954^0.450818786555515)*'Hintergrund Berechnung'!$N$942),0)</f>
        <v>#DIV/0!</v>
      </c>
      <c r="AJ954" s="34">
        <f>ROUND(IF(C954&lt;16,$R954*'Hintergrund Berechnung'!$O$941,$R954*'Hintergrund Berechnung'!$O$942),0)</f>
        <v>0</v>
      </c>
      <c r="AK954" s="34">
        <f>ROUND(IF(C954&lt;16,IF(S954&gt;0,(25-$S954)*'Hintergrund Berechnung'!$J$941,0),IF(S954&gt;0,(25-$S954)*'Hintergrund Berechnung'!$J$942,0)),0)</f>
        <v>0</v>
      </c>
      <c r="AL954" s="18" t="e">
        <f t="shared" si="134"/>
        <v>#DIV/0!</v>
      </c>
    </row>
    <row r="955" spans="21:38" x14ac:dyDescent="0.5">
      <c r="U955" s="16">
        <f t="shared" si="126"/>
        <v>0</v>
      </c>
      <c r="V955" s="16" t="e">
        <f>IF($A$3=FALSE,IF($C955&lt;16,E955/($D955^0.70558407859294)*'Hintergrund Berechnung'!$I$941,E955/($D955^0.70558407859294)*'Hintergrund Berechnung'!$I$942),IF($C955&lt;13,(E955/($D955^0.70558407859294)*'Hintergrund Berechnung'!$I$941)*0.5,IF($C955&lt;16,(E955/($D955^0.70558407859294)*'Hintergrund Berechnung'!$I$941)*0.67,E955/($D955^0.70558407859294)*'Hintergrund Berechnung'!$I$942)))</f>
        <v>#DIV/0!</v>
      </c>
      <c r="W955" s="16" t="str">
        <f t="shared" si="127"/>
        <v/>
      </c>
      <c r="X955" s="16" t="e">
        <f>IF($A$3=FALSE,IF($C955&lt;16,G955/($D955^0.70558407859294)*'Hintergrund Berechnung'!$I$941,G955/($D955^0.70558407859294)*'Hintergrund Berechnung'!$I$942),IF($C955&lt;13,(G955/($D955^0.70558407859294)*'Hintergrund Berechnung'!$I$941)*0.5,IF($C955&lt;16,(G955/($D955^0.70558407859294)*'Hintergrund Berechnung'!$I$941)*0.67,G955/($D955^0.70558407859294)*'Hintergrund Berechnung'!$I$942)))</f>
        <v>#DIV/0!</v>
      </c>
      <c r="Y955" s="16" t="str">
        <f t="shared" si="128"/>
        <v/>
      </c>
      <c r="Z955" s="16" t="e">
        <f>IF($A$3=FALSE,IF($C955&lt;16,I955/($D955^0.70558407859294)*'Hintergrund Berechnung'!$I$941,I955/($D955^0.70558407859294)*'Hintergrund Berechnung'!$I$942),IF($C955&lt;13,(I955/($D955^0.70558407859294)*'Hintergrund Berechnung'!$I$941)*0.5,IF($C955&lt;16,(I955/($D955^0.70558407859294)*'Hintergrund Berechnung'!$I$941)*0.67,I955/($D955^0.70558407859294)*'Hintergrund Berechnung'!$I$942)))</f>
        <v>#DIV/0!</v>
      </c>
      <c r="AA955" s="16" t="str">
        <f t="shared" si="129"/>
        <v/>
      </c>
      <c r="AB955" s="16" t="e">
        <f>IF($A$3=FALSE,IF($C955&lt;16,K955/($D955^0.70558407859294)*'Hintergrund Berechnung'!$I$941,K955/($D955^0.70558407859294)*'Hintergrund Berechnung'!$I$942),IF($C955&lt;13,(K955/($D955^0.70558407859294)*'Hintergrund Berechnung'!$I$941)*0.5,IF($C955&lt;16,(K955/($D955^0.70558407859294)*'Hintergrund Berechnung'!$I$941)*0.67,K955/($D955^0.70558407859294)*'Hintergrund Berechnung'!$I$942)))</f>
        <v>#DIV/0!</v>
      </c>
      <c r="AC955" s="16" t="str">
        <f t="shared" si="130"/>
        <v/>
      </c>
      <c r="AD955" s="16" t="e">
        <f>IF($A$3=FALSE,IF($C955&lt;16,M955/($D955^0.70558407859294)*'Hintergrund Berechnung'!$I$941,M955/($D955^0.70558407859294)*'Hintergrund Berechnung'!$I$942),IF($C955&lt;13,(M955/($D955^0.70558407859294)*'Hintergrund Berechnung'!$I$941)*0.5,IF($C955&lt;16,(M955/($D955^0.70558407859294)*'Hintergrund Berechnung'!$I$941)*0.67,M955/($D955^0.70558407859294)*'Hintergrund Berechnung'!$I$942)))</f>
        <v>#DIV/0!</v>
      </c>
      <c r="AE955" s="16" t="str">
        <f t="shared" si="131"/>
        <v/>
      </c>
      <c r="AF955" s="16" t="e">
        <f>IF($A$3=FALSE,IF($C955&lt;16,O955/($D955^0.70558407859294)*'Hintergrund Berechnung'!$I$941,O955/($D955^0.70558407859294)*'Hintergrund Berechnung'!$I$942),IF($C955&lt;13,(O955/($D955^0.70558407859294)*'Hintergrund Berechnung'!$I$941)*0.5,IF($C955&lt;16,(O955/($D955^0.70558407859294)*'Hintergrund Berechnung'!$I$941)*0.67,O955/($D955^0.70558407859294)*'Hintergrund Berechnung'!$I$942)))</f>
        <v>#DIV/0!</v>
      </c>
      <c r="AG955" s="16" t="str">
        <f t="shared" si="132"/>
        <v/>
      </c>
      <c r="AH955" s="16" t="e">
        <f t="shared" si="133"/>
        <v>#DIV/0!</v>
      </c>
      <c r="AI955" s="34" t="e">
        <f>ROUND(IF(C955&lt;16,$Q955/($D955^0.450818786555515)*'Hintergrund Berechnung'!$N$941,$Q955/($D955^0.450818786555515)*'Hintergrund Berechnung'!$N$942),0)</f>
        <v>#DIV/0!</v>
      </c>
      <c r="AJ955" s="34">
        <f>ROUND(IF(C955&lt;16,$R955*'Hintergrund Berechnung'!$O$941,$R955*'Hintergrund Berechnung'!$O$942),0)</f>
        <v>0</v>
      </c>
      <c r="AK955" s="34">
        <f>ROUND(IF(C955&lt;16,IF(S955&gt;0,(25-$S955)*'Hintergrund Berechnung'!$J$941,0),IF(S955&gt;0,(25-$S955)*'Hintergrund Berechnung'!$J$942,0)),0)</f>
        <v>0</v>
      </c>
      <c r="AL955" s="18" t="e">
        <f t="shared" si="134"/>
        <v>#DIV/0!</v>
      </c>
    </row>
    <row r="956" spans="21:38" x14ac:dyDescent="0.5">
      <c r="U956" s="16">
        <f t="shared" si="126"/>
        <v>0</v>
      </c>
      <c r="V956" s="16" t="e">
        <f>IF($A$3=FALSE,IF($C956&lt;16,E956/($D956^0.70558407859294)*'Hintergrund Berechnung'!$I$941,E956/($D956^0.70558407859294)*'Hintergrund Berechnung'!$I$942),IF($C956&lt;13,(E956/($D956^0.70558407859294)*'Hintergrund Berechnung'!$I$941)*0.5,IF($C956&lt;16,(E956/($D956^0.70558407859294)*'Hintergrund Berechnung'!$I$941)*0.67,E956/($D956^0.70558407859294)*'Hintergrund Berechnung'!$I$942)))</f>
        <v>#DIV/0!</v>
      </c>
      <c r="W956" s="16" t="str">
        <f t="shared" si="127"/>
        <v/>
      </c>
      <c r="X956" s="16" t="e">
        <f>IF($A$3=FALSE,IF($C956&lt;16,G956/($D956^0.70558407859294)*'Hintergrund Berechnung'!$I$941,G956/($D956^0.70558407859294)*'Hintergrund Berechnung'!$I$942),IF($C956&lt;13,(G956/($D956^0.70558407859294)*'Hintergrund Berechnung'!$I$941)*0.5,IF($C956&lt;16,(G956/($D956^0.70558407859294)*'Hintergrund Berechnung'!$I$941)*0.67,G956/($D956^0.70558407859294)*'Hintergrund Berechnung'!$I$942)))</f>
        <v>#DIV/0!</v>
      </c>
      <c r="Y956" s="16" t="str">
        <f t="shared" si="128"/>
        <v/>
      </c>
      <c r="Z956" s="16" t="e">
        <f>IF($A$3=FALSE,IF($C956&lt;16,I956/($D956^0.70558407859294)*'Hintergrund Berechnung'!$I$941,I956/($D956^0.70558407859294)*'Hintergrund Berechnung'!$I$942),IF($C956&lt;13,(I956/($D956^0.70558407859294)*'Hintergrund Berechnung'!$I$941)*0.5,IF($C956&lt;16,(I956/($D956^0.70558407859294)*'Hintergrund Berechnung'!$I$941)*0.67,I956/($D956^0.70558407859294)*'Hintergrund Berechnung'!$I$942)))</f>
        <v>#DIV/0!</v>
      </c>
      <c r="AA956" s="16" t="str">
        <f t="shared" si="129"/>
        <v/>
      </c>
      <c r="AB956" s="16" t="e">
        <f>IF($A$3=FALSE,IF($C956&lt;16,K956/($D956^0.70558407859294)*'Hintergrund Berechnung'!$I$941,K956/($D956^0.70558407859294)*'Hintergrund Berechnung'!$I$942),IF($C956&lt;13,(K956/($D956^0.70558407859294)*'Hintergrund Berechnung'!$I$941)*0.5,IF($C956&lt;16,(K956/($D956^0.70558407859294)*'Hintergrund Berechnung'!$I$941)*0.67,K956/($D956^0.70558407859294)*'Hintergrund Berechnung'!$I$942)))</f>
        <v>#DIV/0!</v>
      </c>
      <c r="AC956" s="16" t="str">
        <f t="shared" si="130"/>
        <v/>
      </c>
      <c r="AD956" s="16" t="e">
        <f>IF($A$3=FALSE,IF($C956&lt;16,M956/($D956^0.70558407859294)*'Hintergrund Berechnung'!$I$941,M956/($D956^0.70558407859294)*'Hintergrund Berechnung'!$I$942),IF($C956&lt;13,(M956/($D956^0.70558407859294)*'Hintergrund Berechnung'!$I$941)*0.5,IF($C956&lt;16,(M956/($D956^0.70558407859294)*'Hintergrund Berechnung'!$I$941)*0.67,M956/($D956^0.70558407859294)*'Hintergrund Berechnung'!$I$942)))</f>
        <v>#DIV/0!</v>
      </c>
      <c r="AE956" s="16" t="str">
        <f t="shared" si="131"/>
        <v/>
      </c>
      <c r="AF956" s="16" t="e">
        <f>IF($A$3=FALSE,IF($C956&lt;16,O956/($D956^0.70558407859294)*'Hintergrund Berechnung'!$I$941,O956/($D956^0.70558407859294)*'Hintergrund Berechnung'!$I$942),IF($C956&lt;13,(O956/($D956^0.70558407859294)*'Hintergrund Berechnung'!$I$941)*0.5,IF($C956&lt;16,(O956/($D956^0.70558407859294)*'Hintergrund Berechnung'!$I$941)*0.67,O956/($D956^0.70558407859294)*'Hintergrund Berechnung'!$I$942)))</f>
        <v>#DIV/0!</v>
      </c>
      <c r="AG956" s="16" t="str">
        <f t="shared" si="132"/>
        <v/>
      </c>
      <c r="AH956" s="16" t="e">
        <f t="shared" si="133"/>
        <v>#DIV/0!</v>
      </c>
      <c r="AI956" s="34" t="e">
        <f>ROUND(IF(C956&lt;16,$Q956/($D956^0.450818786555515)*'Hintergrund Berechnung'!$N$941,$Q956/($D956^0.450818786555515)*'Hintergrund Berechnung'!$N$942),0)</f>
        <v>#DIV/0!</v>
      </c>
      <c r="AJ956" s="34">
        <f>ROUND(IF(C956&lt;16,$R956*'Hintergrund Berechnung'!$O$941,$R956*'Hintergrund Berechnung'!$O$942),0)</f>
        <v>0</v>
      </c>
      <c r="AK956" s="34">
        <f>ROUND(IF(C956&lt;16,IF(S956&gt;0,(25-$S956)*'Hintergrund Berechnung'!$J$941,0),IF(S956&gt;0,(25-$S956)*'Hintergrund Berechnung'!$J$942,0)),0)</f>
        <v>0</v>
      </c>
      <c r="AL956" s="18" t="e">
        <f t="shared" si="134"/>
        <v>#DIV/0!</v>
      </c>
    </row>
    <row r="957" spans="21:38" x14ac:dyDescent="0.5">
      <c r="U957" s="16">
        <f t="shared" si="126"/>
        <v>0</v>
      </c>
      <c r="V957" s="16" t="e">
        <f>IF($A$3=FALSE,IF($C957&lt;16,E957/($D957^0.70558407859294)*'Hintergrund Berechnung'!$I$941,E957/($D957^0.70558407859294)*'Hintergrund Berechnung'!$I$942),IF($C957&lt;13,(E957/($D957^0.70558407859294)*'Hintergrund Berechnung'!$I$941)*0.5,IF($C957&lt;16,(E957/($D957^0.70558407859294)*'Hintergrund Berechnung'!$I$941)*0.67,E957/($D957^0.70558407859294)*'Hintergrund Berechnung'!$I$942)))</f>
        <v>#DIV/0!</v>
      </c>
      <c r="W957" s="16" t="str">
        <f t="shared" si="127"/>
        <v/>
      </c>
      <c r="X957" s="16" t="e">
        <f>IF($A$3=FALSE,IF($C957&lt;16,G957/($D957^0.70558407859294)*'Hintergrund Berechnung'!$I$941,G957/($D957^0.70558407859294)*'Hintergrund Berechnung'!$I$942),IF($C957&lt;13,(G957/($D957^0.70558407859294)*'Hintergrund Berechnung'!$I$941)*0.5,IF($C957&lt;16,(G957/($D957^0.70558407859294)*'Hintergrund Berechnung'!$I$941)*0.67,G957/($D957^0.70558407859294)*'Hintergrund Berechnung'!$I$942)))</f>
        <v>#DIV/0!</v>
      </c>
      <c r="Y957" s="16" t="str">
        <f t="shared" si="128"/>
        <v/>
      </c>
      <c r="Z957" s="16" t="e">
        <f>IF($A$3=FALSE,IF($C957&lt;16,I957/($D957^0.70558407859294)*'Hintergrund Berechnung'!$I$941,I957/($D957^0.70558407859294)*'Hintergrund Berechnung'!$I$942),IF($C957&lt;13,(I957/($D957^0.70558407859294)*'Hintergrund Berechnung'!$I$941)*0.5,IF($C957&lt;16,(I957/($D957^0.70558407859294)*'Hintergrund Berechnung'!$I$941)*0.67,I957/($D957^0.70558407859294)*'Hintergrund Berechnung'!$I$942)))</f>
        <v>#DIV/0!</v>
      </c>
      <c r="AA957" s="16" t="str">
        <f t="shared" si="129"/>
        <v/>
      </c>
      <c r="AB957" s="16" t="e">
        <f>IF($A$3=FALSE,IF($C957&lt;16,K957/($D957^0.70558407859294)*'Hintergrund Berechnung'!$I$941,K957/($D957^0.70558407859294)*'Hintergrund Berechnung'!$I$942),IF($C957&lt;13,(K957/($D957^0.70558407859294)*'Hintergrund Berechnung'!$I$941)*0.5,IF($C957&lt;16,(K957/($D957^0.70558407859294)*'Hintergrund Berechnung'!$I$941)*0.67,K957/($D957^0.70558407859294)*'Hintergrund Berechnung'!$I$942)))</f>
        <v>#DIV/0!</v>
      </c>
      <c r="AC957" s="16" t="str">
        <f t="shared" si="130"/>
        <v/>
      </c>
      <c r="AD957" s="16" t="e">
        <f>IF($A$3=FALSE,IF($C957&lt;16,M957/($D957^0.70558407859294)*'Hintergrund Berechnung'!$I$941,M957/($D957^0.70558407859294)*'Hintergrund Berechnung'!$I$942),IF($C957&lt;13,(M957/($D957^0.70558407859294)*'Hintergrund Berechnung'!$I$941)*0.5,IF($C957&lt;16,(M957/($D957^0.70558407859294)*'Hintergrund Berechnung'!$I$941)*0.67,M957/($D957^0.70558407859294)*'Hintergrund Berechnung'!$I$942)))</f>
        <v>#DIV/0!</v>
      </c>
      <c r="AE957" s="16" t="str">
        <f t="shared" si="131"/>
        <v/>
      </c>
      <c r="AF957" s="16" t="e">
        <f>IF($A$3=FALSE,IF($C957&lt;16,O957/($D957^0.70558407859294)*'Hintergrund Berechnung'!$I$941,O957/($D957^0.70558407859294)*'Hintergrund Berechnung'!$I$942),IF($C957&lt;13,(O957/($D957^0.70558407859294)*'Hintergrund Berechnung'!$I$941)*0.5,IF($C957&lt;16,(O957/($D957^0.70558407859294)*'Hintergrund Berechnung'!$I$941)*0.67,O957/($D957^0.70558407859294)*'Hintergrund Berechnung'!$I$942)))</f>
        <v>#DIV/0!</v>
      </c>
      <c r="AG957" s="16" t="str">
        <f t="shared" si="132"/>
        <v/>
      </c>
      <c r="AH957" s="16" t="e">
        <f t="shared" si="133"/>
        <v>#DIV/0!</v>
      </c>
      <c r="AI957" s="34" t="e">
        <f>ROUND(IF(C957&lt;16,$Q957/($D957^0.450818786555515)*'Hintergrund Berechnung'!$N$941,$Q957/($D957^0.450818786555515)*'Hintergrund Berechnung'!$N$942),0)</f>
        <v>#DIV/0!</v>
      </c>
      <c r="AJ957" s="34">
        <f>ROUND(IF(C957&lt;16,$R957*'Hintergrund Berechnung'!$O$941,$R957*'Hintergrund Berechnung'!$O$942),0)</f>
        <v>0</v>
      </c>
      <c r="AK957" s="34">
        <f>ROUND(IF(C957&lt;16,IF(S957&gt;0,(25-$S957)*'Hintergrund Berechnung'!$J$941,0),IF(S957&gt;0,(25-$S957)*'Hintergrund Berechnung'!$J$942,0)),0)</f>
        <v>0</v>
      </c>
      <c r="AL957" s="18" t="e">
        <f t="shared" si="134"/>
        <v>#DIV/0!</v>
      </c>
    </row>
    <row r="958" spans="21:38" x14ac:dyDescent="0.5">
      <c r="U958" s="16">
        <f t="shared" si="126"/>
        <v>0</v>
      </c>
      <c r="V958" s="16" t="e">
        <f>IF($A$3=FALSE,IF($C958&lt;16,E958/($D958^0.70558407859294)*'Hintergrund Berechnung'!$I$941,E958/($D958^0.70558407859294)*'Hintergrund Berechnung'!$I$942),IF($C958&lt;13,(E958/($D958^0.70558407859294)*'Hintergrund Berechnung'!$I$941)*0.5,IF($C958&lt;16,(E958/($D958^0.70558407859294)*'Hintergrund Berechnung'!$I$941)*0.67,E958/($D958^0.70558407859294)*'Hintergrund Berechnung'!$I$942)))</f>
        <v>#DIV/0!</v>
      </c>
      <c r="W958" s="16" t="str">
        <f t="shared" si="127"/>
        <v/>
      </c>
      <c r="X958" s="16" t="e">
        <f>IF($A$3=FALSE,IF($C958&lt;16,G958/($D958^0.70558407859294)*'Hintergrund Berechnung'!$I$941,G958/($D958^0.70558407859294)*'Hintergrund Berechnung'!$I$942),IF($C958&lt;13,(G958/($D958^0.70558407859294)*'Hintergrund Berechnung'!$I$941)*0.5,IF($C958&lt;16,(G958/($D958^0.70558407859294)*'Hintergrund Berechnung'!$I$941)*0.67,G958/($D958^0.70558407859294)*'Hintergrund Berechnung'!$I$942)))</f>
        <v>#DIV/0!</v>
      </c>
      <c r="Y958" s="16" t="str">
        <f t="shared" si="128"/>
        <v/>
      </c>
      <c r="Z958" s="16" t="e">
        <f>IF($A$3=FALSE,IF($C958&lt;16,I958/($D958^0.70558407859294)*'Hintergrund Berechnung'!$I$941,I958/($D958^0.70558407859294)*'Hintergrund Berechnung'!$I$942),IF($C958&lt;13,(I958/($D958^0.70558407859294)*'Hintergrund Berechnung'!$I$941)*0.5,IF($C958&lt;16,(I958/($D958^0.70558407859294)*'Hintergrund Berechnung'!$I$941)*0.67,I958/($D958^0.70558407859294)*'Hintergrund Berechnung'!$I$942)))</f>
        <v>#DIV/0!</v>
      </c>
      <c r="AA958" s="16" t="str">
        <f t="shared" si="129"/>
        <v/>
      </c>
      <c r="AB958" s="16" t="e">
        <f>IF($A$3=FALSE,IF($C958&lt;16,K958/($D958^0.70558407859294)*'Hintergrund Berechnung'!$I$941,K958/($D958^0.70558407859294)*'Hintergrund Berechnung'!$I$942),IF($C958&lt;13,(K958/($D958^0.70558407859294)*'Hintergrund Berechnung'!$I$941)*0.5,IF($C958&lt;16,(K958/($D958^0.70558407859294)*'Hintergrund Berechnung'!$I$941)*0.67,K958/($D958^0.70558407859294)*'Hintergrund Berechnung'!$I$942)))</f>
        <v>#DIV/0!</v>
      </c>
      <c r="AC958" s="16" t="str">
        <f t="shared" si="130"/>
        <v/>
      </c>
      <c r="AD958" s="16" t="e">
        <f>IF($A$3=FALSE,IF($C958&lt;16,M958/($D958^0.70558407859294)*'Hintergrund Berechnung'!$I$941,M958/($D958^0.70558407859294)*'Hintergrund Berechnung'!$I$942),IF($C958&lt;13,(M958/($D958^0.70558407859294)*'Hintergrund Berechnung'!$I$941)*0.5,IF($C958&lt;16,(M958/($D958^0.70558407859294)*'Hintergrund Berechnung'!$I$941)*0.67,M958/($D958^0.70558407859294)*'Hintergrund Berechnung'!$I$942)))</f>
        <v>#DIV/0!</v>
      </c>
      <c r="AE958" s="16" t="str">
        <f t="shared" si="131"/>
        <v/>
      </c>
      <c r="AF958" s="16" t="e">
        <f>IF($A$3=FALSE,IF($C958&lt;16,O958/($D958^0.70558407859294)*'Hintergrund Berechnung'!$I$941,O958/($D958^0.70558407859294)*'Hintergrund Berechnung'!$I$942),IF($C958&lt;13,(O958/($D958^0.70558407859294)*'Hintergrund Berechnung'!$I$941)*0.5,IF($C958&lt;16,(O958/($D958^0.70558407859294)*'Hintergrund Berechnung'!$I$941)*0.67,O958/($D958^0.70558407859294)*'Hintergrund Berechnung'!$I$942)))</f>
        <v>#DIV/0!</v>
      </c>
      <c r="AG958" s="16" t="str">
        <f t="shared" si="132"/>
        <v/>
      </c>
      <c r="AH958" s="16" t="e">
        <f t="shared" si="133"/>
        <v>#DIV/0!</v>
      </c>
      <c r="AI958" s="34" t="e">
        <f>ROUND(IF(C958&lt;16,$Q958/($D958^0.450818786555515)*'Hintergrund Berechnung'!$N$941,$Q958/($D958^0.450818786555515)*'Hintergrund Berechnung'!$N$942),0)</f>
        <v>#DIV/0!</v>
      </c>
      <c r="AJ958" s="34">
        <f>ROUND(IF(C958&lt;16,$R958*'Hintergrund Berechnung'!$O$941,$R958*'Hintergrund Berechnung'!$O$942),0)</f>
        <v>0</v>
      </c>
      <c r="AK958" s="34">
        <f>ROUND(IF(C958&lt;16,IF(S958&gt;0,(25-$S958)*'Hintergrund Berechnung'!$J$941,0),IF(S958&gt;0,(25-$S958)*'Hintergrund Berechnung'!$J$942,0)),0)</f>
        <v>0</v>
      </c>
      <c r="AL958" s="18" t="e">
        <f t="shared" si="134"/>
        <v>#DIV/0!</v>
      </c>
    </row>
    <row r="959" spans="21:38" x14ac:dyDescent="0.5">
      <c r="U959" s="16">
        <f t="shared" si="126"/>
        <v>0</v>
      </c>
      <c r="V959" s="16" t="e">
        <f>IF($A$3=FALSE,IF($C959&lt;16,E959/($D959^0.70558407859294)*'Hintergrund Berechnung'!$I$941,E959/($D959^0.70558407859294)*'Hintergrund Berechnung'!$I$942),IF($C959&lt;13,(E959/($D959^0.70558407859294)*'Hintergrund Berechnung'!$I$941)*0.5,IF($C959&lt;16,(E959/($D959^0.70558407859294)*'Hintergrund Berechnung'!$I$941)*0.67,E959/($D959^0.70558407859294)*'Hintergrund Berechnung'!$I$942)))</f>
        <v>#DIV/0!</v>
      </c>
      <c r="W959" s="16" t="str">
        <f t="shared" si="127"/>
        <v/>
      </c>
      <c r="X959" s="16" t="e">
        <f>IF($A$3=FALSE,IF($C959&lt;16,G959/($D959^0.70558407859294)*'Hintergrund Berechnung'!$I$941,G959/($D959^0.70558407859294)*'Hintergrund Berechnung'!$I$942),IF($C959&lt;13,(G959/($D959^0.70558407859294)*'Hintergrund Berechnung'!$I$941)*0.5,IF($C959&lt;16,(G959/($D959^0.70558407859294)*'Hintergrund Berechnung'!$I$941)*0.67,G959/($D959^0.70558407859294)*'Hintergrund Berechnung'!$I$942)))</f>
        <v>#DIV/0!</v>
      </c>
      <c r="Y959" s="16" t="str">
        <f t="shared" si="128"/>
        <v/>
      </c>
      <c r="Z959" s="16" t="e">
        <f>IF($A$3=FALSE,IF($C959&lt;16,I959/($D959^0.70558407859294)*'Hintergrund Berechnung'!$I$941,I959/($D959^0.70558407859294)*'Hintergrund Berechnung'!$I$942),IF($C959&lt;13,(I959/($D959^0.70558407859294)*'Hintergrund Berechnung'!$I$941)*0.5,IF($C959&lt;16,(I959/($D959^0.70558407859294)*'Hintergrund Berechnung'!$I$941)*0.67,I959/($D959^0.70558407859294)*'Hintergrund Berechnung'!$I$942)))</f>
        <v>#DIV/0!</v>
      </c>
      <c r="AA959" s="16" t="str">
        <f t="shared" si="129"/>
        <v/>
      </c>
      <c r="AB959" s="16" t="e">
        <f>IF($A$3=FALSE,IF($C959&lt;16,K959/($D959^0.70558407859294)*'Hintergrund Berechnung'!$I$941,K959/($D959^0.70558407859294)*'Hintergrund Berechnung'!$I$942),IF($C959&lt;13,(K959/($D959^0.70558407859294)*'Hintergrund Berechnung'!$I$941)*0.5,IF($C959&lt;16,(K959/($D959^0.70558407859294)*'Hintergrund Berechnung'!$I$941)*0.67,K959/($D959^0.70558407859294)*'Hintergrund Berechnung'!$I$942)))</f>
        <v>#DIV/0!</v>
      </c>
      <c r="AC959" s="16" t="str">
        <f t="shared" si="130"/>
        <v/>
      </c>
      <c r="AD959" s="16" t="e">
        <f>IF($A$3=FALSE,IF($C959&lt;16,M959/($D959^0.70558407859294)*'Hintergrund Berechnung'!$I$941,M959/($D959^0.70558407859294)*'Hintergrund Berechnung'!$I$942),IF($C959&lt;13,(M959/($D959^0.70558407859294)*'Hintergrund Berechnung'!$I$941)*0.5,IF($C959&lt;16,(M959/($D959^0.70558407859294)*'Hintergrund Berechnung'!$I$941)*0.67,M959/($D959^0.70558407859294)*'Hintergrund Berechnung'!$I$942)))</f>
        <v>#DIV/0!</v>
      </c>
      <c r="AE959" s="16" t="str">
        <f t="shared" si="131"/>
        <v/>
      </c>
      <c r="AF959" s="16" t="e">
        <f>IF($A$3=FALSE,IF($C959&lt;16,O959/($D959^0.70558407859294)*'Hintergrund Berechnung'!$I$941,O959/($D959^0.70558407859294)*'Hintergrund Berechnung'!$I$942),IF($C959&lt;13,(O959/($D959^0.70558407859294)*'Hintergrund Berechnung'!$I$941)*0.5,IF($C959&lt;16,(O959/($D959^0.70558407859294)*'Hintergrund Berechnung'!$I$941)*0.67,O959/($D959^0.70558407859294)*'Hintergrund Berechnung'!$I$942)))</f>
        <v>#DIV/0!</v>
      </c>
      <c r="AG959" s="16" t="str">
        <f t="shared" si="132"/>
        <v/>
      </c>
      <c r="AH959" s="16" t="e">
        <f t="shared" si="133"/>
        <v>#DIV/0!</v>
      </c>
      <c r="AI959" s="34" t="e">
        <f>ROUND(IF(C959&lt;16,$Q959/($D959^0.450818786555515)*'Hintergrund Berechnung'!$N$941,$Q959/($D959^0.450818786555515)*'Hintergrund Berechnung'!$N$942),0)</f>
        <v>#DIV/0!</v>
      </c>
      <c r="AJ959" s="34">
        <f>ROUND(IF(C959&lt;16,$R959*'Hintergrund Berechnung'!$O$941,$R959*'Hintergrund Berechnung'!$O$942),0)</f>
        <v>0</v>
      </c>
      <c r="AK959" s="34">
        <f>ROUND(IF(C959&lt;16,IF(S959&gt;0,(25-$S959)*'Hintergrund Berechnung'!$J$941,0),IF(S959&gt;0,(25-$S959)*'Hintergrund Berechnung'!$J$942,0)),0)</f>
        <v>0</v>
      </c>
      <c r="AL959" s="18" t="e">
        <f t="shared" si="134"/>
        <v>#DIV/0!</v>
      </c>
    </row>
    <row r="960" spans="21:38" x14ac:dyDescent="0.5">
      <c r="U960" s="16">
        <f t="shared" si="126"/>
        <v>0</v>
      </c>
      <c r="V960" s="16" t="e">
        <f>IF($A$3=FALSE,IF($C960&lt;16,E960/($D960^0.70558407859294)*'Hintergrund Berechnung'!$I$941,E960/($D960^0.70558407859294)*'Hintergrund Berechnung'!$I$942),IF($C960&lt;13,(E960/($D960^0.70558407859294)*'Hintergrund Berechnung'!$I$941)*0.5,IF($C960&lt;16,(E960/($D960^0.70558407859294)*'Hintergrund Berechnung'!$I$941)*0.67,E960/($D960^0.70558407859294)*'Hintergrund Berechnung'!$I$942)))</f>
        <v>#DIV/0!</v>
      </c>
      <c r="W960" s="16" t="str">
        <f t="shared" si="127"/>
        <v/>
      </c>
      <c r="X960" s="16" t="e">
        <f>IF($A$3=FALSE,IF($C960&lt;16,G960/($D960^0.70558407859294)*'Hintergrund Berechnung'!$I$941,G960/($D960^0.70558407859294)*'Hintergrund Berechnung'!$I$942),IF($C960&lt;13,(G960/($D960^0.70558407859294)*'Hintergrund Berechnung'!$I$941)*0.5,IF($C960&lt;16,(G960/($D960^0.70558407859294)*'Hintergrund Berechnung'!$I$941)*0.67,G960/($D960^0.70558407859294)*'Hintergrund Berechnung'!$I$942)))</f>
        <v>#DIV/0!</v>
      </c>
      <c r="Y960" s="16" t="str">
        <f t="shared" si="128"/>
        <v/>
      </c>
      <c r="Z960" s="16" t="e">
        <f>IF($A$3=FALSE,IF($C960&lt;16,I960/($D960^0.70558407859294)*'Hintergrund Berechnung'!$I$941,I960/($D960^0.70558407859294)*'Hintergrund Berechnung'!$I$942),IF($C960&lt;13,(I960/($D960^0.70558407859294)*'Hintergrund Berechnung'!$I$941)*0.5,IF($C960&lt;16,(I960/($D960^0.70558407859294)*'Hintergrund Berechnung'!$I$941)*0.67,I960/($D960^0.70558407859294)*'Hintergrund Berechnung'!$I$942)))</f>
        <v>#DIV/0!</v>
      </c>
      <c r="AA960" s="16" t="str">
        <f t="shared" si="129"/>
        <v/>
      </c>
      <c r="AB960" s="16" t="e">
        <f>IF($A$3=FALSE,IF($C960&lt;16,K960/($D960^0.70558407859294)*'Hintergrund Berechnung'!$I$941,K960/($D960^0.70558407859294)*'Hintergrund Berechnung'!$I$942),IF($C960&lt;13,(K960/($D960^0.70558407859294)*'Hintergrund Berechnung'!$I$941)*0.5,IF($C960&lt;16,(K960/($D960^0.70558407859294)*'Hintergrund Berechnung'!$I$941)*0.67,K960/($D960^0.70558407859294)*'Hintergrund Berechnung'!$I$942)))</f>
        <v>#DIV/0!</v>
      </c>
      <c r="AC960" s="16" t="str">
        <f t="shared" si="130"/>
        <v/>
      </c>
      <c r="AD960" s="16" t="e">
        <f>IF($A$3=FALSE,IF($C960&lt;16,M960/($D960^0.70558407859294)*'Hintergrund Berechnung'!$I$941,M960/($D960^0.70558407859294)*'Hintergrund Berechnung'!$I$942),IF($C960&lt;13,(M960/($D960^0.70558407859294)*'Hintergrund Berechnung'!$I$941)*0.5,IF($C960&lt;16,(M960/($D960^0.70558407859294)*'Hintergrund Berechnung'!$I$941)*0.67,M960/($D960^0.70558407859294)*'Hintergrund Berechnung'!$I$942)))</f>
        <v>#DIV/0!</v>
      </c>
      <c r="AE960" s="16" t="str">
        <f t="shared" si="131"/>
        <v/>
      </c>
      <c r="AF960" s="16" t="e">
        <f>IF($A$3=FALSE,IF($C960&lt;16,O960/($D960^0.70558407859294)*'Hintergrund Berechnung'!$I$941,O960/($D960^0.70558407859294)*'Hintergrund Berechnung'!$I$942),IF($C960&lt;13,(O960/($D960^0.70558407859294)*'Hintergrund Berechnung'!$I$941)*0.5,IF($C960&lt;16,(O960/($D960^0.70558407859294)*'Hintergrund Berechnung'!$I$941)*0.67,O960/($D960^0.70558407859294)*'Hintergrund Berechnung'!$I$942)))</f>
        <v>#DIV/0!</v>
      </c>
      <c r="AG960" s="16" t="str">
        <f t="shared" si="132"/>
        <v/>
      </c>
      <c r="AH960" s="16" t="e">
        <f t="shared" si="133"/>
        <v>#DIV/0!</v>
      </c>
      <c r="AI960" s="34" t="e">
        <f>ROUND(IF(C960&lt;16,$Q960/($D960^0.450818786555515)*'Hintergrund Berechnung'!$N$941,$Q960/($D960^0.450818786555515)*'Hintergrund Berechnung'!$N$942),0)</f>
        <v>#DIV/0!</v>
      </c>
      <c r="AJ960" s="34">
        <f>ROUND(IF(C960&lt;16,$R960*'Hintergrund Berechnung'!$O$941,$R960*'Hintergrund Berechnung'!$O$942),0)</f>
        <v>0</v>
      </c>
      <c r="AK960" s="34">
        <f>ROUND(IF(C960&lt;16,IF(S960&gt;0,(25-$S960)*'Hintergrund Berechnung'!$J$941,0),IF(S960&gt;0,(25-$S960)*'Hintergrund Berechnung'!$J$942,0)),0)</f>
        <v>0</v>
      </c>
      <c r="AL960" s="18" t="e">
        <f t="shared" si="134"/>
        <v>#DIV/0!</v>
      </c>
    </row>
    <row r="961" spans="21:38" x14ac:dyDescent="0.5">
      <c r="U961" s="16">
        <f t="shared" si="126"/>
        <v>0</v>
      </c>
      <c r="V961" s="16" t="e">
        <f>IF($A$3=FALSE,IF($C961&lt;16,E961/($D961^0.70558407859294)*'Hintergrund Berechnung'!$I$941,E961/($D961^0.70558407859294)*'Hintergrund Berechnung'!$I$942),IF($C961&lt;13,(E961/($D961^0.70558407859294)*'Hintergrund Berechnung'!$I$941)*0.5,IF($C961&lt;16,(E961/($D961^0.70558407859294)*'Hintergrund Berechnung'!$I$941)*0.67,E961/($D961^0.70558407859294)*'Hintergrund Berechnung'!$I$942)))</f>
        <v>#DIV/0!</v>
      </c>
      <c r="W961" s="16" t="str">
        <f t="shared" si="127"/>
        <v/>
      </c>
      <c r="X961" s="16" t="e">
        <f>IF($A$3=FALSE,IF($C961&lt;16,G961/($D961^0.70558407859294)*'Hintergrund Berechnung'!$I$941,G961/($D961^0.70558407859294)*'Hintergrund Berechnung'!$I$942),IF($C961&lt;13,(G961/($D961^0.70558407859294)*'Hintergrund Berechnung'!$I$941)*0.5,IF($C961&lt;16,(G961/($D961^0.70558407859294)*'Hintergrund Berechnung'!$I$941)*0.67,G961/($D961^0.70558407859294)*'Hintergrund Berechnung'!$I$942)))</f>
        <v>#DIV/0!</v>
      </c>
      <c r="Y961" s="16" t="str">
        <f t="shared" si="128"/>
        <v/>
      </c>
      <c r="Z961" s="16" t="e">
        <f>IF($A$3=FALSE,IF($C961&lt;16,I961/($D961^0.70558407859294)*'Hintergrund Berechnung'!$I$941,I961/($D961^0.70558407859294)*'Hintergrund Berechnung'!$I$942),IF($C961&lt;13,(I961/($D961^0.70558407859294)*'Hintergrund Berechnung'!$I$941)*0.5,IF($C961&lt;16,(I961/($D961^0.70558407859294)*'Hintergrund Berechnung'!$I$941)*0.67,I961/($D961^0.70558407859294)*'Hintergrund Berechnung'!$I$942)))</f>
        <v>#DIV/0!</v>
      </c>
      <c r="AA961" s="16" t="str">
        <f t="shared" si="129"/>
        <v/>
      </c>
      <c r="AB961" s="16" t="e">
        <f>IF($A$3=FALSE,IF($C961&lt;16,K961/($D961^0.70558407859294)*'Hintergrund Berechnung'!$I$941,K961/($D961^0.70558407859294)*'Hintergrund Berechnung'!$I$942),IF($C961&lt;13,(K961/($D961^0.70558407859294)*'Hintergrund Berechnung'!$I$941)*0.5,IF($C961&lt;16,(K961/($D961^0.70558407859294)*'Hintergrund Berechnung'!$I$941)*0.67,K961/($D961^0.70558407859294)*'Hintergrund Berechnung'!$I$942)))</f>
        <v>#DIV/0!</v>
      </c>
      <c r="AC961" s="16" t="str">
        <f t="shared" si="130"/>
        <v/>
      </c>
      <c r="AD961" s="16" t="e">
        <f>IF($A$3=FALSE,IF($C961&lt;16,M961/($D961^0.70558407859294)*'Hintergrund Berechnung'!$I$941,M961/($D961^0.70558407859294)*'Hintergrund Berechnung'!$I$942),IF($C961&lt;13,(M961/($D961^0.70558407859294)*'Hintergrund Berechnung'!$I$941)*0.5,IF($C961&lt;16,(M961/($D961^0.70558407859294)*'Hintergrund Berechnung'!$I$941)*0.67,M961/($D961^0.70558407859294)*'Hintergrund Berechnung'!$I$942)))</f>
        <v>#DIV/0!</v>
      </c>
      <c r="AE961" s="16" t="str">
        <f t="shared" si="131"/>
        <v/>
      </c>
      <c r="AF961" s="16" t="e">
        <f>IF($A$3=FALSE,IF($C961&lt;16,O961/($D961^0.70558407859294)*'Hintergrund Berechnung'!$I$941,O961/($D961^0.70558407859294)*'Hintergrund Berechnung'!$I$942),IF($C961&lt;13,(O961/($D961^0.70558407859294)*'Hintergrund Berechnung'!$I$941)*0.5,IF($C961&lt;16,(O961/($D961^0.70558407859294)*'Hintergrund Berechnung'!$I$941)*0.67,O961/($D961^0.70558407859294)*'Hintergrund Berechnung'!$I$942)))</f>
        <v>#DIV/0!</v>
      </c>
      <c r="AG961" s="16" t="str">
        <f t="shared" si="132"/>
        <v/>
      </c>
      <c r="AH961" s="16" t="e">
        <f t="shared" si="133"/>
        <v>#DIV/0!</v>
      </c>
      <c r="AI961" s="34" t="e">
        <f>ROUND(IF(C961&lt;16,$Q961/($D961^0.450818786555515)*'Hintergrund Berechnung'!$N$941,$Q961/($D961^0.450818786555515)*'Hintergrund Berechnung'!$N$942),0)</f>
        <v>#DIV/0!</v>
      </c>
      <c r="AJ961" s="34">
        <f>ROUND(IF(C961&lt;16,$R961*'Hintergrund Berechnung'!$O$941,$R961*'Hintergrund Berechnung'!$O$942),0)</f>
        <v>0</v>
      </c>
      <c r="AK961" s="34">
        <f>ROUND(IF(C961&lt;16,IF(S961&gt;0,(25-$S961)*'Hintergrund Berechnung'!$J$941,0),IF(S961&gt;0,(25-$S961)*'Hintergrund Berechnung'!$J$942,0)),0)</f>
        <v>0</v>
      </c>
      <c r="AL961" s="18" t="e">
        <f t="shared" si="134"/>
        <v>#DIV/0!</v>
      </c>
    </row>
    <row r="962" spans="21:38" x14ac:dyDescent="0.5">
      <c r="U962" s="16">
        <f t="shared" si="126"/>
        <v>0</v>
      </c>
      <c r="V962" s="16" t="e">
        <f>IF($A$3=FALSE,IF($C962&lt;16,E962/($D962^0.70558407859294)*'Hintergrund Berechnung'!$I$941,E962/($D962^0.70558407859294)*'Hintergrund Berechnung'!$I$942),IF($C962&lt;13,(E962/($D962^0.70558407859294)*'Hintergrund Berechnung'!$I$941)*0.5,IF($C962&lt;16,(E962/($D962^0.70558407859294)*'Hintergrund Berechnung'!$I$941)*0.67,E962/($D962^0.70558407859294)*'Hintergrund Berechnung'!$I$942)))</f>
        <v>#DIV/0!</v>
      </c>
      <c r="W962" s="16" t="str">
        <f t="shared" si="127"/>
        <v/>
      </c>
      <c r="X962" s="16" t="e">
        <f>IF($A$3=FALSE,IF($C962&lt;16,G962/($D962^0.70558407859294)*'Hintergrund Berechnung'!$I$941,G962/($D962^0.70558407859294)*'Hintergrund Berechnung'!$I$942),IF($C962&lt;13,(G962/($D962^0.70558407859294)*'Hintergrund Berechnung'!$I$941)*0.5,IF($C962&lt;16,(G962/($D962^0.70558407859294)*'Hintergrund Berechnung'!$I$941)*0.67,G962/($D962^0.70558407859294)*'Hintergrund Berechnung'!$I$942)))</f>
        <v>#DIV/0!</v>
      </c>
      <c r="Y962" s="16" t="str">
        <f t="shared" si="128"/>
        <v/>
      </c>
      <c r="Z962" s="16" t="e">
        <f>IF($A$3=FALSE,IF($C962&lt;16,I962/($D962^0.70558407859294)*'Hintergrund Berechnung'!$I$941,I962/($D962^0.70558407859294)*'Hintergrund Berechnung'!$I$942),IF($C962&lt;13,(I962/($D962^0.70558407859294)*'Hintergrund Berechnung'!$I$941)*0.5,IF($C962&lt;16,(I962/($D962^0.70558407859294)*'Hintergrund Berechnung'!$I$941)*0.67,I962/($D962^0.70558407859294)*'Hintergrund Berechnung'!$I$942)))</f>
        <v>#DIV/0!</v>
      </c>
      <c r="AA962" s="16" t="str">
        <f t="shared" si="129"/>
        <v/>
      </c>
      <c r="AB962" s="16" t="e">
        <f>IF($A$3=FALSE,IF($C962&lt;16,K962/($D962^0.70558407859294)*'Hintergrund Berechnung'!$I$941,K962/($D962^0.70558407859294)*'Hintergrund Berechnung'!$I$942),IF($C962&lt;13,(K962/($D962^0.70558407859294)*'Hintergrund Berechnung'!$I$941)*0.5,IF($C962&lt;16,(K962/($D962^0.70558407859294)*'Hintergrund Berechnung'!$I$941)*0.67,K962/($D962^0.70558407859294)*'Hintergrund Berechnung'!$I$942)))</f>
        <v>#DIV/0!</v>
      </c>
      <c r="AC962" s="16" t="str">
        <f t="shared" si="130"/>
        <v/>
      </c>
      <c r="AD962" s="16" t="e">
        <f>IF($A$3=FALSE,IF($C962&lt;16,M962/($D962^0.70558407859294)*'Hintergrund Berechnung'!$I$941,M962/($D962^0.70558407859294)*'Hintergrund Berechnung'!$I$942),IF($C962&lt;13,(M962/($D962^0.70558407859294)*'Hintergrund Berechnung'!$I$941)*0.5,IF($C962&lt;16,(M962/($D962^0.70558407859294)*'Hintergrund Berechnung'!$I$941)*0.67,M962/($D962^0.70558407859294)*'Hintergrund Berechnung'!$I$942)))</f>
        <v>#DIV/0!</v>
      </c>
      <c r="AE962" s="16" t="str">
        <f t="shared" si="131"/>
        <v/>
      </c>
      <c r="AF962" s="16" t="e">
        <f>IF($A$3=FALSE,IF($C962&lt;16,O962/($D962^0.70558407859294)*'Hintergrund Berechnung'!$I$941,O962/($D962^0.70558407859294)*'Hintergrund Berechnung'!$I$942),IF($C962&lt;13,(O962/($D962^0.70558407859294)*'Hintergrund Berechnung'!$I$941)*0.5,IF($C962&lt;16,(O962/($D962^0.70558407859294)*'Hintergrund Berechnung'!$I$941)*0.67,O962/($D962^0.70558407859294)*'Hintergrund Berechnung'!$I$942)))</f>
        <v>#DIV/0!</v>
      </c>
      <c r="AG962" s="16" t="str">
        <f t="shared" si="132"/>
        <v/>
      </c>
      <c r="AH962" s="16" t="e">
        <f t="shared" si="133"/>
        <v>#DIV/0!</v>
      </c>
      <c r="AI962" s="34" t="e">
        <f>ROUND(IF(C962&lt;16,$Q962/($D962^0.450818786555515)*'Hintergrund Berechnung'!$N$941,$Q962/($D962^0.450818786555515)*'Hintergrund Berechnung'!$N$942),0)</f>
        <v>#DIV/0!</v>
      </c>
      <c r="AJ962" s="34">
        <f>ROUND(IF(C962&lt;16,$R962*'Hintergrund Berechnung'!$O$941,$R962*'Hintergrund Berechnung'!$O$942),0)</f>
        <v>0</v>
      </c>
      <c r="AK962" s="34">
        <f>ROUND(IF(C962&lt;16,IF(S962&gt;0,(25-$S962)*'Hintergrund Berechnung'!$J$941,0),IF(S962&gt;0,(25-$S962)*'Hintergrund Berechnung'!$J$942,0)),0)</f>
        <v>0</v>
      </c>
      <c r="AL962" s="18" t="e">
        <f t="shared" si="134"/>
        <v>#DIV/0!</v>
      </c>
    </row>
    <row r="963" spans="21:38" x14ac:dyDescent="0.5">
      <c r="U963" s="16">
        <f t="shared" si="126"/>
        <v>0</v>
      </c>
      <c r="V963" s="16" t="e">
        <f>IF($A$3=FALSE,IF($C963&lt;16,E963/($D963^0.70558407859294)*'Hintergrund Berechnung'!$I$941,E963/($D963^0.70558407859294)*'Hintergrund Berechnung'!$I$942),IF($C963&lt;13,(E963/($D963^0.70558407859294)*'Hintergrund Berechnung'!$I$941)*0.5,IF($C963&lt;16,(E963/($D963^0.70558407859294)*'Hintergrund Berechnung'!$I$941)*0.67,E963/($D963^0.70558407859294)*'Hintergrund Berechnung'!$I$942)))</f>
        <v>#DIV/0!</v>
      </c>
      <c r="W963" s="16" t="str">
        <f t="shared" si="127"/>
        <v/>
      </c>
      <c r="X963" s="16" t="e">
        <f>IF($A$3=FALSE,IF($C963&lt;16,G963/($D963^0.70558407859294)*'Hintergrund Berechnung'!$I$941,G963/($D963^0.70558407859294)*'Hintergrund Berechnung'!$I$942),IF($C963&lt;13,(G963/($D963^0.70558407859294)*'Hintergrund Berechnung'!$I$941)*0.5,IF($C963&lt;16,(G963/($D963^0.70558407859294)*'Hintergrund Berechnung'!$I$941)*0.67,G963/($D963^0.70558407859294)*'Hintergrund Berechnung'!$I$942)))</f>
        <v>#DIV/0!</v>
      </c>
      <c r="Y963" s="16" t="str">
        <f t="shared" si="128"/>
        <v/>
      </c>
      <c r="Z963" s="16" t="e">
        <f>IF($A$3=FALSE,IF($C963&lt;16,I963/($D963^0.70558407859294)*'Hintergrund Berechnung'!$I$941,I963/($D963^0.70558407859294)*'Hintergrund Berechnung'!$I$942),IF($C963&lt;13,(I963/($D963^0.70558407859294)*'Hintergrund Berechnung'!$I$941)*0.5,IF($C963&lt;16,(I963/($D963^0.70558407859294)*'Hintergrund Berechnung'!$I$941)*0.67,I963/($D963^0.70558407859294)*'Hintergrund Berechnung'!$I$942)))</f>
        <v>#DIV/0!</v>
      </c>
      <c r="AA963" s="16" t="str">
        <f t="shared" si="129"/>
        <v/>
      </c>
      <c r="AB963" s="16" t="e">
        <f>IF($A$3=FALSE,IF($C963&lt;16,K963/($D963^0.70558407859294)*'Hintergrund Berechnung'!$I$941,K963/($D963^0.70558407859294)*'Hintergrund Berechnung'!$I$942),IF($C963&lt;13,(K963/($D963^0.70558407859294)*'Hintergrund Berechnung'!$I$941)*0.5,IF($C963&lt;16,(K963/($D963^0.70558407859294)*'Hintergrund Berechnung'!$I$941)*0.67,K963/($D963^0.70558407859294)*'Hintergrund Berechnung'!$I$942)))</f>
        <v>#DIV/0!</v>
      </c>
      <c r="AC963" s="16" t="str">
        <f t="shared" si="130"/>
        <v/>
      </c>
      <c r="AD963" s="16" t="e">
        <f>IF($A$3=FALSE,IF($C963&lt;16,M963/($D963^0.70558407859294)*'Hintergrund Berechnung'!$I$941,M963/($D963^0.70558407859294)*'Hintergrund Berechnung'!$I$942),IF($C963&lt;13,(M963/($D963^0.70558407859294)*'Hintergrund Berechnung'!$I$941)*0.5,IF($C963&lt;16,(M963/($D963^0.70558407859294)*'Hintergrund Berechnung'!$I$941)*0.67,M963/($D963^0.70558407859294)*'Hintergrund Berechnung'!$I$942)))</f>
        <v>#DIV/0!</v>
      </c>
      <c r="AE963" s="16" t="str">
        <f t="shared" si="131"/>
        <v/>
      </c>
      <c r="AF963" s="16" t="e">
        <f>IF($A$3=FALSE,IF($C963&lt;16,O963/($D963^0.70558407859294)*'Hintergrund Berechnung'!$I$941,O963/($D963^0.70558407859294)*'Hintergrund Berechnung'!$I$942),IF($C963&lt;13,(O963/($D963^0.70558407859294)*'Hintergrund Berechnung'!$I$941)*0.5,IF($C963&lt;16,(O963/($D963^0.70558407859294)*'Hintergrund Berechnung'!$I$941)*0.67,O963/($D963^0.70558407859294)*'Hintergrund Berechnung'!$I$942)))</f>
        <v>#DIV/0!</v>
      </c>
      <c r="AG963" s="16" t="str">
        <f t="shared" si="132"/>
        <v/>
      </c>
      <c r="AH963" s="16" t="e">
        <f t="shared" si="133"/>
        <v>#DIV/0!</v>
      </c>
      <c r="AI963" s="34" t="e">
        <f>ROUND(IF(C963&lt;16,$Q963/($D963^0.450818786555515)*'Hintergrund Berechnung'!$N$941,$Q963/($D963^0.450818786555515)*'Hintergrund Berechnung'!$N$942),0)</f>
        <v>#DIV/0!</v>
      </c>
      <c r="AJ963" s="34">
        <f>ROUND(IF(C963&lt;16,$R963*'Hintergrund Berechnung'!$O$941,$R963*'Hintergrund Berechnung'!$O$942),0)</f>
        <v>0</v>
      </c>
      <c r="AK963" s="34">
        <f>ROUND(IF(C963&lt;16,IF(S963&gt;0,(25-$S963)*'Hintergrund Berechnung'!$J$941,0),IF(S963&gt;0,(25-$S963)*'Hintergrund Berechnung'!$J$942,0)),0)</f>
        <v>0</v>
      </c>
      <c r="AL963" s="18" t="e">
        <f t="shared" si="134"/>
        <v>#DIV/0!</v>
      </c>
    </row>
    <row r="964" spans="21:38" x14ac:dyDescent="0.5">
      <c r="U964" s="16">
        <f t="shared" si="126"/>
        <v>0</v>
      </c>
      <c r="V964" s="16" t="e">
        <f>IF($A$3=FALSE,IF($C964&lt;16,E964/($D964^0.70558407859294)*'Hintergrund Berechnung'!$I$941,E964/($D964^0.70558407859294)*'Hintergrund Berechnung'!$I$942),IF($C964&lt;13,(E964/($D964^0.70558407859294)*'Hintergrund Berechnung'!$I$941)*0.5,IF($C964&lt;16,(E964/($D964^0.70558407859294)*'Hintergrund Berechnung'!$I$941)*0.67,E964/($D964^0.70558407859294)*'Hintergrund Berechnung'!$I$942)))</f>
        <v>#DIV/0!</v>
      </c>
      <c r="W964" s="16" t="str">
        <f t="shared" si="127"/>
        <v/>
      </c>
      <c r="X964" s="16" t="e">
        <f>IF($A$3=FALSE,IF($C964&lt;16,G964/($D964^0.70558407859294)*'Hintergrund Berechnung'!$I$941,G964/($D964^0.70558407859294)*'Hintergrund Berechnung'!$I$942),IF($C964&lt;13,(G964/($D964^0.70558407859294)*'Hintergrund Berechnung'!$I$941)*0.5,IF($C964&lt;16,(G964/($D964^0.70558407859294)*'Hintergrund Berechnung'!$I$941)*0.67,G964/($D964^0.70558407859294)*'Hintergrund Berechnung'!$I$942)))</f>
        <v>#DIV/0!</v>
      </c>
      <c r="Y964" s="16" t="str">
        <f t="shared" si="128"/>
        <v/>
      </c>
      <c r="Z964" s="16" t="e">
        <f>IF($A$3=FALSE,IF($C964&lt;16,I964/($D964^0.70558407859294)*'Hintergrund Berechnung'!$I$941,I964/($D964^0.70558407859294)*'Hintergrund Berechnung'!$I$942),IF($C964&lt;13,(I964/($D964^0.70558407859294)*'Hintergrund Berechnung'!$I$941)*0.5,IF($C964&lt;16,(I964/($D964^0.70558407859294)*'Hintergrund Berechnung'!$I$941)*0.67,I964/($D964^0.70558407859294)*'Hintergrund Berechnung'!$I$942)))</f>
        <v>#DIV/0!</v>
      </c>
      <c r="AA964" s="16" t="str">
        <f t="shared" si="129"/>
        <v/>
      </c>
      <c r="AB964" s="16" t="e">
        <f>IF($A$3=FALSE,IF($C964&lt;16,K964/($D964^0.70558407859294)*'Hintergrund Berechnung'!$I$941,K964/($D964^0.70558407859294)*'Hintergrund Berechnung'!$I$942),IF($C964&lt;13,(K964/($D964^0.70558407859294)*'Hintergrund Berechnung'!$I$941)*0.5,IF($C964&lt;16,(K964/($D964^0.70558407859294)*'Hintergrund Berechnung'!$I$941)*0.67,K964/($D964^0.70558407859294)*'Hintergrund Berechnung'!$I$942)))</f>
        <v>#DIV/0!</v>
      </c>
      <c r="AC964" s="16" t="str">
        <f t="shared" si="130"/>
        <v/>
      </c>
      <c r="AD964" s="16" t="e">
        <f>IF($A$3=FALSE,IF($C964&lt;16,M964/($D964^0.70558407859294)*'Hintergrund Berechnung'!$I$941,M964/($D964^0.70558407859294)*'Hintergrund Berechnung'!$I$942),IF($C964&lt;13,(M964/($D964^0.70558407859294)*'Hintergrund Berechnung'!$I$941)*0.5,IF($C964&lt;16,(M964/($D964^0.70558407859294)*'Hintergrund Berechnung'!$I$941)*0.67,M964/($D964^0.70558407859294)*'Hintergrund Berechnung'!$I$942)))</f>
        <v>#DIV/0!</v>
      </c>
      <c r="AE964" s="16" t="str">
        <f t="shared" si="131"/>
        <v/>
      </c>
      <c r="AF964" s="16" t="e">
        <f>IF($A$3=FALSE,IF($C964&lt;16,O964/($D964^0.70558407859294)*'Hintergrund Berechnung'!$I$941,O964/($D964^0.70558407859294)*'Hintergrund Berechnung'!$I$942),IF($C964&lt;13,(O964/($D964^0.70558407859294)*'Hintergrund Berechnung'!$I$941)*0.5,IF($C964&lt;16,(O964/($D964^0.70558407859294)*'Hintergrund Berechnung'!$I$941)*0.67,O964/($D964^0.70558407859294)*'Hintergrund Berechnung'!$I$942)))</f>
        <v>#DIV/0!</v>
      </c>
      <c r="AG964" s="16" t="str">
        <f t="shared" si="132"/>
        <v/>
      </c>
      <c r="AH964" s="16" t="e">
        <f t="shared" si="133"/>
        <v>#DIV/0!</v>
      </c>
      <c r="AI964" s="34" t="e">
        <f>ROUND(IF(C964&lt;16,$Q964/($D964^0.450818786555515)*'Hintergrund Berechnung'!$N$941,$Q964/($D964^0.450818786555515)*'Hintergrund Berechnung'!$N$942),0)</f>
        <v>#DIV/0!</v>
      </c>
      <c r="AJ964" s="34">
        <f>ROUND(IF(C964&lt;16,$R964*'Hintergrund Berechnung'!$O$941,$R964*'Hintergrund Berechnung'!$O$942),0)</f>
        <v>0</v>
      </c>
      <c r="AK964" s="34">
        <f>ROUND(IF(C964&lt;16,IF(S964&gt;0,(25-$S964)*'Hintergrund Berechnung'!$J$941,0),IF(S964&gt;0,(25-$S964)*'Hintergrund Berechnung'!$J$942,0)),0)</f>
        <v>0</v>
      </c>
      <c r="AL964" s="18" t="e">
        <f t="shared" si="134"/>
        <v>#DIV/0!</v>
      </c>
    </row>
    <row r="965" spans="21:38" x14ac:dyDescent="0.5">
      <c r="U965" s="16">
        <f t="shared" si="126"/>
        <v>0</v>
      </c>
      <c r="V965" s="16" t="e">
        <f>IF($A$3=FALSE,IF($C965&lt;16,E965/($D965^0.70558407859294)*'Hintergrund Berechnung'!$I$941,E965/($D965^0.70558407859294)*'Hintergrund Berechnung'!$I$942),IF($C965&lt;13,(E965/($D965^0.70558407859294)*'Hintergrund Berechnung'!$I$941)*0.5,IF($C965&lt;16,(E965/($D965^0.70558407859294)*'Hintergrund Berechnung'!$I$941)*0.67,E965/($D965^0.70558407859294)*'Hintergrund Berechnung'!$I$942)))</f>
        <v>#DIV/0!</v>
      </c>
      <c r="W965" s="16" t="str">
        <f t="shared" si="127"/>
        <v/>
      </c>
      <c r="X965" s="16" t="e">
        <f>IF($A$3=FALSE,IF($C965&lt;16,G965/($D965^0.70558407859294)*'Hintergrund Berechnung'!$I$941,G965/($D965^0.70558407859294)*'Hintergrund Berechnung'!$I$942),IF($C965&lt;13,(G965/($D965^0.70558407859294)*'Hintergrund Berechnung'!$I$941)*0.5,IF($C965&lt;16,(G965/($D965^0.70558407859294)*'Hintergrund Berechnung'!$I$941)*0.67,G965/($D965^0.70558407859294)*'Hintergrund Berechnung'!$I$942)))</f>
        <v>#DIV/0!</v>
      </c>
      <c r="Y965" s="16" t="str">
        <f t="shared" si="128"/>
        <v/>
      </c>
      <c r="Z965" s="16" t="e">
        <f>IF($A$3=FALSE,IF($C965&lt;16,I965/($D965^0.70558407859294)*'Hintergrund Berechnung'!$I$941,I965/($D965^0.70558407859294)*'Hintergrund Berechnung'!$I$942),IF($C965&lt;13,(I965/($D965^0.70558407859294)*'Hintergrund Berechnung'!$I$941)*0.5,IF($C965&lt;16,(I965/($D965^0.70558407859294)*'Hintergrund Berechnung'!$I$941)*0.67,I965/($D965^0.70558407859294)*'Hintergrund Berechnung'!$I$942)))</f>
        <v>#DIV/0!</v>
      </c>
      <c r="AA965" s="16" t="str">
        <f t="shared" si="129"/>
        <v/>
      </c>
      <c r="AB965" s="16" t="e">
        <f>IF($A$3=FALSE,IF($C965&lt;16,K965/($D965^0.70558407859294)*'Hintergrund Berechnung'!$I$941,K965/($D965^0.70558407859294)*'Hintergrund Berechnung'!$I$942),IF($C965&lt;13,(K965/($D965^0.70558407859294)*'Hintergrund Berechnung'!$I$941)*0.5,IF($C965&lt;16,(K965/($D965^0.70558407859294)*'Hintergrund Berechnung'!$I$941)*0.67,K965/($D965^0.70558407859294)*'Hintergrund Berechnung'!$I$942)))</f>
        <v>#DIV/0!</v>
      </c>
      <c r="AC965" s="16" t="str">
        <f t="shared" si="130"/>
        <v/>
      </c>
      <c r="AD965" s="16" t="e">
        <f>IF($A$3=FALSE,IF($C965&lt;16,M965/($D965^0.70558407859294)*'Hintergrund Berechnung'!$I$941,M965/($D965^0.70558407859294)*'Hintergrund Berechnung'!$I$942),IF($C965&lt;13,(M965/($D965^0.70558407859294)*'Hintergrund Berechnung'!$I$941)*0.5,IF($C965&lt;16,(M965/($D965^0.70558407859294)*'Hintergrund Berechnung'!$I$941)*0.67,M965/($D965^0.70558407859294)*'Hintergrund Berechnung'!$I$942)))</f>
        <v>#DIV/0!</v>
      </c>
      <c r="AE965" s="16" t="str">
        <f t="shared" si="131"/>
        <v/>
      </c>
      <c r="AF965" s="16" t="e">
        <f>IF($A$3=FALSE,IF($C965&lt;16,O965/($D965^0.70558407859294)*'Hintergrund Berechnung'!$I$941,O965/($D965^0.70558407859294)*'Hintergrund Berechnung'!$I$942),IF($C965&lt;13,(O965/($D965^0.70558407859294)*'Hintergrund Berechnung'!$I$941)*0.5,IF($C965&lt;16,(O965/($D965^0.70558407859294)*'Hintergrund Berechnung'!$I$941)*0.67,O965/($D965^0.70558407859294)*'Hintergrund Berechnung'!$I$942)))</f>
        <v>#DIV/0!</v>
      </c>
      <c r="AG965" s="16" t="str">
        <f t="shared" si="132"/>
        <v/>
      </c>
      <c r="AH965" s="16" t="e">
        <f t="shared" si="133"/>
        <v>#DIV/0!</v>
      </c>
      <c r="AI965" s="34" t="e">
        <f>ROUND(IF(C965&lt;16,$Q965/($D965^0.450818786555515)*'Hintergrund Berechnung'!$N$941,$Q965/($D965^0.450818786555515)*'Hintergrund Berechnung'!$N$942),0)</f>
        <v>#DIV/0!</v>
      </c>
      <c r="AJ965" s="34">
        <f>ROUND(IF(C965&lt;16,$R965*'Hintergrund Berechnung'!$O$941,$R965*'Hintergrund Berechnung'!$O$942),0)</f>
        <v>0</v>
      </c>
      <c r="AK965" s="34">
        <f>ROUND(IF(C965&lt;16,IF(S965&gt;0,(25-$S965)*'Hintergrund Berechnung'!$J$941,0),IF(S965&gt;0,(25-$S965)*'Hintergrund Berechnung'!$J$942,0)),0)</f>
        <v>0</v>
      </c>
      <c r="AL965" s="18" t="e">
        <f t="shared" si="134"/>
        <v>#DIV/0!</v>
      </c>
    </row>
    <row r="966" spans="21:38" x14ac:dyDescent="0.5">
      <c r="U966" s="16">
        <f t="shared" si="126"/>
        <v>0</v>
      </c>
      <c r="V966" s="16" t="e">
        <f>IF($A$3=FALSE,IF($C966&lt;16,E966/($D966^0.70558407859294)*'Hintergrund Berechnung'!$I$941,E966/($D966^0.70558407859294)*'Hintergrund Berechnung'!$I$942),IF($C966&lt;13,(E966/($D966^0.70558407859294)*'Hintergrund Berechnung'!$I$941)*0.5,IF($C966&lt;16,(E966/($D966^0.70558407859294)*'Hintergrund Berechnung'!$I$941)*0.67,E966/($D966^0.70558407859294)*'Hintergrund Berechnung'!$I$942)))</f>
        <v>#DIV/0!</v>
      </c>
      <c r="W966" s="16" t="str">
        <f t="shared" si="127"/>
        <v/>
      </c>
      <c r="X966" s="16" t="e">
        <f>IF($A$3=FALSE,IF($C966&lt;16,G966/($D966^0.70558407859294)*'Hintergrund Berechnung'!$I$941,G966/($D966^0.70558407859294)*'Hintergrund Berechnung'!$I$942),IF($C966&lt;13,(G966/($D966^0.70558407859294)*'Hintergrund Berechnung'!$I$941)*0.5,IF($C966&lt;16,(G966/($D966^0.70558407859294)*'Hintergrund Berechnung'!$I$941)*0.67,G966/($D966^0.70558407859294)*'Hintergrund Berechnung'!$I$942)))</f>
        <v>#DIV/0!</v>
      </c>
      <c r="Y966" s="16" t="str">
        <f t="shared" si="128"/>
        <v/>
      </c>
      <c r="Z966" s="16" t="e">
        <f>IF($A$3=FALSE,IF($C966&lt;16,I966/($D966^0.70558407859294)*'Hintergrund Berechnung'!$I$941,I966/($D966^0.70558407859294)*'Hintergrund Berechnung'!$I$942),IF($C966&lt;13,(I966/($D966^0.70558407859294)*'Hintergrund Berechnung'!$I$941)*0.5,IF($C966&lt;16,(I966/($D966^0.70558407859294)*'Hintergrund Berechnung'!$I$941)*0.67,I966/($D966^0.70558407859294)*'Hintergrund Berechnung'!$I$942)))</f>
        <v>#DIV/0!</v>
      </c>
      <c r="AA966" s="16" t="str">
        <f t="shared" si="129"/>
        <v/>
      </c>
      <c r="AB966" s="16" t="e">
        <f>IF($A$3=FALSE,IF($C966&lt;16,K966/($D966^0.70558407859294)*'Hintergrund Berechnung'!$I$941,K966/($D966^0.70558407859294)*'Hintergrund Berechnung'!$I$942),IF($C966&lt;13,(K966/($D966^0.70558407859294)*'Hintergrund Berechnung'!$I$941)*0.5,IF($C966&lt;16,(K966/($D966^0.70558407859294)*'Hintergrund Berechnung'!$I$941)*0.67,K966/($D966^0.70558407859294)*'Hintergrund Berechnung'!$I$942)))</f>
        <v>#DIV/0!</v>
      </c>
      <c r="AC966" s="16" t="str">
        <f t="shared" si="130"/>
        <v/>
      </c>
      <c r="AD966" s="16" t="e">
        <f>IF($A$3=FALSE,IF($C966&lt;16,M966/($D966^0.70558407859294)*'Hintergrund Berechnung'!$I$941,M966/($D966^0.70558407859294)*'Hintergrund Berechnung'!$I$942),IF($C966&lt;13,(M966/($D966^0.70558407859294)*'Hintergrund Berechnung'!$I$941)*0.5,IF($C966&lt;16,(M966/($D966^0.70558407859294)*'Hintergrund Berechnung'!$I$941)*0.67,M966/($D966^0.70558407859294)*'Hintergrund Berechnung'!$I$942)))</f>
        <v>#DIV/0!</v>
      </c>
      <c r="AE966" s="16" t="str">
        <f t="shared" si="131"/>
        <v/>
      </c>
      <c r="AF966" s="16" t="e">
        <f>IF($A$3=FALSE,IF($C966&lt;16,O966/($D966^0.70558407859294)*'Hintergrund Berechnung'!$I$941,O966/($D966^0.70558407859294)*'Hintergrund Berechnung'!$I$942),IF($C966&lt;13,(O966/($D966^0.70558407859294)*'Hintergrund Berechnung'!$I$941)*0.5,IF($C966&lt;16,(O966/($D966^0.70558407859294)*'Hintergrund Berechnung'!$I$941)*0.67,O966/($D966^0.70558407859294)*'Hintergrund Berechnung'!$I$942)))</f>
        <v>#DIV/0!</v>
      </c>
      <c r="AG966" s="16" t="str">
        <f t="shared" si="132"/>
        <v/>
      </c>
      <c r="AH966" s="16" t="e">
        <f t="shared" si="133"/>
        <v>#DIV/0!</v>
      </c>
      <c r="AI966" s="34" t="e">
        <f>ROUND(IF(C966&lt;16,$Q966/($D966^0.450818786555515)*'Hintergrund Berechnung'!$N$941,$Q966/($D966^0.450818786555515)*'Hintergrund Berechnung'!$N$942),0)</f>
        <v>#DIV/0!</v>
      </c>
      <c r="AJ966" s="34">
        <f>ROUND(IF(C966&lt;16,$R966*'Hintergrund Berechnung'!$O$941,$R966*'Hintergrund Berechnung'!$O$942),0)</f>
        <v>0</v>
      </c>
      <c r="AK966" s="34">
        <f>ROUND(IF(C966&lt;16,IF(S966&gt;0,(25-$S966)*'Hintergrund Berechnung'!$J$941,0),IF(S966&gt;0,(25-$S966)*'Hintergrund Berechnung'!$J$942,0)),0)</f>
        <v>0</v>
      </c>
      <c r="AL966" s="18" t="e">
        <f t="shared" si="134"/>
        <v>#DIV/0!</v>
      </c>
    </row>
    <row r="967" spans="21:38" x14ac:dyDescent="0.5">
      <c r="U967" s="16">
        <f t="shared" ref="U967:U995" si="135">MAX(E967,G967,I967)+MAX(K967,M967,O967)</f>
        <v>0</v>
      </c>
      <c r="V967" s="16" t="e">
        <f>IF($A$3=FALSE,IF($C967&lt;16,E967/($D967^0.70558407859294)*'Hintergrund Berechnung'!$I$941,E967/($D967^0.70558407859294)*'Hintergrund Berechnung'!$I$942),IF($C967&lt;13,(E967/($D967^0.70558407859294)*'Hintergrund Berechnung'!$I$941)*0.5,IF($C967&lt;16,(E967/($D967^0.70558407859294)*'Hintergrund Berechnung'!$I$941)*0.67,E967/($D967^0.70558407859294)*'Hintergrund Berechnung'!$I$942)))</f>
        <v>#DIV/0!</v>
      </c>
      <c r="W967" s="16" t="str">
        <f t="shared" ref="W967:W995" si="136">IF(AND($A$3=TRUE,$C967&lt;13),F967,IF(AND($A$3=TRUE,$C967&lt;16),F967*0.67,""))</f>
        <v/>
      </c>
      <c r="X967" s="16" t="e">
        <f>IF($A$3=FALSE,IF($C967&lt;16,G967/($D967^0.70558407859294)*'Hintergrund Berechnung'!$I$941,G967/($D967^0.70558407859294)*'Hintergrund Berechnung'!$I$942),IF($C967&lt;13,(G967/($D967^0.70558407859294)*'Hintergrund Berechnung'!$I$941)*0.5,IF($C967&lt;16,(G967/($D967^0.70558407859294)*'Hintergrund Berechnung'!$I$941)*0.67,G967/($D967^0.70558407859294)*'Hintergrund Berechnung'!$I$942)))</f>
        <v>#DIV/0!</v>
      </c>
      <c r="Y967" s="16" t="str">
        <f t="shared" ref="Y967:Y995" si="137">IF(AND($A$3=TRUE,$C967&lt;13),H967,IF(AND($A$3=TRUE,$C967&lt;16),H967*0.67,""))</f>
        <v/>
      </c>
      <c r="Z967" s="16" t="e">
        <f>IF($A$3=FALSE,IF($C967&lt;16,I967/($D967^0.70558407859294)*'Hintergrund Berechnung'!$I$941,I967/($D967^0.70558407859294)*'Hintergrund Berechnung'!$I$942),IF($C967&lt;13,(I967/($D967^0.70558407859294)*'Hintergrund Berechnung'!$I$941)*0.5,IF($C967&lt;16,(I967/($D967^0.70558407859294)*'Hintergrund Berechnung'!$I$941)*0.67,I967/($D967^0.70558407859294)*'Hintergrund Berechnung'!$I$942)))</f>
        <v>#DIV/0!</v>
      </c>
      <c r="AA967" s="16" t="str">
        <f t="shared" ref="AA967:AA995" si="138">IF(AND($A$3=TRUE,$C967&lt;13),J967,IF(AND($A$3=TRUE,$C967&lt;16),J967*0.67,""))</f>
        <v/>
      </c>
      <c r="AB967" s="16" t="e">
        <f>IF($A$3=FALSE,IF($C967&lt;16,K967/($D967^0.70558407859294)*'Hintergrund Berechnung'!$I$941,K967/($D967^0.70558407859294)*'Hintergrund Berechnung'!$I$942),IF($C967&lt;13,(K967/($D967^0.70558407859294)*'Hintergrund Berechnung'!$I$941)*0.5,IF($C967&lt;16,(K967/($D967^0.70558407859294)*'Hintergrund Berechnung'!$I$941)*0.67,K967/($D967^0.70558407859294)*'Hintergrund Berechnung'!$I$942)))</f>
        <v>#DIV/0!</v>
      </c>
      <c r="AC967" s="16" t="str">
        <f t="shared" ref="AC967:AC995" si="139">IF(AND($A$3=TRUE,$C967&lt;13),L967,IF(AND($A$3=TRUE,$C967&lt;16),L967*0.67,""))</f>
        <v/>
      </c>
      <c r="AD967" s="16" t="e">
        <f>IF($A$3=FALSE,IF($C967&lt;16,M967/($D967^0.70558407859294)*'Hintergrund Berechnung'!$I$941,M967/($D967^0.70558407859294)*'Hintergrund Berechnung'!$I$942),IF($C967&lt;13,(M967/($D967^0.70558407859294)*'Hintergrund Berechnung'!$I$941)*0.5,IF($C967&lt;16,(M967/($D967^0.70558407859294)*'Hintergrund Berechnung'!$I$941)*0.67,M967/($D967^0.70558407859294)*'Hintergrund Berechnung'!$I$942)))</f>
        <v>#DIV/0!</v>
      </c>
      <c r="AE967" s="16" t="str">
        <f t="shared" ref="AE967:AE995" si="140">IF(AND($A$3=TRUE,$C967&lt;13),N967,IF(AND($A$3=TRUE,$C967&lt;16),N967*0.67,""))</f>
        <v/>
      </c>
      <c r="AF967" s="16" t="e">
        <f>IF($A$3=FALSE,IF($C967&lt;16,O967/($D967^0.70558407859294)*'Hintergrund Berechnung'!$I$941,O967/($D967^0.70558407859294)*'Hintergrund Berechnung'!$I$942),IF($C967&lt;13,(O967/($D967^0.70558407859294)*'Hintergrund Berechnung'!$I$941)*0.5,IF($C967&lt;16,(O967/($D967^0.70558407859294)*'Hintergrund Berechnung'!$I$941)*0.67,O967/($D967^0.70558407859294)*'Hintergrund Berechnung'!$I$942)))</f>
        <v>#DIV/0!</v>
      </c>
      <c r="AG967" s="16" t="str">
        <f t="shared" ref="AG967:AG995" si="141">IF(AND($A$3=TRUE,$C967&lt;13),P967,IF(AND($A$3=TRUE,$C967&lt;16),P967*0.67,""))</f>
        <v/>
      </c>
      <c r="AH967" s="16" t="e">
        <f t="shared" ref="AH967:AH995" si="142">MAX(SUM(V967:W967),SUM(X967:Y967),SUM(Z967:AA967))+MAX(SUM(AB967:AC967),SUM(AD967:AE967),SUM(AF967:AG967))</f>
        <v>#DIV/0!</v>
      </c>
      <c r="AI967" s="34" t="e">
        <f>ROUND(IF(C967&lt;16,$Q967/($D967^0.450818786555515)*'Hintergrund Berechnung'!$N$941,$Q967/($D967^0.450818786555515)*'Hintergrund Berechnung'!$N$942),0)</f>
        <v>#DIV/0!</v>
      </c>
      <c r="AJ967" s="34">
        <f>ROUND(IF(C967&lt;16,$R967*'Hintergrund Berechnung'!$O$941,$R967*'Hintergrund Berechnung'!$O$942),0)</f>
        <v>0</v>
      </c>
      <c r="AK967" s="34">
        <f>ROUND(IF(C967&lt;16,IF(S967&gt;0,(25-$S967)*'Hintergrund Berechnung'!$J$941,0),IF(S967&gt;0,(25-$S967)*'Hintergrund Berechnung'!$J$942,0)),0)</f>
        <v>0</v>
      </c>
      <c r="AL967" s="18" t="e">
        <f t="shared" ref="AL967:AL995" si="143">ROUND(SUM(AH967:AK967),0)</f>
        <v>#DIV/0!</v>
      </c>
    </row>
    <row r="968" spans="21:38" x14ac:dyDescent="0.5">
      <c r="U968" s="16">
        <f t="shared" si="135"/>
        <v>0</v>
      </c>
      <c r="V968" s="16" t="e">
        <f>IF($A$3=FALSE,IF($C968&lt;16,E968/($D968^0.70558407859294)*'Hintergrund Berechnung'!$I$941,E968/($D968^0.70558407859294)*'Hintergrund Berechnung'!$I$942),IF($C968&lt;13,(E968/($D968^0.70558407859294)*'Hintergrund Berechnung'!$I$941)*0.5,IF($C968&lt;16,(E968/($D968^0.70558407859294)*'Hintergrund Berechnung'!$I$941)*0.67,E968/($D968^0.70558407859294)*'Hintergrund Berechnung'!$I$942)))</f>
        <v>#DIV/0!</v>
      </c>
      <c r="W968" s="16" t="str">
        <f t="shared" si="136"/>
        <v/>
      </c>
      <c r="X968" s="16" t="e">
        <f>IF($A$3=FALSE,IF($C968&lt;16,G968/($D968^0.70558407859294)*'Hintergrund Berechnung'!$I$941,G968/($D968^0.70558407859294)*'Hintergrund Berechnung'!$I$942),IF($C968&lt;13,(G968/($D968^0.70558407859294)*'Hintergrund Berechnung'!$I$941)*0.5,IF($C968&lt;16,(G968/($D968^0.70558407859294)*'Hintergrund Berechnung'!$I$941)*0.67,G968/($D968^0.70558407859294)*'Hintergrund Berechnung'!$I$942)))</f>
        <v>#DIV/0!</v>
      </c>
      <c r="Y968" s="16" t="str">
        <f t="shared" si="137"/>
        <v/>
      </c>
      <c r="Z968" s="16" t="e">
        <f>IF($A$3=FALSE,IF($C968&lt;16,I968/($D968^0.70558407859294)*'Hintergrund Berechnung'!$I$941,I968/($D968^0.70558407859294)*'Hintergrund Berechnung'!$I$942),IF($C968&lt;13,(I968/($D968^0.70558407859294)*'Hintergrund Berechnung'!$I$941)*0.5,IF($C968&lt;16,(I968/($D968^0.70558407859294)*'Hintergrund Berechnung'!$I$941)*0.67,I968/($D968^0.70558407859294)*'Hintergrund Berechnung'!$I$942)))</f>
        <v>#DIV/0!</v>
      </c>
      <c r="AA968" s="16" t="str">
        <f t="shared" si="138"/>
        <v/>
      </c>
      <c r="AB968" s="16" t="e">
        <f>IF($A$3=FALSE,IF($C968&lt;16,K968/($D968^0.70558407859294)*'Hintergrund Berechnung'!$I$941,K968/($D968^0.70558407859294)*'Hintergrund Berechnung'!$I$942),IF($C968&lt;13,(K968/($D968^0.70558407859294)*'Hintergrund Berechnung'!$I$941)*0.5,IF($C968&lt;16,(K968/($D968^0.70558407859294)*'Hintergrund Berechnung'!$I$941)*0.67,K968/($D968^0.70558407859294)*'Hintergrund Berechnung'!$I$942)))</f>
        <v>#DIV/0!</v>
      </c>
      <c r="AC968" s="16" t="str">
        <f t="shared" si="139"/>
        <v/>
      </c>
      <c r="AD968" s="16" t="e">
        <f>IF($A$3=FALSE,IF($C968&lt;16,M968/($D968^0.70558407859294)*'Hintergrund Berechnung'!$I$941,M968/($D968^0.70558407859294)*'Hintergrund Berechnung'!$I$942),IF($C968&lt;13,(M968/($D968^0.70558407859294)*'Hintergrund Berechnung'!$I$941)*0.5,IF($C968&lt;16,(M968/($D968^0.70558407859294)*'Hintergrund Berechnung'!$I$941)*0.67,M968/($D968^0.70558407859294)*'Hintergrund Berechnung'!$I$942)))</f>
        <v>#DIV/0!</v>
      </c>
      <c r="AE968" s="16" t="str">
        <f t="shared" si="140"/>
        <v/>
      </c>
      <c r="AF968" s="16" t="e">
        <f>IF($A$3=FALSE,IF($C968&lt;16,O968/($D968^0.70558407859294)*'Hintergrund Berechnung'!$I$941,O968/($D968^0.70558407859294)*'Hintergrund Berechnung'!$I$942),IF($C968&lt;13,(O968/($D968^0.70558407859294)*'Hintergrund Berechnung'!$I$941)*0.5,IF($C968&lt;16,(O968/($D968^0.70558407859294)*'Hintergrund Berechnung'!$I$941)*0.67,O968/($D968^0.70558407859294)*'Hintergrund Berechnung'!$I$942)))</f>
        <v>#DIV/0!</v>
      </c>
      <c r="AG968" s="16" t="str">
        <f t="shared" si="141"/>
        <v/>
      </c>
      <c r="AH968" s="16" t="e">
        <f t="shared" si="142"/>
        <v>#DIV/0!</v>
      </c>
      <c r="AI968" s="34" t="e">
        <f>ROUND(IF(C968&lt;16,$Q968/($D968^0.450818786555515)*'Hintergrund Berechnung'!$N$941,$Q968/($D968^0.450818786555515)*'Hintergrund Berechnung'!$N$942),0)</f>
        <v>#DIV/0!</v>
      </c>
      <c r="AJ968" s="34">
        <f>ROUND(IF(C968&lt;16,$R968*'Hintergrund Berechnung'!$O$941,$R968*'Hintergrund Berechnung'!$O$942),0)</f>
        <v>0</v>
      </c>
      <c r="AK968" s="34">
        <f>ROUND(IF(C968&lt;16,IF(S968&gt;0,(25-$S968)*'Hintergrund Berechnung'!$J$941,0),IF(S968&gt;0,(25-$S968)*'Hintergrund Berechnung'!$J$942,0)),0)</f>
        <v>0</v>
      </c>
      <c r="AL968" s="18" t="e">
        <f t="shared" si="143"/>
        <v>#DIV/0!</v>
      </c>
    </row>
    <row r="969" spans="21:38" x14ac:dyDescent="0.5">
      <c r="U969" s="16">
        <f t="shared" si="135"/>
        <v>0</v>
      </c>
      <c r="V969" s="16" t="e">
        <f>IF($A$3=FALSE,IF($C969&lt;16,E969/($D969^0.70558407859294)*'Hintergrund Berechnung'!$I$941,E969/($D969^0.70558407859294)*'Hintergrund Berechnung'!$I$942),IF($C969&lt;13,(E969/($D969^0.70558407859294)*'Hintergrund Berechnung'!$I$941)*0.5,IF($C969&lt;16,(E969/($D969^0.70558407859294)*'Hintergrund Berechnung'!$I$941)*0.67,E969/($D969^0.70558407859294)*'Hintergrund Berechnung'!$I$942)))</f>
        <v>#DIV/0!</v>
      </c>
      <c r="W969" s="16" t="str">
        <f t="shared" si="136"/>
        <v/>
      </c>
      <c r="X969" s="16" t="e">
        <f>IF($A$3=FALSE,IF($C969&lt;16,G969/($D969^0.70558407859294)*'Hintergrund Berechnung'!$I$941,G969/($D969^0.70558407859294)*'Hintergrund Berechnung'!$I$942),IF($C969&lt;13,(G969/($D969^0.70558407859294)*'Hintergrund Berechnung'!$I$941)*0.5,IF($C969&lt;16,(G969/($D969^0.70558407859294)*'Hintergrund Berechnung'!$I$941)*0.67,G969/($D969^0.70558407859294)*'Hintergrund Berechnung'!$I$942)))</f>
        <v>#DIV/0!</v>
      </c>
      <c r="Y969" s="16" t="str">
        <f t="shared" si="137"/>
        <v/>
      </c>
      <c r="Z969" s="16" t="e">
        <f>IF($A$3=FALSE,IF($C969&lt;16,I969/($D969^0.70558407859294)*'Hintergrund Berechnung'!$I$941,I969/($D969^0.70558407859294)*'Hintergrund Berechnung'!$I$942),IF($C969&lt;13,(I969/($D969^0.70558407859294)*'Hintergrund Berechnung'!$I$941)*0.5,IF($C969&lt;16,(I969/($D969^0.70558407859294)*'Hintergrund Berechnung'!$I$941)*0.67,I969/($D969^0.70558407859294)*'Hintergrund Berechnung'!$I$942)))</f>
        <v>#DIV/0!</v>
      </c>
      <c r="AA969" s="16" t="str">
        <f t="shared" si="138"/>
        <v/>
      </c>
      <c r="AB969" s="16" t="e">
        <f>IF($A$3=FALSE,IF($C969&lt;16,K969/($D969^0.70558407859294)*'Hintergrund Berechnung'!$I$941,K969/($D969^0.70558407859294)*'Hintergrund Berechnung'!$I$942),IF($C969&lt;13,(K969/($D969^0.70558407859294)*'Hintergrund Berechnung'!$I$941)*0.5,IF($C969&lt;16,(K969/($D969^0.70558407859294)*'Hintergrund Berechnung'!$I$941)*0.67,K969/($D969^0.70558407859294)*'Hintergrund Berechnung'!$I$942)))</f>
        <v>#DIV/0!</v>
      </c>
      <c r="AC969" s="16" t="str">
        <f t="shared" si="139"/>
        <v/>
      </c>
      <c r="AD969" s="16" t="e">
        <f>IF($A$3=FALSE,IF($C969&lt;16,M969/($D969^0.70558407859294)*'Hintergrund Berechnung'!$I$941,M969/($D969^0.70558407859294)*'Hintergrund Berechnung'!$I$942),IF($C969&lt;13,(M969/($D969^0.70558407859294)*'Hintergrund Berechnung'!$I$941)*0.5,IF($C969&lt;16,(M969/($D969^0.70558407859294)*'Hintergrund Berechnung'!$I$941)*0.67,M969/($D969^0.70558407859294)*'Hintergrund Berechnung'!$I$942)))</f>
        <v>#DIV/0!</v>
      </c>
      <c r="AE969" s="16" t="str">
        <f t="shared" si="140"/>
        <v/>
      </c>
      <c r="AF969" s="16" t="e">
        <f>IF($A$3=FALSE,IF($C969&lt;16,O969/($D969^0.70558407859294)*'Hintergrund Berechnung'!$I$941,O969/($D969^0.70558407859294)*'Hintergrund Berechnung'!$I$942),IF($C969&lt;13,(O969/($D969^0.70558407859294)*'Hintergrund Berechnung'!$I$941)*0.5,IF($C969&lt;16,(O969/($D969^0.70558407859294)*'Hintergrund Berechnung'!$I$941)*0.67,O969/($D969^0.70558407859294)*'Hintergrund Berechnung'!$I$942)))</f>
        <v>#DIV/0!</v>
      </c>
      <c r="AG969" s="16" t="str">
        <f t="shared" si="141"/>
        <v/>
      </c>
      <c r="AH969" s="16" t="e">
        <f t="shared" si="142"/>
        <v>#DIV/0!</v>
      </c>
      <c r="AI969" s="34" t="e">
        <f>ROUND(IF(C969&lt;16,$Q969/($D969^0.450818786555515)*'Hintergrund Berechnung'!$N$941,$Q969/($D969^0.450818786555515)*'Hintergrund Berechnung'!$N$942),0)</f>
        <v>#DIV/0!</v>
      </c>
      <c r="AJ969" s="34">
        <f>ROUND(IF(C969&lt;16,$R969*'Hintergrund Berechnung'!$O$941,$R969*'Hintergrund Berechnung'!$O$942),0)</f>
        <v>0</v>
      </c>
      <c r="AK969" s="34">
        <f>ROUND(IF(C969&lt;16,IF(S969&gt;0,(25-$S969)*'Hintergrund Berechnung'!$J$941,0),IF(S969&gt;0,(25-$S969)*'Hintergrund Berechnung'!$J$942,0)),0)</f>
        <v>0</v>
      </c>
      <c r="AL969" s="18" t="e">
        <f t="shared" si="143"/>
        <v>#DIV/0!</v>
      </c>
    </row>
    <row r="970" spans="21:38" x14ac:dyDescent="0.5">
      <c r="U970" s="16">
        <f t="shared" si="135"/>
        <v>0</v>
      </c>
      <c r="V970" s="16" t="e">
        <f>IF($A$3=FALSE,IF($C970&lt;16,E970/($D970^0.70558407859294)*'Hintergrund Berechnung'!$I$941,E970/($D970^0.70558407859294)*'Hintergrund Berechnung'!$I$942),IF($C970&lt;13,(E970/($D970^0.70558407859294)*'Hintergrund Berechnung'!$I$941)*0.5,IF($C970&lt;16,(E970/($D970^0.70558407859294)*'Hintergrund Berechnung'!$I$941)*0.67,E970/($D970^0.70558407859294)*'Hintergrund Berechnung'!$I$942)))</f>
        <v>#DIV/0!</v>
      </c>
      <c r="W970" s="16" t="str">
        <f t="shared" si="136"/>
        <v/>
      </c>
      <c r="X970" s="16" t="e">
        <f>IF($A$3=FALSE,IF($C970&lt;16,G970/($D970^0.70558407859294)*'Hintergrund Berechnung'!$I$941,G970/($D970^0.70558407859294)*'Hintergrund Berechnung'!$I$942),IF($C970&lt;13,(G970/($D970^0.70558407859294)*'Hintergrund Berechnung'!$I$941)*0.5,IF($C970&lt;16,(G970/($D970^0.70558407859294)*'Hintergrund Berechnung'!$I$941)*0.67,G970/($D970^0.70558407859294)*'Hintergrund Berechnung'!$I$942)))</f>
        <v>#DIV/0!</v>
      </c>
      <c r="Y970" s="16" t="str">
        <f t="shared" si="137"/>
        <v/>
      </c>
      <c r="Z970" s="16" t="e">
        <f>IF($A$3=FALSE,IF($C970&lt;16,I970/($D970^0.70558407859294)*'Hintergrund Berechnung'!$I$941,I970/($D970^0.70558407859294)*'Hintergrund Berechnung'!$I$942),IF($C970&lt;13,(I970/($D970^0.70558407859294)*'Hintergrund Berechnung'!$I$941)*0.5,IF($C970&lt;16,(I970/($D970^0.70558407859294)*'Hintergrund Berechnung'!$I$941)*0.67,I970/($D970^0.70558407859294)*'Hintergrund Berechnung'!$I$942)))</f>
        <v>#DIV/0!</v>
      </c>
      <c r="AA970" s="16" t="str">
        <f t="shared" si="138"/>
        <v/>
      </c>
      <c r="AB970" s="16" t="e">
        <f>IF($A$3=FALSE,IF($C970&lt;16,K970/($D970^0.70558407859294)*'Hintergrund Berechnung'!$I$941,K970/($D970^0.70558407859294)*'Hintergrund Berechnung'!$I$942),IF($C970&lt;13,(K970/($D970^0.70558407859294)*'Hintergrund Berechnung'!$I$941)*0.5,IF($C970&lt;16,(K970/($D970^0.70558407859294)*'Hintergrund Berechnung'!$I$941)*0.67,K970/($D970^0.70558407859294)*'Hintergrund Berechnung'!$I$942)))</f>
        <v>#DIV/0!</v>
      </c>
      <c r="AC970" s="16" t="str">
        <f t="shared" si="139"/>
        <v/>
      </c>
      <c r="AD970" s="16" t="e">
        <f>IF($A$3=FALSE,IF($C970&lt;16,M970/($D970^0.70558407859294)*'Hintergrund Berechnung'!$I$941,M970/($D970^0.70558407859294)*'Hintergrund Berechnung'!$I$942),IF($C970&lt;13,(M970/($D970^0.70558407859294)*'Hintergrund Berechnung'!$I$941)*0.5,IF($C970&lt;16,(M970/($D970^0.70558407859294)*'Hintergrund Berechnung'!$I$941)*0.67,M970/($D970^0.70558407859294)*'Hintergrund Berechnung'!$I$942)))</f>
        <v>#DIV/0!</v>
      </c>
      <c r="AE970" s="16" t="str">
        <f t="shared" si="140"/>
        <v/>
      </c>
      <c r="AF970" s="16" t="e">
        <f>IF($A$3=FALSE,IF($C970&lt;16,O970/($D970^0.70558407859294)*'Hintergrund Berechnung'!$I$941,O970/($D970^0.70558407859294)*'Hintergrund Berechnung'!$I$942),IF($C970&lt;13,(O970/($D970^0.70558407859294)*'Hintergrund Berechnung'!$I$941)*0.5,IF($C970&lt;16,(O970/($D970^0.70558407859294)*'Hintergrund Berechnung'!$I$941)*0.67,O970/($D970^0.70558407859294)*'Hintergrund Berechnung'!$I$942)))</f>
        <v>#DIV/0!</v>
      </c>
      <c r="AG970" s="16" t="str">
        <f t="shared" si="141"/>
        <v/>
      </c>
      <c r="AH970" s="16" t="e">
        <f t="shared" si="142"/>
        <v>#DIV/0!</v>
      </c>
      <c r="AI970" s="34" t="e">
        <f>ROUND(IF(C970&lt;16,$Q970/($D970^0.450818786555515)*'Hintergrund Berechnung'!$N$941,$Q970/($D970^0.450818786555515)*'Hintergrund Berechnung'!$N$942),0)</f>
        <v>#DIV/0!</v>
      </c>
      <c r="AJ970" s="34">
        <f>ROUND(IF(C970&lt;16,$R970*'Hintergrund Berechnung'!$O$941,$R970*'Hintergrund Berechnung'!$O$942),0)</f>
        <v>0</v>
      </c>
      <c r="AK970" s="34">
        <f>ROUND(IF(C970&lt;16,IF(S970&gt;0,(25-$S970)*'Hintergrund Berechnung'!$J$941,0),IF(S970&gt;0,(25-$S970)*'Hintergrund Berechnung'!$J$942,0)),0)</f>
        <v>0</v>
      </c>
      <c r="AL970" s="18" t="e">
        <f t="shared" si="143"/>
        <v>#DIV/0!</v>
      </c>
    </row>
    <row r="971" spans="21:38" x14ac:dyDescent="0.5">
      <c r="U971" s="16">
        <f t="shared" si="135"/>
        <v>0</v>
      </c>
      <c r="V971" s="16" t="e">
        <f>IF($A$3=FALSE,IF($C971&lt;16,E971/($D971^0.70558407859294)*'Hintergrund Berechnung'!$I$941,E971/($D971^0.70558407859294)*'Hintergrund Berechnung'!$I$942),IF($C971&lt;13,(E971/($D971^0.70558407859294)*'Hintergrund Berechnung'!$I$941)*0.5,IF($C971&lt;16,(E971/($D971^0.70558407859294)*'Hintergrund Berechnung'!$I$941)*0.67,E971/($D971^0.70558407859294)*'Hintergrund Berechnung'!$I$942)))</f>
        <v>#DIV/0!</v>
      </c>
      <c r="W971" s="16" t="str">
        <f t="shared" si="136"/>
        <v/>
      </c>
      <c r="X971" s="16" t="e">
        <f>IF($A$3=FALSE,IF($C971&lt;16,G971/($D971^0.70558407859294)*'Hintergrund Berechnung'!$I$941,G971/($D971^0.70558407859294)*'Hintergrund Berechnung'!$I$942),IF($C971&lt;13,(G971/($D971^0.70558407859294)*'Hintergrund Berechnung'!$I$941)*0.5,IF($C971&lt;16,(G971/($D971^0.70558407859294)*'Hintergrund Berechnung'!$I$941)*0.67,G971/($D971^0.70558407859294)*'Hintergrund Berechnung'!$I$942)))</f>
        <v>#DIV/0!</v>
      </c>
      <c r="Y971" s="16" t="str">
        <f t="shared" si="137"/>
        <v/>
      </c>
      <c r="Z971" s="16" t="e">
        <f>IF($A$3=FALSE,IF($C971&lt;16,I971/($D971^0.70558407859294)*'Hintergrund Berechnung'!$I$941,I971/($D971^0.70558407859294)*'Hintergrund Berechnung'!$I$942),IF($C971&lt;13,(I971/($D971^0.70558407859294)*'Hintergrund Berechnung'!$I$941)*0.5,IF($C971&lt;16,(I971/($D971^0.70558407859294)*'Hintergrund Berechnung'!$I$941)*0.67,I971/($D971^0.70558407859294)*'Hintergrund Berechnung'!$I$942)))</f>
        <v>#DIV/0!</v>
      </c>
      <c r="AA971" s="16" t="str">
        <f t="shared" si="138"/>
        <v/>
      </c>
      <c r="AB971" s="16" t="e">
        <f>IF($A$3=FALSE,IF($C971&lt;16,K971/($D971^0.70558407859294)*'Hintergrund Berechnung'!$I$941,K971/($D971^0.70558407859294)*'Hintergrund Berechnung'!$I$942),IF($C971&lt;13,(K971/($D971^0.70558407859294)*'Hintergrund Berechnung'!$I$941)*0.5,IF($C971&lt;16,(K971/($D971^0.70558407859294)*'Hintergrund Berechnung'!$I$941)*0.67,K971/($D971^0.70558407859294)*'Hintergrund Berechnung'!$I$942)))</f>
        <v>#DIV/0!</v>
      </c>
      <c r="AC971" s="16" t="str">
        <f t="shared" si="139"/>
        <v/>
      </c>
      <c r="AD971" s="16" t="e">
        <f>IF($A$3=FALSE,IF($C971&lt;16,M971/($D971^0.70558407859294)*'Hintergrund Berechnung'!$I$941,M971/($D971^0.70558407859294)*'Hintergrund Berechnung'!$I$942),IF($C971&lt;13,(M971/($D971^0.70558407859294)*'Hintergrund Berechnung'!$I$941)*0.5,IF($C971&lt;16,(M971/($D971^0.70558407859294)*'Hintergrund Berechnung'!$I$941)*0.67,M971/($D971^0.70558407859294)*'Hintergrund Berechnung'!$I$942)))</f>
        <v>#DIV/0!</v>
      </c>
      <c r="AE971" s="16" t="str">
        <f t="shared" si="140"/>
        <v/>
      </c>
      <c r="AF971" s="16" t="e">
        <f>IF($A$3=FALSE,IF($C971&lt;16,O971/($D971^0.70558407859294)*'Hintergrund Berechnung'!$I$941,O971/($D971^0.70558407859294)*'Hintergrund Berechnung'!$I$942),IF($C971&lt;13,(O971/($D971^0.70558407859294)*'Hintergrund Berechnung'!$I$941)*0.5,IF($C971&lt;16,(O971/($D971^0.70558407859294)*'Hintergrund Berechnung'!$I$941)*0.67,O971/($D971^0.70558407859294)*'Hintergrund Berechnung'!$I$942)))</f>
        <v>#DIV/0!</v>
      </c>
      <c r="AG971" s="16" t="str">
        <f t="shared" si="141"/>
        <v/>
      </c>
      <c r="AH971" s="16" t="e">
        <f t="shared" si="142"/>
        <v>#DIV/0!</v>
      </c>
      <c r="AI971" s="34" t="e">
        <f>ROUND(IF(C971&lt;16,$Q971/($D971^0.450818786555515)*'Hintergrund Berechnung'!$N$941,$Q971/($D971^0.450818786555515)*'Hintergrund Berechnung'!$N$942),0)</f>
        <v>#DIV/0!</v>
      </c>
      <c r="AJ971" s="34">
        <f>ROUND(IF(C971&lt;16,$R971*'Hintergrund Berechnung'!$O$941,$R971*'Hintergrund Berechnung'!$O$942),0)</f>
        <v>0</v>
      </c>
      <c r="AK971" s="34">
        <f>ROUND(IF(C971&lt;16,IF(S971&gt;0,(25-$S971)*'Hintergrund Berechnung'!$J$941,0),IF(S971&gt;0,(25-$S971)*'Hintergrund Berechnung'!$J$942,0)),0)</f>
        <v>0</v>
      </c>
      <c r="AL971" s="18" t="e">
        <f t="shared" si="143"/>
        <v>#DIV/0!</v>
      </c>
    </row>
    <row r="972" spans="21:38" x14ac:dyDescent="0.5">
      <c r="U972" s="16">
        <f t="shared" si="135"/>
        <v>0</v>
      </c>
      <c r="V972" s="16" t="e">
        <f>IF($A$3=FALSE,IF($C972&lt;16,E972/($D972^0.70558407859294)*'Hintergrund Berechnung'!$I$941,E972/($D972^0.70558407859294)*'Hintergrund Berechnung'!$I$942),IF($C972&lt;13,(E972/($D972^0.70558407859294)*'Hintergrund Berechnung'!$I$941)*0.5,IF($C972&lt;16,(E972/($D972^0.70558407859294)*'Hintergrund Berechnung'!$I$941)*0.67,E972/($D972^0.70558407859294)*'Hintergrund Berechnung'!$I$942)))</f>
        <v>#DIV/0!</v>
      </c>
      <c r="W972" s="16" t="str">
        <f t="shared" si="136"/>
        <v/>
      </c>
      <c r="X972" s="16" t="e">
        <f>IF($A$3=FALSE,IF($C972&lt;16,G972/($D972^0.70558407859294)*'Hintergrund Berechnung'!$I$941,G972/($D972^0.70558407859294)*'Hintergrund Berechnung'!$I$942),IF($C972&lt;13,(G972/($D972^0.70558407859294)*'Hintergrund Berechnung'!$I$941)*0.5,IF($C972&lt;16,(G972/($D972^0.70558407859294)*'Hintergrund Berechnung'!$I$941)*0.67,G972/($D972^0.70558407859294)*'Hintergrund Berechnung'!$I$942)))</f>
        <v>#DIV/0!</v>
      </c>
      <c r="Y972" s="16" t="str">
        <f t="shared" si="137"/>
        <v/>
      </c>
      <c r="Z972" s="16" t="e">
        <f>IF($A$3=FALSE,IF($C972&lt;16,I972/($D972^0.70558407859294)*'Hintergrund Berechnung'!$I$941,I972/($D972^0.70558407859294)*'Hintergrund Berechnung'!$I$942),IF($C972&lt;13,(I972/($D972^0.70558407859294)*'Hintergrund Berechnung'!$I$941)*0.5,IF($C972&lt;16,(I972/($D972^0.70558407859294)*'Hintergrund Berechnung'!$I$941)*0.67,I972/($D972^0.70558407859294)*'Hintergrund Berechnung'!$I$942)))</f>
        <v>#DIV/0!</v>
      </c>
      <c r="AA972" s="16" t="str">
        <f t="shared" si="138"/>
        <v/>
      </c>
      <c r="AB972" s="16" t="e">
        <f>IF($A$3=FALSE,IF($C972&lt;16,K972/($D972^0.70558407859294)*'Hintergrund Berechnung'!$I$941,K972/($D972^0.70558407859294)*'Hintergrund Berechnung'!$I$942),IF($C972&lt;13,(K972/($D972^0.70558407859294)*'Hintergrund Berechnung'!$I$941)*0.5,IF($C972&lt;16,(K972/($D972^0.70558407859294)*'Hintergrund Berechnung'!$I$941)*0.67,K972/($D972^0.70558407859294)*'Hintergrund Berechnung'!$I$942)))</f>
        <v>#DIV/0!</v>
      </c>
      <c r="AC972" s="16" t="str">
        <f t="shared" si="139"/>
        <v/>
      </c>
      <c r="AD972" s="16" t="e">
        <f>IF($A$3=FALSE,IF($C972&lt;16,M972/($D972^0.70558407859294)*'Hintergrund Berechnung'!$I$941,M972/($D972^0.70558407859294)*'Hintergrund Berechnung'!$I$942),IF($C972&lt;13,(M972/($D972^0.70558407859294)*'Hintergrund Berechnung'!$I$941)*0.5,IF($C972&lt;16,(M972/($D972^0.70558407859294)*'Hintergrund Berechnung'!$I$941)*0.67,M972/($D972^0.70558407859294)*'Hintergrund Berechnung'!$I$942)))</f>
        <v>#DIV/0!</v>
      </c>
      <c r="AE972" s="16" t="str">
        <f t="shared" si="140"/>
        <v/>
      </c>
      <c r="AF972" s="16" t="e">
        <f>IF($A$3=FALSE,IF($C972&lt;16,O972/($D972^0.70558407859294)*'Hintergrund Berechnung'!$I$941,O972/($D972^0.70558407859294)*'Hintergrund Berechnung'!$I$942),IF($C972&lt;13,(O972/($D972^0.70558407859294)*'Hintergrund Berechnung'!$I$941)*0.5,IF($C972&lt;16,(O972/($D972^0.70558407859294)*'Hintergrund Berechnung'!$I$941)*0.67,O972/($D972^0.70558407859294)*'Hintergrund Berechnung'!$I$942)))</f>
        <v>#DIV/0!</v>
      </c>
      <c r="AG972" s="16" t="str">
        <f t="shared" si="141"/>
        <v/>
      </c>
      <c r="AH972" s="16" t="e">
        <f t="shared" si="142"/>
        <v>#DIV/0!</v>
      </c>
      <c r="AI972" s="34" t="e">
        <f>ROUND(IF(C972&lt;16,$Q972/($D972^0.450818786555515)*'Hintergrund Berechnung'!$N$941,$Q972/($D972^0.450818786555515)*'Hintergrund Berechnung'!$N$942),0)</f>
        <v>#DIV/0!</v>
      </c>
      <c r="AJ972" s="34">
        <f>ROUND(IF(C972&lt;16,$R972*'Hintergrund Berechnung'!$O$941,$R972*'Hintergrund Berechnung'!$O$942),0)</f>
        <v>0</v>
      </c>
      <c r="AK972" s="34">
        <f>ROUND(IF(C972&lt;16,IF(S972&gt;0,(25-$S972)*'Hintergrund Berechnung'!$J$941,0),IF(S972&gt;0,(25-$S972)*'Hintergrund Berechnung'!$J$942,0)),0)</f>
        <v>0</v>
      </c>
      <c r="AL972" s="18" t="e">
        <f t="shared" si="143"/>
        <v>#DIV/0!</v>
      </c>
    </row>
    <row r="973" spans="21:38" x14ac:dyDescent="0.5">
      <c r="U973" s="16">
        <f t="shared" si="135"/>
        <v>0</v>
      </c>
      <c r="V973" s="16" t="e">
        <f>IF($A$3=FALSE,IF($C973&lt;16,E973/($D973^0.70558407859294)*'Hintergrund Berechnung'!$I$941,E973/($D973^0.70558407859294)*'Hintergrund Berechnung'!$I$942),IF($C973&lt;13,(E973/($D973^0.70558407859294)*'Hintergrund Berechnung'!$I$941)*0.5,IF($C973&lt;16,(E973/($D973^0.70558407859294)*'Hintergrund Berechnung'!$I$941)*0.67,E973/($D973^0.70558407859294)*'Hintergrund Berechnung'!$I$942)))</f>
        <v>#DIV/0!</v>
      </c>
      <c r="W973" s="16" t="str">
        <f t="shared" si="136"/>
        <v/>
      </c>
      <c r="X973" s="16" t="e">
        <f>IF($A$3=FALSE,IF($C973&lt;16,G973/($D973^0.70558407859294)*'Hintergrund Berechnung'!$I$941,G973/($D973^0.70558407859294)*'Hintergrund Berechnung'!$I$942),IF($C973&lt;13,(G973/($D973^0.70558407859294)*'Hintergrund Berechnung'!$I$941)*0.5,IF($C973&lt;16,(G973/($D973^0.70558407859294)*'Hintergrund Berechnung'!$I$941)*0.67,G973/($D973^0.70558407859294)*'Hintergrund Berechnung'!$I$942)))</f>
        <v>#DIV/0!</v>
      </c>
      <c r="Y973" s="16" t="str">
        <f t="shared" si="137"/>
        <v/>
      </c>
      <c r="Z973" s="16" t="e">
        <f>IF($A$3=FALSE,IF($C973&lt;16,I973/($D973^0.70558407859294)*'Hintergrund Berechnung'!$I$941,I973/($D973^0.70558407859294)*'Hintergrund Berechnung'!$I$942),IF($C973&lt;13,(I973/($D973^0.70558407859294)*'Hintergrund Berechnung'!$I$941)*0.5,IF($C973&lt;16,(I973/($D973^0.70558407859294)*'Hintergrund Berechnung'!$I$941)*0.67,I973/($D973^0.70558407859294)*'Hintergrund Berechnung'!$I$942)))</f>
        <v>#DIV/0!</v>
      </c>
      <c r="AA973" s="16" t="str">
        <f t="shared" si="138"/>
        <v/>
      </c>
      <c r="AB973" s="16" t="e">
        <f>IF($A$3=FALSE,IF($C973&lt;16,K973/($D973^0.70558407859294)*'Hintergrund Berechnung'!$I$941,K973/($D973^0.70558407859294)*'Hintergrund Berechnung'!$I$942),IF($C973&lt;13,(K973/($D973^0.70558407859294)*'Hintergrund Berechnung'!$I$941)*0.5,IF($C973&lt;16,(K973/($D973^0.70558407859294)*'Hintergrund Berechnung'!$I$941)*0.67,K973/($D973^0.70558407859294)*'Hintergrund Berechnung'!$I$942)))</f>
        <v>#DIV/0!</v>
      </c>
      <c r="AC973" s="16" t="str">
        <f t="shared" si="139"/>
        <v/>
      </c>
      <c r="AD973" s="16" t="e">
        <f>IF($A$3=FALSE,IF($C973&lt;16,M973/($D973^0.70558407859294)*'Hintergrund Berechnung'!$I$941,M973/($D973^0.70558407859294)*'Hintergrund Berechnung'!$I$942),IF($C973&lt;13,(M973/($D973^0.70558407859294)*'Hintergrund Berechnung'!$I$941)*0.5,IF($C973&lt;16,(M973/($D973^0.70558407859294)*'Hintergrund Berechnung'!$I$941)*0.67,M973/($D973^0.70558407859294)*'Hintergrund Berechnung'!$I$942)))</f>
        <v>#DIV/0!</v>
      </c>
      <c r="AE973" s="16" t="str">
        <f t="shared" si="140"/>
        <v/>
      </c>
      <c r="AF973" s="16" t="e">
        <f>IF($A$3=FALSE,IF($C973&lt;16,O973/($D973^0.70558407859294)*'Hintergrund Berechnung'!$I$941,O973/($D973^0.70558407859294)*'Hintergrund Berechnung'!$I$942),IF($C973&lt;13,(O973/($D973^0.70558407859294)*'Hintergrund Berechnung'!$I$941)*0.5,IF($C973&lt;16,(O973/($D973^0.70558407859294)*'Hintergrund Berechnung'!$I$941)*0.67,O973/($D973^0.70558407859294)*'Hintergrund Berechnung'!$I$942)))</f>
        <v>#DIV/0!</v>
      </c>
      <c r="AG973" s="16" t="str">
        <f t="shared" si="141"/>
        <v/>
      </c>
      <c r="AH973" s="16" t="e">
        <f t="shared" si="142"/>
        <v>#DIV/0!</v>
      </c>
      <c r="AI973" s="34" t="e">
        <f>ROUND(IF(C973&lt;16,$Q973/($D973^0.450818786555515)*'Hintergrund Berechnung'!$N$941,$Q973/($D973^0.450818786555515)*'Hintergrund Berechnung'!$N$942),0)</f>
        <v>#DIV/0!</v>
      </c>
      <c r="AJ973" s="34">
        <f>ROUND(IF(C973&lt;16,$R973*'Hintergrund Berechnung'!$O$941,$R973*'Hintergrund Berechnung'!$O$942),0)</f>
        <v>0</v>
      </c>
      <c r="AK973" s="34">
        <f>ROUND(IF(C973&lt;16,IF(S973&gt;0,(25-$S973)*'Hintergrund Berechnung'!$J$941,0),IF(S973&gt;0,(25-$S973)*'Hintergrund Berechnung'!$J$942,0)),0)</f>
        <v>0</v>
      </c>
      <c r="AL973" s="18" t="e">
        <f t="shared" si="143"/>
        <v>#DIV/0!</v>
      </c>
    </row>
    <row r="974" spans="21:38" x14ac:dyDescent="0.5">
      <c r="U974" s="16">
        <f t="shared" si="135"/>
        <v>0</v>
      </c>
      <c r="V974" s="16" t="e">
        <f>IF($A$3=FALSE,IF($C974&lt;16,E974/($D974^0.70558407859294)*'Hintergrund Berechnung'!$I$941,E974/($D974^0.70558407859294)*'Hintergrund Berechnung'!$I$942),IF($C974&lt;13,(E974/($D974^0.70558407859294)*'Hintergrund Berechnung'!$I$941)*0.5,IF($C974&lt;16,(E974/($D974^0.70558407859294)*'Hintergrund Berechnung'!$I$941)*0.67,E974/($D974^0.70558407859294)*'Hintergrund Berechnung'!$I$942)))</f>
        <v>#DIV/0!</v>
      </c>
      <c r="W974" s="16" t="str">
        <f t="shared" si="136"/>
        <v/>
      </c>
      <c r="X974" s="16" t="e">
        <f>IF($A$3=FALSE,IF($C974&lt;16,G974/($D974^0.70558407859294)*'Hintergrund Berechnung'!$I$941,G974/($D974^0.70558407859294)*'Hintergrund Berechnung'!$I$942),IF($C974&lt;13,(G974/($D974^0.70558407859294)*'Hintergrund Berechnung'!$I$941)*0.5,IF($C974&lt;16,(G974/($D974^0.70558407859294)*'Hintergrund Berechnung'!$I$941)*0.67,G974/($D974^0.70558407859294)*'Hintergrund Berechnung'!$I$942)))</f>
        <v>#DIV/0!</v>
      </c>
      <c r="Y974" s="16" t="str">
        <f t="shared" si="137"/>
        <v/>
      </c>
      <c r="Z974" s="16" t="e">
        <f>IF($A$3=FALSE,IF($C974&lt;16,I974/($D974^0.70558407859294)*'Hintergrund Berechnung'!$I$941,I974/($D974^0.70558407859294)*'Hintergrund Berechnung'!$I$942),IF($C974&lt;13,(I974/($D974^0.70558407859294)*'Hintergrund Berechnung'!$I$941)*0.5,IF($C974&lt;16,(I974/($D974^0.70558407859294)*'Hintergrund Berechnung'!$I$941)*0.67,I974/($D974^0.70558407859294)*'Hintergrund Berechnung'!$I$942)))</f>
        <v>#DIV/0!</v>
      </c>
      <c r="AA974" s="16" t="str">
        <f t="shared" si="138"/>
        <v/>
      </c>
      <c r="AB974" s="16" t="e">
        <f>IF($A$3=FALSE,IF($C974&lt;16,K974/($D974^0.70558407859294)*'Hintergrund Berechnung'!$I$941,K974/($D974^0.70558407859294)*'Hintergrund Berechnung'!$I$942),IF($C974&lt;13,(K974/($D974^0.70558407859294)*'Hintergrund Berechnung'!$I$941)*0.5,IF($C974&lt;16,(K974/($D974^0.70558407859294)*'Hintergrund Berechnung'!$I$941)*0.67,K974/($D974^0.70558407859294)*'Hintergrund Berechnung'!$I$942)))</f>
        <v>#DIV/0!</v>
      </c>
      <c r="AC974" s="16" t="str">
        <f t="shared" si="139"/>
        <v/>
      </c>
      <c r="AD974" s="16" t="e">
        <f>IF($A$3=FALSE,IF($C974&lt;16,M974/($D974^0.70558407859294)*'Hintergrund Berechnung'!$I$941,M974/($D974^0.70558407859294)*'Hintergrund Berechnung'!$I$942),IF($C974&lt;13,(M974/($D974^0.70558407859294)*'Hintergrund Berechnung'!$I$941)*0.5,IF($C974&lt;16,(M974/($D974^0.70558407859294)*'Hintergrund Berechnung'!$I$941)*0.67,M974/($D974^0.70558407859294)*'Hintergrund Berechnung'!$I$942)))</f>
        <v>#DIV/0!</v>
      </c>
      <c r="AE974" s="16" t="str">
        <f t="shared" si="140"/>
        <v/>
      </c>
      <c r="AF974" s="16" t="e">
        <f>IF($A$3=FALSE,IF($C974&lt;16,O974/($D974^0.70558407859294)*'Hintergrund Berechnung'!$I$941,O974/($D974^0.70558407859294)*'Hintergrund Berechnung'!$I$942),IF($C974&lt;13,(O974/($D974^0.70558407859294)*'Hintergrund Berechnung'!$I$941)*0.5,IF($C974&lt;16,(O974/($D974^0.70558407859294)*'Hintergrund Berechnung'!$I$941)*0.67,O974/($D974^0.70558407859294)*'Hintergrund Berechnung'!$I$942)))</f>
        <v>#DIV/0!</v>
      </c>
      <c r="AG974" s="16" t="str">
        <f t="shared" si="141"/>
        <v/>
      </c>
      <c r="AH974" s="16" t="e">
        <f t="shared" si="142"/>
        <v>#DIV/0!</v>
      </c>
      <c r="AI974" s="34" t="e">
        <f>ROUND(IF(C974&lt;16,$Q974/($D974^0.450818786555515)*'Hintergrund Berechnung'!$N$941,$Q974/($D974^0.450818786555515)*'Hintergrund Berechnung'!$N$942),0)</f>
        <v>#DIV/0!</v>
      </c>
      <c r="AJ974" s="34">
        <f>ROUND(IF(C974&lt;16,$R974*'Hintergrund Berechnung'!$O$941,$R974*'Hintergrund Berechnung'!$O$942),0)</f>
        <v>0</v>
      </c>
      <c r="AK974" s="34">
        <f>ROUND(IF(C974&lt;16,IF(S974&gt;0,(25-$S974)*'Hintergrund Berechnung'!$J$941,0),IF(S974&gt;0,(25-$S974)*'Hintergrund Berechnung'!$J$942,0)),0)</f>
        <v>0</v>
      </c>
      <c r="AL974" s="18" t="e">
        <f t="shared" si="143"/>
        <v>#DIV/0!</v>
      </c>
    </row>
    <row r="975" spans="21:38" x14ac:dyDescent="0.5">
      <c r="U975" s="16">
        <f t="shared" si="135"/>
        <v>0</v>
      </c>
      <c r="V975" s="16" t="e">
        <f>IF($A$3=FALSE,IF($C975&lt;16,E975/($D975^0.70558407859294)*'Hintergrund Berechnung'!$I$941,E975/($D975^0.70558407859294)*'Hintergrund Berechnung'!$I$942),IF($C975&lt;13,(E975/($D975^0.70558407859294)*'Hintergrund Berechnung'!$I$941)*0.5,IF($C975&lt;16,(E975/($D975^0.70558407859294)*'Hintergrund Berechnung'!$I$941)*0.67,E975/($D975^0.70558407859294)*'Hintergrund Berechnung'!$I$942)))</f>
        <v>#DIV/0!</v>
      </c>
      <c r="W975" s="16" t="str">
        <f t="shared" si="136"/>
        <v/>
      </c>
      <c r="X975" s="16" t="e">
        <f>IF($A$3=FALSE,IF($C975&lt;16,G975/($D975^0.70558407859294)*'Hintergrund Berechnung'!$I$941,G975/($D975^0.70558407859294)*'Hintergrund Berechnung'!$I$942),IF($C975&lt;13,(G975/($D975^0.70558407859294)*'Hintergrund Berechnung'!$I$941)*0.5,IF($C975&lt;16,(G975/($D975^0.70558407859294)*'Hintergrund Berechnung'!$I$941)*0.67,G975/($D975^0.70558407859294)*'Hintergrund Berechnung'!$I$942)))</f>
        <v>#DIV/0!</v>
      </c>
      <c r="Y975" s="16" t="str">
        <f t="shared" si="137"/>
        <v/>
      </c>
      <c r="Z975" s="16" t="e">
        <f>IF($A$3=FALSE,IF($C975&lt;16,I975/($D975^0.70558407859294)*'Hintergrund Berechnung'!$I$941,I975/($D975^0.70558407859294)*'Hintergrund Berechnung'!$I$942),IF($C975&lt;13,(I975/($D975^0.70558407859294)*'Hintergrund Berechnung'!$I$941)*0.5,IF($C975&lt;16,(I975/($D975^0.70558407859294)*'Hintergrund Berechnung'!$I$941)*0.67,I975/($D975^0.70558407859294)*'Hintergrund Berechnung'!$I$942)))</f>
        <v>#DIV/0!</v>
      </c>
      <c r="AA975" s="16" t="str">
        <f t="shared" si="138"/>
        <v/>
      </c>
      <c r="AB975" s="16" t="e">
        <f>IF($A$3=FALSE,IF($C975&lt;16,K975/($D975^0.70558407859294)*'Hintergrund Berechnung'!$I$941,K975/($D975^0.70558407859294)*'Hintergrund Berechnung'!$I$942),IF($C975&lt;13,(K975/($D975^0.70558407859294)*'Hintergrund Berechnung'!$I$941)*0.5,IF($C975&lt;16,(K975/($D975^0.70558407859294)*'Hintergrund Berechnung'!$I$941)*0.67,K975/($D975^0.70558407859294)*'Hintergrund Berechnung'!$I$942)))</f>
        <v>#DIV/0!</v>
      </c>
      <c r="AC975" s="16" t="str">
        <f t="shared" si="139"/>
        <v/>
      </c>
      <c r="AD975" s="16" t="e">
        <f>IF($A$3=FALSE,IF($C975&lt;16,M975/($D975^0.70558407859294)*'Hintergrund Berechnung'!$I$941,M975/($D975^0.70558407859294)*'Hintergrund Berechnung'!$I$942),IF($C975&lt;13,(M975/($D975^0.70558407859294)*'Hintergrund Berechnung'!$I$941)*0.5,IF($C975&lt;16,(M975/($D975^0.70558407859294)*'Hintergrund Berechnung'!$I$941)*0.67,M975/($D975^0.70558407859294)*'Hintergrund Berechnung'!$I$942)))</f>
        <v>#DIV/0!</v>
      </c>
      <c r="AE975" s="16" t="str">
        <f t="shared" si="140"/>
        <v/>
      </c>
      <c r="AF975" s="16" t="e">
        <f>IF($A$3=FALSE,IF($C975&lt;16,O975/($D975^0.70558407859294)*'Hintergrund Berechnung'!$I$941,O975/($D975^0.70558407859294)*'Hintergrund Berechnung'!$I$942),IF($C975&lt;13,(O975/($D975^0.70558407859294)*'Hintergrund Berechnung'!$I$941)*0.5,IF($C975&lt;16,(O975/($D975^0.70558407859294)*'Hintergrund Berechnung'!$I$941)*0.67,O975/($D975^0.70558407859294)*'Hintergrund Berechnung'!$I$942)))</f>
        <v>#DIV/0!</v>
      </c>
      <c r="AG975" s="16" t="str">
        <f t="shared" si="141"/>
        <v/>
      </c>
      <c r="AH975" s="16" t="e">
        <f t="shared" si="142"/>
        <v>#DIV/0!</v>
      </c>
      <c r="AI975" s="34" t="e">
        <f>ROUND(IF(C975&lt;16,$Q975/($D975^0.450818786555515)*'Hintergrund Berechnung'!$N$941,$Q975/($D975^0.450818786555515)*'Hintergrund Berechnung'!$N$942),0)</f>
        <v>#DIV/0!</v>
      </c>
      <c r="AJ975" s="34">
        <f>ROUND(IF(C975&lt;16,$R975*'Hintergrund Berechnung'!$O$941,$R975*'Hintergrund Berechnung'!$O$942),0)</f>
        <v>0</v>
      </c>
      <c r="AK975" s="34">
        <f>ROUND(IF(C975&lt;16,IF(S975&gt;0,(25-$S975)*'Hintergrund Berechnung'!$J$941,0),IF(S975&gt;0,(25-$S975)*'Hintergrund Berechnung'!$J$942,0)),0)</f>
        <v>0</v>
      </c>
      <c r="AL975" s="18" t="e">
        <f t="shared" si="143"/>
        <v>#DIV/0!</v>
      </c>
    </row>
    <row r="976" spans="21:38" x14ac:dyDescent="0.5">
      <c r="U976" s="16">
        <f t="shared" si="135"/>
        <v>0</v>
      </c>
      <c r="V976" s="16" t="e">
        <f>IF($A$3=FALSE,IF($C976&lt;16,E976/($D976^0.70558407859294)*'Hintergrund Berechnung'!$I$941,E976/($D976^0.70558407859294)*'Hintergrund Berechnung'!$I$942),IF($C976&lt;13,(E976/($D976^0.70558407859294)*'Hintergrund Berechnung'!$I$941)*0.5,IF($C976&lt;16,(E976/($D976^0.70558407859294)*'Hintergrund Berechnung'!$I$941)*0.67,E976/($D976^0.70558407859294)*'Hintergrund Berechnung'!$I$942)))</f>
        <v>#DIV/0!</v>
      </c>
      <c r="W976" s="16" t="str">
        <f t="shared" si="136"/>
        <v/>
      </c>
      <c r="X976" s="16" t="e">
        <f>IF($A$3=FALSE,IF($C976&lt;16,G976/($D976^0.70558407859294)*'Hintergrund Berechnung'!$I$941,G976/($D976^0.70558407859294)*'Hintergrund Berechnung'!$I$942),IF($C976&lt;13,(G976/($D976^0.70558407859294)*'Hintergrund Berechnung'!$I$941)*0.5,IF($C976&lt;16,(G976/($D976^0.70558407859294)*'Hintergrund Berechnung'!$I$941)*0.67,G976/($D976^0.70558407859294)*'Hintergrund Berechnung'!$I$942)))</f>
        <v>#DIV/0!</v>
      </c>
      <c r="Y976" s="16" t="str">
        <f t="shared" si="137"/>
        <v/>
      </c>
      <c r="Z976" s="16" t="e">
        <f>IF($A$3=FALSE,IF($C976&lt;16,I976/($D976^0.70558407859294)*'Hintergrund Berechnung'!$I$941,I976/($D976^0.70558407859294)*'Hintergrund Berechnung'!$I$942),IF($C976&lt;13,(I976/($D976^0.70558407859294)*'Hintergrund Berechnung'!$I$941)*0.5,IF($C976&lt;16,(I976/($D976^0.70558407859294)*'Hintergrund Berechnung'!$I$941)*0.67,I976/($D976^0.70558407859294)*'Hintergrund Berechnung'!$I$942)))</f>
        <v>#DIV/0!</v>
      </c>
      <c r="AA976" s="16" t="str">
        <f t="shared" si="138"/>
        <v/>
      </c>
      <c r="AB976" s="16" t="e">
        <f>IF($A$3=FALSE,IF($C976&lt;16,K976/($D976^0.70558407859294)*'Hintergrund Berechnung'!$I$941,K976/($D976^0.70558407859294)*'Hintergrund Berechnung'!$I$942),IF($C976&lt;13,(K976/($D976^0.70558407859294)*'Hintergrund Berechnung'!$I$941)*0.5,IF($C976&lt;16,(K976/($D976^0.70558407859294)*'Hintergrund Berechnung'!$I$941)*0.67,K976/($D976^0.70558407859294)*'Hintergrund Berechnung'!$I$942)))</f>
        <v>#DIV/0!</v>
      </c>
      <c r="AC976" s="16" t="str">
        <f t="shared" si="139"/>
        <v/>
      </c>
      <c r="AD976" s="16" t="e">
        <f>IF($A$3=FALSE,IF($C976&lt;16,M976/($D976^0.70558407859294)*'Hintergrund Berechnung'!$I$941,M976/($D976^0.70558407859294)*'Hintergrund Berechnung'!$I$942),IF($C976&lt;13,(M976/($D976^0.70558407859294)*'Hintergrund Berechnung'!$I$941)*0.5,IF($C976&lt;16,(M976/($D976^0.70558407859294)*'Hintergrund Berechnung'!$I$941)*0.67,M976/($D976^0.70558407859294)*'Hintergrund Berechnung'!$I$942)))</f>
        <v>#DIV/0!</v>
      </c>
      <c r="AE976" s="16" t="str">
        <f t="shared" si="140"/>
        <v/>
      </c>
      <c r="AF976" s="16" t="e">
        <f>IF($A$3=FALSE,IF($C976&lt;16,O976/($D976^0.70558407859294)*'Hintergrund Berechnung'!$I$941,O976/($D976^0.70558407859294)*'Hintergrund Berechnung'!$I$942),IF($C976&lt;13,(O976/($D976^0.70558407859294)*'Hintergrund Berechnung'!$I$941)*0.5,IF($C976&lt;16,(O976/($D976^0.70558407859294)*'Hintergrund Berechnung'!$I$941)*0.67,O976/($D976^0.70558407859294)*'Hintergrund Berechnung'!$I$942)))</f>
        <v>#DIV/0!</v>
      </c>
      <c r="AG976" s="16" t="str">
        <f t="shared" si="141"/>
        <v/>
      </c>
      <c r="AH976" s="16" t="e">
        <f t="shared" si="142"/>
        <v>#DIV/0!</v>
      </c>
      <c r="AI976" s="34" t="e">
        <f>ROUND(IF(C976&lt;16,$Q976/($D976^0.450818786555515)*'Hintergrund Berechnung'!$N$941,$Q976/($D976^0.450818786555515)*'Hintergrund Berechnung'!$N$942),0)</f>
        <v>#DIV/0!</v>
      </c>
      <c r="AJ976" s="34">
        <f>ROUND(IF(C976&lt;16,$R976*'Hintergrund Berechnung'!$O$941,$R976*'Hintergrund Berechnung'!$O$942),0)</f>
        <v>0</v>
      </c>
      <c r="AK976" s="34">
        <f>ROUND(IF(C976&lt;16,IF(S976&gt;0,(25-$S976)*'Hintergrund Berechnung'!$J$941,0),IF(S976&gt;0,(25-$S976)*'Hintergrund Berechnung'!$J$942,0)),0)</f>
        <v>0</v>
      </c>
      <c r="AL976" s="18" t="e">
        <f t="shared" si="143"/>
        <v>#DIV/0!</v>
      </c>
    </row>
    <row r="977" spans="21:38" x14ac:dyDescent="0.5">
      <c r="U977" s="16">
        <f t="shared" si="135"/>
        <v>0</v>
      </c>
      <c r="V977" s="16" t="e">
        <f>IF($A$3=FALSE,IF($C977&lt;16,E977/($D977^0.70558407859294)*'Hintergrund Berechnung'!$I$941,E977/($D977^0.70558407859294)*'Hintergrund Berechnung'!$I$942),IF($C977&lt;13,(E977/($D977^0.70558407859294)*'Hintergrund Berechnung'!$I$941)*0.5,IF($C977&lt;16,(E977/($D977^0.70558407859294)*'Hintergrund Berechnung'!$I$941)*0.67,E977/($D977^0.70558407859294)*'Hintergrund Berechnung'!$I$942)))</f>
        <v>#DIV/0!</v>
      </c>
      <c r="W977" s="16" t="str">
        <f t="shared" si="136"/>
        <v/>
      </c>
      <c r="X977" s="16" t="e">
        <f>IF($A$3=FALSE,IF($C977&lt;16,G977/($D977^0.70558407859294)*'Hintergrund Berechnung'!$I$941,G977/($D977^0.70558407859294)*'Hintergrund Berechnung'!$I$942),IF($C977&lt;13,(G977/($D977^0.70558407859294)*'Hintergrund Berechnung'!$I$941)*0.5,IF($C977&lt;16,(G977/($D977^0.70558407859294)*'Hintergrund Berechnung'!$I$941)*0.67,G977/($D977^0.70558407859294)*'Hintergrund Berechnung'!$I$942)))</f>
        <v>#DIV/0!</v>
      </c>
      <c r="Y977" s="16" t="str">
        <f t="shared" si="137"/>
        <v/>
      </c>
      <c r="Z977" s="16" t="e">
        <f>IF($A$3=FALSE,IF($C977&lt;16,I977/($D977^0.70558407859294)*'Hintergrund Berechnung'!$I$941,I977/($D977^0.70558407859294)*'Hintergrund Berechnung'!$I$942),IF($C977&lt;13,(I977/($D977^0.70558407859294)*'Hintergrund Berechnung'!$I$941)*0.5,IF($C977&lt;16,(I977/($D977^0.70558407859294)*'Hintergrund Berechnung'!$I$941)*0.67,I977/($D977^0.70558407859294)*'Hintergrund Berechnung'!$I$942)))</f>
        <v>#DIV/0!</v>
      </c>
      <c r="AA977" s="16" t="str">
        <f t="shared" si="138"/>
        <v/>
      </c>
      <c r="AB977" s="16" t="e">
        <f>IF($A$3=FALSE,IF($C977&lt;16,K977/($D977^0.70558407859294)*'Hintergrund Berechnung'!$I$941,K977/($D977^0.70558407859294)*'Hintergrund Berechnung'!$I$942),IF($C977&lt;13,(K977/($D977^0.70558407859294)*'Hintergrund Berechnung'!$I$941)*0.5,IF($C977&lt;16,(K977/($D977^0.70558407859294)*'Hintergrund Berechnung'!$I$941)*0.67,K977/($D977^0.70558407859294)*'Hintergrund Berechnung'!$I$942)))</f>
        <v>#DIV/0!</v>
      </c>
      <c r="AC977" s="16" t="str">
        <f t="shared" si="139"/>
        <v/>
      </c>
      <c r="AD977" s="16" t="e">
        <f>IF($A$3=FALSE,IF($C977&lt;16,M977/($D977^0.70558407859294)*'Hintergrund Berechnung'!$I$941,M977/($D977^0.70558407859294)*'Hintergrund Berechnung'!$I$942),IF($C977&lt;13,(M977/($D977^0.70558407859294)*'Hintergrund Berechnung'!$I$941)*0.5,IF($C977&lt;16,(M977/($D977^0.70558407859294)*'Hintergrund Berechnung'!$I$941)*0.67,M977/($D977^0.70558407859294)*'Hintergrund Berechnung'!$I$942)))</f>
        <v>#DIV/0!</v>
      </c>
      <c r="AE977" s="16" t="str">
        <f t="shared" si="140"/>
        <v/>
      </c>
      <c r="AF977" s="16" t="e">
        <f>IF($A$3=FALSE,IF($C977&lt;16,O977/($D977^0.70558407859294)*'Hintergrund Berechnung'!$I$941,O977/($D977^0.70558407859294)*'Hintergrund Berechnung'!$I$942),IF($C977&lt;13,(O977/($D977^0.70558407859294)*'Hintergrund Berechnung'!$I$941)*0.5,IF($C977&lt;16,(O977/($D977^0.70558407859294)*'Hintergrund Berechnung'!$I$941)*0.67,O977/($D977^0.70558407859294)*'Hintergrund Berechnung'!$I$942)))</f>
        <v>#DIV/0!</v>
      </c>
      <c r="AG977" s="16" t="str">
        <f t="shared" si="141"/>
        <v/>
      </c>
      <c r="AH977" s="16" t="e">
        <f t="shared" si="142"/>
        <v>#DIV/0!</v>
      </c>
      <c r="AI977" s="34" t="e">
        <f>ROUND(IF(C977&lt;16,$Q977/($D977^0.450818786555515)*'Hintergrund Berechnung'!$N$941,$Q977/($D977^0.450818786555515)*'Hintergrund Berechnung'!$N$942),0)</f>
        <v>#DIV/0!</v>
      </c>
      <c r="AJ977" s="34">
        <f>ROUND(IF(C977&lt;16,$R977*'Hintergrund Berechnung'!$O$941,$R977*'Hintergrund Berechnung'!$O$942),0)</f>
        <v>0</v>
      </c>
      <c r="AK977" s="34">
        <f>ROUND(IF(C977&lt;16,IF(S977&gt;0,(25-$S977)*'Hintergrund Berechnung'!$J$941,0),IF(S977&gt;0,(25-$S977)*'Hintergrund Berechnung'!$J$942,0)),0)</f>
        <v>0</v>
      </c>
      <c r="AL977" s="18" t="e">
        <f t="shared" si="143"/>
        <v>#DIV/0!</v>
      </c>
    </row>
    <row r="978" spans="21:38" x14ac:dyDescent="0.5">
      <c r="U978" s="16">
        <f t="shared" si="135"/>
        <v>0</v>
      </c>
      <c r="V978" s="16" t="e">
        <f>IF($A$3=FALSE,IF($C978&lt;16,E978/($D978^0.70558407859294)*'Hintergrund Berechnung'!$I$941,E978/($D978^0.70558407859294)*'Hintergrund Berechnung'!$I$942),IF($C978&lt;13,(E978/($D978^0.70558407859294)*'Hintergrund Berechnung'!$I$941)*0.5,IF($C978&lt;16,(E978/($D978^0.70558407859294)*'Hintergrund Berechnung'!$I$941)*0.67,E978/($D978^0.70558407859294)*'Hintergrund Berechnung'!$I$942)))</f>
        <v>#DIV/0!</v>
      </c>
      <c r="W978" s="16" t="str">
        <f t="shared" si="136"/>
        <v/>
      </c>
      <c r="X978" s="16" t="e">
        <f>IF($A$3=FALSE,IF($C978&lt;16,G978/($D978^0.70558407859294)*'Hintergrund Berechnung'!$I$941,G978/($D978^0.70558407859294)*'Hintergrund Berechnung'!$I$942),IF($C978&lt;13,(G978/($D978^0.70558407859294)*'Hintergrund Berechnung'!$I$941)*0.5,IF($C978&lt;16,(G978/($D978^0.70558407859294)*'Hintergrund Berechnung'!$I$941)*0.67,G978/($D978^0.70558407859294)*'Hintergrund Berechnung'!$I$942)))</f>
        <v>#DIV/0!</v>
      </c>
      <c r="Y978" s="16" t="str">
        <f t="shared" si="137"/>
        <v/>
      </c>
      <c r="Z978" s="16" t="e">
        <f>IF($A$3=FALSE,IF($C978&lt;16,I978/($D978^0.70558407859294)*'Hintergrund Berechnung'!$I$941,I978/($D978^0.70558407859294)*'Hintergrund Berechnung'!$I$942),IF($C978&lt;13,(I978/($D978^0.70558407859294)*'Hintergrund Berechnung'!$I$941)*0.5,IF($C978&lt;16,(I978/($D978^0.70558407859294)*'Hintergrund Berechnung'!$I$941)*0.67,I978/($D978^0.70558407859294)*'Hintergrund Berechnung'!$I$942)))</f>
        <v>#DIV/0!</v>
      </c>
      <c r="AA978" s="16" t="str">
        <f t="shared" si="138"/>
        <v/>
      </c>
      <c r="AB978" s="16" t="e">
        <f>IF($A$3=FALSE,IF($C978&lt;16,K978/($D978^0.70558407859294)*'Hintergrund Berechnung'!$I$941,K978/($D978^0.70558407859294)*'Hintergrund Berechnung'!$I$942),IF($C978&lt;13,(K978/($D978^0.70558407859294)*'Hintergrund Berechnung'!$I$941)*0.5,IF($C978&lt;16,(K978/($D978^0.70558407859294)*'Hintergrund Berechnung'!$I$941)*0.67,K978/($D978^0.70558407859294)*'Hintergrund Berechnung'!$I$942)))</f>
        <v>#DIV/0!</v>
      </c>
      <c r="AC978" s="16" t="str">
        <f t="shared" si="139"/>
        <v/>
      </c>
      <c r="AD978" s="16" t="e">
        <f>IF($A$3=FALSE,IF($C978&lt;16,M978/($D978^0.70558407859294)*'Hintergrund Berechnung'!$I$941,M978/($D978^0.70558407859294)*'Hintergrund Berechnung'!$I$942),IF($C978&lt;13,(M978/($D978^0.70558407859294)*'Hintergrund Berechnung'!$I$941)*0.5,IF($C978&lt;16,(M978/($D978^0.70558407859294)*'Hintergrund Berechnung'!$I$941)*0.67,M978/($D978^0.70558407859294)*'Hintergrund Berechnung'!$I$942)))</f>
        <v>#DIV/0!</v>
      </c>
      <c r="AE978" s="16" t="str">
        <f t="shared" si="140"/>
        <v/>
      </c>
      <c r="AF978" s="16" t="e">
        <f>IF($A$3=FALSE,IF($C978&lt;16,O978/($D978^0.70558407859294)*'Hintergrund Berechnung'!$I$941,O978/($D978^0.70558407859294)*'Hintergrund Berechnung'!$I$942),IF($C978&lt;13,(O978/($D978^0.70558407859294)*'Hintergrund Berechnung'!$I$941)*0.5,IF($C978&lt;16,(O978/($D978^0.70558407859294)*'Hintergrund Berechnung'!$I$941)*0.67,O978/($D978^0.70558407859294)*'Hintergrund Berechnung'!$I$942)))</f>
        <v>#DIV/0!</v>
      </c>
      <c r="AG978" s="16" t="str">
        <f t="shared" si="141"/>
        <v/>
      </c>
      <c r="AH978" s="16" t="e">
        <f t="shared" si="142"/>
        <v>#DIV/0!</v>
      </c>
      <c r="AI978" s="34" t="e">
        <f>ROUND(IF(C978&lt;16,$Q978/($D978^0.450818786555515)*'Hintergrund Berechnung'!$N$941,$Q978/($D978^0.450818786555515)*'Hintergrund Berechnung'!$N$942),0)</f>
        <v>#DIV/0!</v>
      </c>
      <c r="AJ978" s="34">
        <f>ROUND(IF(C978&lt;16,$R978*'Hintergrund Berechnung'!$O$941,$R978*'Hintergrund Berechnung'!$O$942),0)</f>
        <v>0</v>
      </c>
      <c r="AK978" s="34">
        <f>ROUND(IF(C978&lt;16,IF(S978&gt;0,(25-$S978)*'Hintergrund Berechnung'!$J$941,0),IF(S978&gt;0,(25-$S978)*'Hintergrund Berechnung'!$J$942,0)),0)</f>
        <v>0</v>
      </c>
      <c r="AL978" s="18" t="e">
        <f t="shared" si="143"/>
        <v>#DIV/0!</v>
      </c>
    </row>
    <row r="979" spans="21:38" x14ac:dyDescent="0.5">
      <c r="U979" s="16">
        <f t="shared" si="135"/>
        <v>0</v>
      </c>
      <c r="V979" s="16" t="e">
        <f>IF($A$3=FALSE,IF($C979&lt;16,E979/($D979^0.70558407859294)*'Hintergrund Berechnung'!$I$941,E979/($D979^0.70558407859294)*'Hintergrund Berechnung'!$I$942),IF($C979&lt;13,(E979/($D979^0.70558407859294)*'Hintergrund Berechnung'!$I$941)*0.5,IF($C979&lt;16,(E979/($D979^0.70558407859294)*'Hintergrund Berechnung'!$I$941)*0.67,E979/($D979^0.70558407859294)*'Hintergrund Berechnung'!$I$942)))</f>
        <v>#DIV/0!</v>
      </c>
      <c r="W979" s="16" t="str">
        <f t="shared" si="136"/>
        <v/>
      </c>
      <c r="X979" s="16" t="e">
        <f>IF($A$3=FALSE,IF($C979&lt;16,G979/($D979^0.70558407859294)*'Hintergrund Berechnung'!$I$941,G979/($D979^0.70558407859294)*'Hintergrund Berechnung'!$I$942),IF($C979&lt;13,(G979/($D979^0.70558407859294)*'Hintergrund Berechnung'!$I$941)*0.5,IF($C979&lt;16,(G979/($D979^0.70558407859294)*'Hintergrund Berechnung'!$I$941)*0.67,G979/($D979^0.70558407859294)*'Hintergrund Berechnung'!$I$942)))</f>
        <v>#DIV/0!</v>
      </c>
      <c r="Y979" s="16" t="str">
        <f t="shared" si="137"/>
        <v/>
      </c>
      <c r="Z979" s="16" t="e">
        <f>IF($A$3=FALSE,IF($C979&lt;16,I979/($D979^0.70558407859294)*'Hintergrund Berechnung'!$I$941,I979/($D979^0.70558407859294)*'Hintergrund Berechnung'!$I$942),IF($C979&lt;13,(I979/($D979^0.70558407859294)*'Hintergrund Berechnung'!$I$941)*0.5,IF($C979&lt;16,(I979/($D979^0.70558407859294)*'Hintergrund Berechnung'!$I$941)*0.67,I979/($D979^0.70558407859294)*'Hintergrund Berechnung'!$I$942)))</f>
        <v>#DIV/0!</v>
      </c>
      <c r="AA979" s="16" t="str">
        <f t="shared" si="138"/>
        <v/>
      </c>
      <c r="AB979" s="16" t="e">
        <f>IF($A$3=FALSE,IF($C979&lt;16,K979/($D979^0.70558407859294)*'Hintergrund Berechnung'!$I$941,K979/($D979^0.70558407859294)*'Hintergrund Berechnung'!$I$942),IF($C979&lt;13,(K979/($D979^0.70558407859294)*'Hintergrund Berechnung'!$I$941)*0.5,IF($C979&lt;16,(K979/($D979^0.70558407859294)*'Hintergrund Berechnung'!$I$941)*0.67,K979/($D979^0.70558407859294)*'Hintergrund Berechnung'!$I$942)))</f>
        <v>#DIV/0!</v>
      </c>
      <c r="AC979" s="16" t="str">
        <f t="shared" si="139"/>
        <v/>
      </c>
      <c r="AD979" s="16" t="e">
        <f>IF($A$3=FALSE,IF($C979&lt;16,M979/($D979^0.70558407859294)*'Hintergrund Berechnung'!$I$941,M979/($D979^0.70558407859294)*'Hintergrund Berechnung'!$I$942),IF($C979&lt;13,(M979/($D979^0.70558407859294)*'Hintergrund Berechnung'!$I$941)*0.5,IF($C979&lt;16,(M979/($D979^0.70558407859294)*'Hintergrund Berechnung'!$I$941)*0.67,M979/($D979^0.70558407859294)*'Hintergrund Berechnung'!$I$942)))</f>
        <v>#DIV/0!</v>
      </c>
      <c r="AE979" s="16" t="str">
        <f t="shared" si="140"/>
        <v/>
      </c>
      <c r="AF979" s="16" t="e">
        <f>IF($A$3=FALSE,IF($C979&lt;16,O979/($D979^0.70558407859294)*'Hintergrund Berechnung'!$I$941,O979/($D979^0.70558407859294)*'Hintergrund Berechnung'!$I$942),IF($C979&lt;13,(O979/($D979^0.70558407859294)*'Hintergrund Berechnung'!$I$941)*0.5,IF($C979&lt;16,(O979/($D979^0.70558407859294)*'Hintergrund Berechnung'!$I$941)*0.67,O979/($D979^0.70558407859294)*'Hintergrund Berechnung'!$I$942)))</f>
        <v>#DIV/0!</v>
      </c>
      <c r="AG979" s="16" t="str">
        <f t="shared" si="141"/>
        <v/>
      </c>
      <c r="AH979" s="16" t="e">
        <f t="shared" si="142"/>
        <v>#DIV/0!</v>
      </c>
      <c r="AI979" s="34" t="e">
        <f>ROUND(IF(C979&lt;16,$Q979/($D979^0.450818786555515)*'Hintergrund Berechnung'!$N$941,$Q979/($D979^0.450818786555515)*'Hintergrund Berechnung'!$N$942),0)</f>
        <v>#DIV/0!</v>
      </c>
      <c r="AJ979" s="34">
        <f>ROUND(IF(C979&lt;16,$R979*'Hintergrund Berechnung'!$O$941,$R979*'Hintergrund Berechnung'!$O$942),0)</f>
        <v>0</v>
      </c>
      <c r="AK979" s="34">
        <f>ROUND(IF(C979&lt;16,IF(S979&gt;0,(25-$S979)*'Hintergrund Berechnung'!$J$941,0),IF(S979&gt;0,(25-$S979)*'Hintergrund Berechnung'!$J$942,0)),0)</f>
        <v>0</v>
      </c>
      <c r="AL979" s="18" t="e">
        <f t="shared" si="143"/>
        <v>#DIV/0!</v>
      </c>
    </row>
    <row r="980" spans="21:38" x14ac:dyDescent="0.5">
      <c r="U980" s="16">
        <f t="shared" si="135"/>
        <v>0</v>
      </c>
      <c r="V980" s="16" t="e">
        <f>IF($A$3=FALSE,IF($C980&lt;16,E980/($D980^0.70558407859294)*'Hintergrund Berechnung'!$I$941,E980/($D980^0.70558407859294)*'Hintergrund Berechnung'!$I$942),IF($C980&lt;13,(E980/($D980^0.70558407859294)*'Hintergrund Berechnung'!$I$941)*0.5,IF($C980&lt;16,(E980/($D980^0.70558407859294)*'Hintergrund Berechnung'!$I$941)*0.67,E980/($D980^0.70558407859294)*'Hintergrund Berechnung'!$I$942)))</f>
        <v>#DIV/0!</v>
      </c>
      <c r="W980" s="16" t="str">
        <f t="shared" si="136"/>
        <v/>
      </c>
      <c r="X980" s="16" t="e">
        <f>IF($A$3=FALSE,IF($C980&lt;16,G980/($D980^0.70558407859294)*'Hintergrund Berechnung'!$I$941,G980/($D980^0.70558407859294)*'Hintergrund Berechnung'!$I$942),IF($C980&lt;13,(G980/($D980^0.70558407859294)*'Hintergrund Berechnung'!$I$941)*0.5,IF($C980&lt;16,(G980/($D980^0.70558407859294)*'Hintergrund Berechnung'!$I$941)*0.67,G980/($D980^0.70558407859294)*'Hintergrund Berechnung'!$I$942)))</f>
        <v>#DIV/0!</v>
      </c>
      <c r="Y980" s="16" t="str">
        <f t="shared" si="137"/>
        <v/>
      </c>
      <c r="Z980" s="16" t="e">
        <f>IF($A$3=FALSE,IF($C980&lt;16,I980/($D980^0.70558407859294)*'Hintergrund Berechnung'!$I$941,I980/($D980^0.70558407859294)*'Hintergrund Berechnung'!$I$942),IF($C980&lt;13,(I980/($D980^0.70558407859294)*'Hintergrund Berechnung'!$I$941)*0.5,IF($C980&lt;16,(I980/($D980^0.70558407859294)*'Hintergrund Berechnung'!$I$941)*0.67,I980/($D980^0.70558407859294)*'Hintergrund Berechnung'!$I$942)))</f>
        <v>#DIV/0!</v>
      </c>
      <c r="AA980" s="16" t="str">
        <f t="shared" si="138"/>
        <v/>
      </c>
      <c r="AB980" s="16" t="e">
        <f>IF($A$3=FALSE,IF($C980&lt;16,K980/($D980^0.70558407859294)*'Hintergrund Berechnung'!$I$941,K980/($D980^0.70558407859294)*'Hintergrund Berechnung'!$I$942),IF($C980&lt;13,(K980/($D980^0.70558407859294)*'Hintergrund Berechnung'!$I$941)*0.5,IF($C980&lt;16,(K980/($D980^0.70558407859294)*'Hintergrund Berechnung'!$I$941)*0.67,K980/($D980^0.70558407859294)*'Hintergrund Berechnung'!$I$942)))</f>
        <v>#DIV/0!</v>
      </c>
      <c r="AC980" s="16" t="str">
        <f t="shared" si="139"/>
        <v/>
      </c>
      <c r="AD980" s="16" t="e">
        <f>IF($A$3=FALSE,IF($C980&lt;16,M980/($D980^0.70558407859294)*'Hintergrund Berechnung'!$I$941,M980/($D980^0.70558407859294)*'Hintergrund Berechnung'!$I$942),IF($C980&lt;13,(M980/($D980^0.70558407859294)*'Hintergrund Berechnung'!$I$941)*0.5,IF($C980&lt;16,(M980/($D980^0.70558407859294)*'Hintergrund Berechnung'!$I$941)*0.67,M980/($D980^0.70558407859294)*'Hintergrund Berechnung'!$I$942)))</f>
        <v>#DIV/0!</v>
      </c>
      <c r="AE980" s="16" t="str">
        <f t="shared" si="140"/>
        <v/>
      </c>
      <c r="AF980" s="16" t="e">
        <f>IF($A$3=FALSE,IF($C980&lt;16,O980/($D980^0.70558407859294)*'Hintergrund Berechnung'!$I$941,O980/($D980^0.70558407859294)*'Hintergrund Berechnung'!$I$942),IF($C980&lt;13,(O980/($D980^0.70558407859294)*'Hintergrund Berechnung'!$I$941)*0.5,IF($C980&lt;16,(O980/($D980^0.70558407859294)*'Hintergrund Berechnung'!$I$941)*0.67,O980/($D980^0.70558407859294)*'Hintergrund Berechnung'!$I$942)))</f>
        <v>#DIV/0!</v>
      </c>
      <c r="AG980" s="16" t="str">
        <f t="shared" si="141"/>
        <v/>
      </c>
      <c r="AH980" s="16" t="e">
        <f t="shared" si="142"/>
        <v>#DIV/0!</v>
      </c>
      <c r="AI980" s="34" t="e">
        <f>ROUND(IF(C980&lt;16,$Q980/($D980^0.450818786555515)*'Hintergrund Berechnung'!$N$941,$Q980/($D980^0.450818786555515)*'Hintergrund Berechnung'!$N$942),0)</f>
        <v>#DIV/0!</v>
      </c>
      <c r="AJ980" s="34">
        <f>ROUND(IF(C980&lt;16,$R980*'Hintergrund Berechnung'!$O$941,$R980*'Hintergrund Berechnung'!$O$942),0)</f>
        <v>0</v>
      </c>
      <c r="AK980" s="34">
        <f>ROUND(IF(C980&lt;16,IF(S980&gt;0,(25-$S980)*'Hintergrund Berechnung'!$J$941,0),IF(S980&gt;0,(25-$S980)*'Hintergrund Berechnung'!$J$942,0)),0)</f>
        <v>0</v>
      </c>
      <c r="AL980" s="18" t="e">
        <f t="shared" si="143"/>
        <v>#DIV/0!</v>
      </c>
    </row>
    <row r="981" spans="21:38" x14ac:dyDescent="0.5">
      <c r="U981" s="16">
        <f t="shared" si="135"/>
        <v>0</v>
      </c>
      <c r="V981" s="16" t="e">
        <f>IF($A$3=FALSE,IF($C981&lt;16,E981/($D981^0.70558407859294)*'Hintergrund Berechnung'!$I$941,E981/($D981^0.70558407859294)*'Hintergrund Berechnung'!$I$942),IF($C981&lt;13,(E981/($D981^0.70558407859294)*'Hintergrund Berechnung'!$I$941)*0.5,IF($C981&lt;16,(E981/($D981^0.70558407859294)*'Hintergrund Berechnung'!$I$941)*0.67,E981/($D981^0.70558407859294)*'Hintergrund Berechnung'!$I$942)))</f>
        <v>#DIV/0!</v>
      </c>
      <c r="W981" s="16" t="str">
        <f t="shared" si="136"/>
        <v/>
      </c>
      <c r="X981" s="16" t="e">
        <f>IF($A$3=FALSE,IF($C981&lt;16,G981/($D981^0.70558407859294)*'Hintergrund Berechnung'!$I$941,G981/($D981^0.70558407859294)*'Hintergrund Berechnung'!$I$942),IF($C981&lt;13,(G981/($D981^0.70558407859294)*'Hintergrund Berechnung'!$I$941)*0.5,IF($C981&lt;16,(G981/($D981^0.70558407859294)*'Hintergrund Berechnung'!$I$941)*0.67,G981/($D981^0.70558407859294)*'Hintergrund Berechnung'!$I$942)))</f>
        <v>#DIV/0!</v>
      </c>
      <c r="Y981" s="16" t="str">
        <f t="shared" si="137"/>
        <v/>
      </c>
      <c r="Z981" s="16" t="e">
        <f>IF($A$3=FALSE,IF($C981&lt;16,I981/($D981^0.70558407859294)*'Hintergrund Berechnung'!$I$941,I981/($D981^0.70558407859294)*'Hintergrund Berechnung'!$I$942),IF($C981&lt;13,(I981/($D981^0.70558407859294)*'Hintergrund Berechnung'!$I$941)*0.5,IF($C981&lt;16,(I981/($D981^0.70558407859294)*'Hintergrund Berechnung'!$I$941)*0.67,I981/($D981^0.70558407859294)*'Hintergrund Berechnung'!$I$942)))</f>
        <v>#DIV/0!</v>
      </c>
      <c r="AA981" s="16" t="str">
        <f t="shared" si="138"/>
        <v/>
      </c>
      <c r="AB981" s="16" t="e">
        <f>IF($A$3=FALSE,IF($C981&lt;16,K981/($D981^0.70558407859294)*'Hintergrund Berechnung'!$I$941,K981/($D981^0.70558407859294)*'Hintergrund Berechnung'!$I$942),IF($C981&lt;13,(K981/($D981^0.70558407859294)*'Hintergrund Berechnung'!$I$941)*0.5,IF($C981&lt;16,(K981/($D981^0.70558407859294)*'Hintergrund Berechnung'!$I$941)*0.67,K981/($D981^0.70558407859294)*'Hintergrund Berechnung'!$I$942)))</f>
        <v>#DIV/0!</v>
      </c>
      <c r="AC981" s="16" t="str">
        <f t="shared" si="139"/>
        <v/>
      </c>
      <c r="AD981" s="16" t="e">
        <f>IF($A$3=FALSE,IF($C981&lt;16,M981/($D981^0.70558407859294)*'Hintergrund Berechnung'!$I$941,M981/($D981^0.70558407859294)*'Hintergrund Berechnung'!$I$942),IF($C981&lt;13,(M981/($D981^0.70558407859294)*'Hintergrund Berechnung'!$I$941)*0.5,IF($C981&lt;16,(M981/($D981^0.70558407859294)*'Hintergrund Berechnung'!$I$941)*0.67,M981/($D981^0.70558407859294)*'Hintergrund Berechnung'!$I$942)))</f>
        <v>#DIV/0!</v>
      </c>
      <c r="AE981" s="16" t="str">
        <f t="shared" si="140"/>
        <v/>
      </c>
      <c r="AF981" s="16" t="e">
        <f>IF($A$3=FALSE,IF($C981&lt;16,O981/($D981^0.70558407859294)*'Hintergrund Berechnung'!$I$941,O981/($D981^0.70558407859294)*'Hintergrund Berechnung'!$I$942),IF($C981&lt;13,(O981/($D981^0.70558407859294)*'Hintergrund Berechnung'!$I$941)*0.5,IF($C981&lt;16,(O981/($D981^0.70558407859294)*'Hintergrund Berechnung'!$I$941)*0.67,O981/($D981^0.70558407859294)*'Hintergrund Berechnung'!$I$942)))</f>
        <v>#DIV/0!</v>
      </c>
      <c r="AG981" s="16" t="str">
        <f t="shared" si="141"/>
        <v/>
      </c>
      <c r="AH981" s="16" t="e">
        <f t="shared" si="142"/>
        <v>#DIV/0!</v>
      </c>
      <c r="AI981" s="34" t="e">
        <f>ROUND(IF(C981&lt;16,$Q981/($D981^0.450818786555515)*'Hintergrund Berechnung'!$N$941,$Q981/($D981^0.450818786555515)*'Hintergrund Berechnung'!$N$942),0)</f>
        <v>#DIV/0!</v>
      </c>
      <c r="AJ981" s="34">
        <f>ROUND(IF(C981&lt;16,$R981*'Hintergrund Berechnung'!$O$941,$R981*'Hintergrund Berechnung'!$O$942),0)</f>
        <v>0</v>
      </c>
      <c r="AK981" s="34">
        <f>ROUND(IF(C981&lt;16,IF(S981&gt;0,(25-$S981)*'Hintergrund Berechnung'!$J$941,0),IF(S981&gt;0,(25-$S981)*'Hintergrund Berechnung'!$J$942,0)),0)</f>
        <v>0</v>
      </c>
      <c r="AL981" s="18" t="e">
        <f t="shared" si="143"/>
        <v>#DIV/0!</v>
      </c>
    </row>
    <row r="982" spans="21:38" x14ac:dyDescent="0.5">
      <c r="U982" s="16">
        <f t="shared" si="135"/>
        <v>0</v>
      </c>
      <c r="V982" s="16" t="e">
        <f>IF($A$3=FALSE,IF($C982&lt;16,E982/($D982^0.70558407859294)*'Hintergrund Berechnung'!$I$941,E982/($D982^0.70558407859294)*'Hintergrund Berechnung'!$I$942),IF($C982&lt;13,(E982/($D982^0.70558407859294)*'Hintergrund Berechnung'!$I$941)*0.5,IF($C982&lt;16,(E982/($D982^0.70558407859294)*'Hintergrund Berechnung'!$I$941)*0.67,E982/($D982^0.70558407859294)*'Hintergrund Berechnung'!$I$942)))</f>
        <v>#DIV/0!</v>
      </c>
      <c r="W982" s="16" t="str">
        <f t="shared" si="136"/>
        <v/>
      </c>
      <c r="X982" s="16" t="e">
        <f>IF($A$3=FALSE,IF($C982&lt;16,G982/($D982^0.70558407859294)*'Hintergrund Berechnung'!$I$941,G982/($D982^0.70558407859294)*'Hintergrund Berechnung'!$I$942),IF($C982&lt;13,(G982/($D982^0.70558407859294)*'Hintergrund Berechnung'!$I$941)*0.5,IF($C982&lt;16,(G982/($D982^0.70558407859294)*'Hintergrund Berechnung'!$I$941)*0.67,G982/($D982^0.70558407859294)*'Hintergrund Berechnung'!$I$942)))</f>
        <v>#DIV/0!</v>
      </c>
      <c r="Y982" s="16" t="str">
        <f t="shared" si="137"/>
        <v/>
      </c>
      <c r="Z982" s="16" t="e">
        <f>IF($A$3=FALSE,IF($C982&lt;16,I982/($D982^0.70558407859294)*'Hintergrund Berechnung'!$I$941,I982/($D982^0.70558407859294)*'Hintergrund Berechnung'!$I$942),IF($C982&lt;13,(I982/($D982^0.70558407859294)*'Hintergrund Berechnung'!$I$941)*0.5,IF($C982&lt;16,(I982/($D982^0.70558407859294)*'Hintergrund Berechnung'!$I$941)*0.67,I982/($D982^0.70558407859294)*'Hintergrund Berechnung'!$I$942)))</f>
        <v>#DIV/0!</v>
      </c>
      <c r="AA982" s="16" t="str">
        <f t="shared" si="138"/>
        <v/>
      </c>
      <c r="AB982" s="16" t="e">
        <f>IF($A$3=FALSE,IF($C982&lt;16,K982/($D982^0.70558407859294)*'Hintergrund Berechnung'!$I$941,K982/($D982^0.70558407859294)*'Hintergrund Berechnung'!$I$942),IF($C982&lt;13,(K982/($D982^0.70558407859294)*'Hintergrund Berechnung'!$I$941)*0.5,IF($C982&lt;16,(K982/($D982^0.70558407859294)*'Hintergrund Berechnung'!$I$941)*0.67,K982/($D982^0.70558407859294)*'Hintergrund Berechnung'!$I$942)))</f>
        <v>#DIV/0!</v>
      </c>
      <c r="AC982" s="16" t="str">
        <f t="shared" si="139"/>
        <v/>
      </c>
      <c r="AD982" s="16" t="e">
        <f>IF($A$3=FALSE,IF($C982&lt;16,M982/($D982^0.70558407859294)*'Hintergrund Berechnung'!$I$941,M982/($D982^0.70558407859294)*'Hintergrund Berechnung'!$I$942),IF($C982&lt;13,(M982/($D982^0.70558407859294)*'Hintergrund Berechnung'!$I$941)*0.5,IF($C982&lt;16,(M982/($D982^0.70558407859294)*'Hintergrund Berechnung'!$I$941)*0.67,M982/($D982^0.70558407859294)*'Hintergrund Berechnung'!$I$942)))</f>
        <v>#DIV/0!</v>
      </c>
      <c r="AE982" s="16" t="str">
        <f t="shared" si="140"/>
        <v/>
      </c>
      <c r="AF982" s="16" t="e">
        <f>IF($A$3=FALSE,IF($C982&lt;16,O982/($D982^0.70558407859294)*'Hintergrund Berechnung'!$I$941,O982/($D982^0.70558407859294)*'Hintergrund Berechnung'!$I$942),IF($C982&lt;13,(O982/($D982^0.70558407859294)*'Hintergrund Berechnung'!$I$941)*0.5,IF($C982&lt;16,(O982/($D982^0.70558407859294)*'Hintergrund Berechnung'!$I$941)*0.67,O982/($D982^0.70558407859294)*'Hintergrund Berechnung'!$I$942)))</f>
        <v>#DIV/0!</v>
      </c>
      <c r="AG982" s="16" t="str">
        <f t="shared" si="141"/>
        <v/>
      </c>
      <c r="AH982" s="16" t="e">
        <f t="shared" si="142"/>
        <v>#DIV/0!</v>
      </c>
      <c r="AI982" s="34" t="e">
        <f>ROUND(IF(C982&lt;16,$Q982/($D982^0.450818786555515)*'Hintergrund Berechnung'!$N$941,$Q982/($D982^0.450818786555515)*'Hintergrund Berechnung'!$N$942),0)</f>
        <v>#DIV/0!</v>
      </c>
      <c r="AJ982" s="34">
        <f>ROUND(IF(C982&lt;16,$R982*'Hintergrund Berechnung'!$O$941,$R982*'Hintergrund Berechnung'!$O$942),0)</f>
        <v>0</v>
      </c>
      <c r="AK982" s="34">
        <f>ROUND(IF(C982&lt;16,IF(S982&gt;0,(25-$S982)*'Hintergrund Berechnung'!$J$941,0),IF(S982&gt;0,(25-$S982)*'Hintergrund Berechnung'!$J$942,0)),0)</f>
        <v>0</v>
      </c>
      <c r="AL982" s="18" t="e">
        <f t="shared" si="143"/>
        <v>#DIV/0!</v>
      </c>
    </row>
    <row r="983" spans="21:38" x14ac:dyDescent="0.5">
      <c r="U983" s="16">
        <f t="shared" si="135"/>
        <v>0</v>
      </c>
      <c r="V983" s="16" t="e">
        <f>IF($A$3=FALSE,IF($C983&lt;16,E983/($D983^0.70558407859294)*'Hintergrund Berechnung'!$I$941,E983/($D983^0.70558407859294)*'Hintergrund Berechnung'!$I$942),IF($C983&lt;13,(E983/($D983^0.70558407859294)*'Hintergrund Berechnung'!$I$941)*0.5,IF($C983&lt;16,(E983/($D983^0.70558407859294)*'Hintergrund Berechnung'!$I$941)*0.67,E983/($D983^0.70558407859294)*'Hintergrund Berechnung'!$I$942)))</f>
        <v>#DIV/0!</v>
      </c>
      <c r="W983" s="16" t="str">
        <f t="shared" si="136"/>
        <v/>
      </c>
      <c r="X983" s="16" t="e">
        <f>IF($A$3=FALSE,IF($C983&lt;16,G983/($D983^0.70558407859294)*'Hintergrund Berechnung'!$I$941,G983/($D983^0.70558407859294)*'Hintergrund Berechnung'!$I$942),IF($C983&lt;13,(G983/($D983^0.70558407859294)*'Hintergrund Berechnung'!$I$941)*0.5,IF($C983&lt;16,(G983/($D983^0.70558407859294)*'Hintergrund Berechnung'!$I$941)*0.67,G983/($D983^0.70558407859294)*'Hintergrund Berechnung'!$I$942)))</f>
        <v>#DIV/0!</v>
      </c>
      <c r="Y983" s="16" t="str">
        <f t="shared" si="137"/>
        <v/>
      </c>
      <c r="Z983" s="16" t="e">
        <f>IF($A$3=FALSE,IF($C983&lt;16,I983/($D983^0.70558407859294)*'Hintergrund Berechnung'!$I$941,I983/($D983^0.70558407859294)*'Hintergrund Berechnung'!$I$942),IF($C983&lt;13,(I983/($D983^0.70558407859294)*'Hintergrund Berechnung'!$I$941)*0.5,IF($C983&lt;16,(I983/($D983^0.70558407859294)*'Hintergrund Berechnung'!$I$941)*0.67,I983/($D983^0.70558407859294)*'Hintergrund Berechnung'!$I$942)))</f>
        <v>#DIV/0!</v>
      </c>
      <c r="AA983" s="16" t="str">
        <f t="shared" si="138"/>
        <v/>
      </c>
      <c r="AB983" s="16" t="e">
        <f>IF($A$3=FALSE,IF($C983&lt;16,K983/($D983^0.70558407859294)*'Hintergrund Berechnung'!$I$941,K983/($D983^0.70558407859294)*'Hintergrund Berechnung'!$I$942),IF($C983&lt;13,(K983/($D983^0.70558407859294)*'Hintergrund Berechnung'!$I$941)*0.5,IF($C983&lt;16,(K983/($D983^0.70558407859294)*'Hintergrund Berechnung'!$I$941)*0.67,K983/($D983^0.70558407859294)*'Hintergrund Berechnung'!$I$942)))</f>
        <v>#DIV/0!</v>
      </c>
      <c r="AC983" s="16" t="str">
        <f t="shared" si="139"/>
        <v/>
      </c>
      <c r="AD983" s="16" t="e">
        <f>IF($A$3=FALSE,IF($C983&lt;16,M983/($D983^0.70558407859294)*'Hintergrund Berechnung'!$I$941,M983/($D983^0.70558407859294)*'Hintergrund Berechnung'!$I$942),IF($C983&lt;13,(M983/($D983^0.70558407859294)*'Hintergrund Berechnung'!$I$941)*0.5,IF($C983&lt;16,(M983/($D983^0.70558407859294)*'Hintergrund Berechnung'!$I$941)*0.67,M983/($D983^0.70558407859294)*'Hintergrund Berechnung'!$I$942)))</f>
        <v>#DIV/0!</v>
      </c>
      <c r="AE983" s="16" t="str">
        <f t="shared" si="140"/>
        <v/>
      </c>
      <c r="AF983" s="16" t="e">
        <f>IF($A$3=FALSE,IF($C983&lt;16,O983/($D983^0.70558407859294)*'Hintergrund Berechnung'!$I$941,O983/($D983^0.70558407859294)*'Hintergrund Berechnung'!$I$942),IF($C983&lt;13,(O983/($D983^0.70558407859294)*'Hintergrund Berechnung'!$I$941)*0.5,IF($C983&lt;16,(O983/($D983^0.70558407859294)*'Hintergrund Berechnung'!$I$941)*0.67,O983/($D983^0.70558407859294)*'Hintergrund Berechnung'!$I$942)))</f>
        <v>#DIV/0!</v>
      </c>
      <c r="AG983" s="16" t="str">
        <f t="shared" si="141"/>
        <v/>
      </c>
      <c r="AH983" s="16" t="e">
        <f t="shared" si="142"/>
        <v>#DIV/0!</v>
      </c>
      <c r="AI983" s="34" t="e">
        <f>ROUND(IF(C983&lt;16,$Q983/($D983^0.450818786555515)*'Hintergrund Berechnung'!$N$941,$Q983/($D983^0.450818786555515)*'Hintergrund Berechnung'!$N$942),0)</f>
        <v>#DIV/0!</v>
      </c>
      <c r="AJ983" s="34">
        <f>ROUND(IF(C983&lt;16,$R983*'Hintergrund Berechnung'!$O$941,$R983*'Hintergrund Berechnung'!$O$942),0)</f>
        <v>0</v>
      </c>
      <c r="AK983" s="34">
        <f>ROUND(IF(C983&lt;16,IF(S983&gt;0,(25-$S983)*'Hintergrund Berechnung'!$J$941,0),IF(S983&gt;0,(25-$S983)*'Hintergrund Berechnung'!$J$942,0)),0)</f>
        <v>0</v>
      </c>
      <c r="AL983" s="18" t="e">
        <f t="shared" si="143"/>
        <v>#DIV/0!</v>
      </c>
    </row>
    <row r="984" spans="21:38" x14ac:dyDescent="0.5">
      <c r="U984" s="16">
        <f t="shared" si="135"/>
        <v>0</v>
      </c>
      <c r="V984" s="16" t="e">
        <f>IF($A$3=FALSE,IF($C984&lt;16,E984/($D984^0.70558407859294)*'Hintergrund Berechnung'!$I$941,E984/($D984^0.70558407859294)*'Hintergrund Berechnung'!$I$942),IF($C984&lt;13,(E984/($D984^0.70558407859294)*'Hintergrund Berechnung'!$I$941)*0.5,IF($C984&lt;16,(E984/($D984^0.70558407859294)*'Hintergrund Berechnung'!$I$941)*0.67,E984/($D984^0.70558407859294)*'Hintergrund Berechnung'!$I$942)))</f>
        <v>#DIV/0!</v>
      </c>
      <c r="W984" s="16" t="str">
        <f t="shared" si="136"/>
        <v/>
      </c>
      <c r="X984" s="16" t="e">
        <f>IF($A$3=FALSE,IF($C984&lt;16,G984/($D984^0.70558407859294)*'Hintergrund Berechnung'!$I$941,G984/($D984^0.70558407859294)*'Hintergrund Berechnung'!$I$942),IF($C984&lt;13,(G984/($D984^0.70558407859294)*'Hintergrund Berechnung'!$I$941)*0.5,IF($C984&lt;16,(G984/($D984^0.70558407859294)*'Hintergrund Berechnung'!$I$941)*0.67,G984/($D984^0.70558407859294)*'Hintergrund Berechnung'!$I$942)))</f>
        <v>#DIV/0!</v>
      </c>
      <c r="Y984" s="16" t="str">
        <f t="shared" si="137"/>
        <v/>
      </c>
      <c r="Z984" s="16" t="e">
        <f>IF($A$3=FALSE,IF($C984&lt;16,I984/($D984^0.70558407859294)*'Hintergrund Berechnung'!$I$941,I984/($D984^0.70558407859294)*'Hintergrund Berechnung'!$I$942),IF($C984&lt;13,(I984/($D984^0.70558407859294)*'Hintergrund Berechnung'!$I$941)*0.5,IF($C984&lt;16,(I984/($D984^0.70558407859294)*'Hintergrund Berechnung'!$I$941)*0.67,I984/($D984^0.70558407859294)*'Hintergrund Berechnung'!$I$942)))</f>
        <v>#DIV/0!</v>
      </c>
      <c r="AA984" s="16" t="str">
        <f t="shared" si="138"/>
        <v/>
      </c>
      <c r="AB984" s="16" t="e">
        <f>IF($A$3=FALSE,IF($C984&lt;16,K984/($D984^0.70558407859294)*'Hintergrund Berechnung'!$I$941,K984/($D984^0.70558407859294)*'Hintergrund Berechnung'!$I$942),IF($C984&lt;13,(K984/($D984^0.70558407859294)*'Hintergrund Berechnung'!$I$941)*0.5,IF($C984&lt;16,(K984/($D984^0.70558407859294)*'Hintergrund Berechnung'!$I$941)*0.67,K984/($D984^0.70558407859294)*'Hintergrund Berechnung'!$I$942)))</f>
        <v>#DIV/0!</v>
      </c>
      <c r="AC984" s="16" t="str">
        <f t="shared" si="139"/>
        <v/>
      </c>
      <c r="AD984" s="16" t="e">
        <f>IF($A$3=FALSE,IF($C984&lt;16,M984/($D984^0.70558407859294)*'Hintergrund Berechnung'!$I$941,M984/($D984^0.70558407859294)*'Hintergrund Berechnung'!$I$942),IF($C984&lt;13,(M984/($D984^0.70558407859294)*'Hintergrund Berechnung'!$I$941)*0.5,IF($C984&lt;16,(M984/($D984^0.70558407859294)*'Hintergrund Berechnung'!$I$941)*0.67,M984/($D984^0.70558407859294)*'Hintergrund Berechnung'!$I$942)))</f>
        <v>#DIV/0!</v>
      </c>
      <c r="AE984" s="16" t="str">
        <f t="shared" si="140"/>
        <v/>
      </c>
      <c r="AF984" s="16" t="e">
        <f>IF($A$3=FALSE,IF($C984&lt;16,O984/($D984^0.70558407859294)*'Hintergrund Berechnung'!$I$941,O984/($D984^0.70558407859294)*'Hintergrund Berechnung'!$I$942),IF($C984&lt;13,(O984/($D984^0.70558407859294)*'Hintergrund Berechnung'!$I$941)*0.5,IF($C984&lt;16,(O984/($D984^0.70558407859294)*'Hintergrund Berechnung'!$I$941)*0.67,O984/($D984^0.70558407859294)*'Hintergrund Berechnung'!$I$942)))</f>
        <v>#DIV/0!</v>
      </c>
      <c r="AG984" s="16" t="str">
        <f t="shared" si="141"/>
        <v/>
      </c>
      <c r="AH984" s="16" t="e">
        <f t="shared" si="142"/>
        <v>#DIV/0!</v>
      </c>
      <c r="AI984" s="34" t="e">
        <f>ROUND(IF(C984&lt;16,$Q984/($D984^0.450818786555515)*'Hintergrund Berechnung'!$N$941,$Q984/($D984^0.450818786555515)*'Hintergrund Berechnung'!$N$942),0)</f>
        <v>#DIV/0!</v>
      </c>
      <c r="AJ984" s="34">
        <f>ROUND(IF(C984&lt;16,$R984*'Hintergrund Berechnung'!$O$941,$R984*'Hintergrund Berechnung'!$O$942),0)</f>
        <v>0</v>
      </c>
      <c r="AK984" s="34">
        <f>ROUND(IF(C984&lt;16,IF(S984&gt;0,(25-$S984)*'Hintergrund Berechnung'!$J$941,0),IF(S984&gt;0,(25-$S984)*'Hintergrund Berechnung'!$J$942,0)),0)</f>
        <v>0</v>
      </c>
      <c r="AL984" s="18" t="e">
        <f t="shared" si="143"/>
        <v>#DIV/0!</v>
      </c>
    </row>
    <row r="985" spans="21:38" x14ac:dyDescent="0.5">
      <c r="U985" s="16">
        <f t="shared" si="135"/>
        <v>0</v>
      </c>
      <c r="V985" s="16" t="e">
        <f>IF($A$3=FALSE,IF($C985&lt;16,E985/($D985^0.70558407859294)*'Hintergrund Berechnung'!$I$941,E985/($D985^0.70558407859294)*'Hintergrund Berechnung'!$I$942),IF($C985&lt;13,(E985/($D985^0.70558407859294)*'Hintergrund Berechnung'!$I$941)*0.5,IF($C985&lt;16,(E985/($D985^0.70558407859294)*'Hintergrund Berechnung'!$I$941)*0.67,E985/($D985^0.70558407859294)*'Hintergrund Berechnung'!$I$942)))</f>
        <v>#DIV/0!</v>
      </c>
      <c r="W985" s="16" t="str">
        <f t="shared" si="136"/>
        <v/>
      </c>
      <c r="X985" s="16" t="e">
        <f>IF($A$3=FALSE,IF($C985&lt;16,G985/($D985^0.70558407859294)*'Hintergrund Berechnung'!$I$941,G985/($D985^0.70558407859294)*'Hintergrund Berechnung'!$I$942),IF($C985&lt;13,(G985/($D985^0.70558407859294)*'Hintergrund Berechnung'!$I$941)*0.5,IF($C985&lt;16,(G985/($D985^0.70558407859294)*'Hintergrund Berechnung'!$I$941)*0.67,G985/($D985^0.70558407859294)*'Hintergrund Berechnung'!$I$942)))</f>
        <v>#DIV/0!</v>
      </c>
      <c r="Y985" s="16" t="str">
        <f t="shared" si="137"/>
        <v/>
      </c>
      <c r="Z985" s="16" t="e">
        <f>IF($A$3=FALSE,IF($C985&lt;16,I985/($D985^0.70558407859294)*'Hintergrund Berechnung'!$I$941,I985/($D985^0.70558407859294)*'Hintergrund Berechnung'!$I$942),IF($C985&lt;13,(I985/($D985^0.70558407859294)*'Hintergrund Berechnung'!$I$941)*0.5,IF($C985&lt;16,(I985/($D985^0.70558407859294)*'Hintergrund Berechnung'!$I$941)*0.67,I985/($D985^0.70558407859294)*'Hintergrund Berechnung'!$I$942)))</f>
        <v>#DIV/0!</v>
      </c>
      <c r="AA985" s="16" t="str">
        <f t="shared" si="138"/>
        <v/>
      </c>
      <c r="AB985" s="16" t="e">
        <f>IF($A$3=FALSE,IF($C985&lt;16,K985/($D985^0.70558407859294)*'Hintergrund Berechnung'!$I$941,K985/($D985^0.70558407859294)*'Hintergrund Berechnung'!$I$942),IF($C985&lt;13,(K985/($D985^0.70558407859294)*'Hintergrund Berechnung'!$I$941)*0.5,IF($C985&lt;16,(K985/($D985^0.70558407859294)*'Hintergrund Berechnung'!$I$941)*0.67,K985/($D985^0.70558407859294)*'Hintergrund Berechnung'!$I$942)))</f>
        <v>#DIV/0!</v>
      </c>
      <c r="AC985" s="16" t="str">
        <f t="shared" si="139"/>
        <v/>
      </c>
      <c r="AD985" s="16" t="e">
        <f>IF($A$3=FALSE,IF($C985&lt;16,M985/($D985^0.70558407859294)*'Hintergrund Berechnung'!$I$941,M985/($D985^0.70558407859294)*'Hintergrund Berechnung'!$I$942),IF($C985&lt;13,(M985/($D985^0.70558407859294)*'Hintergrund Berechnung'!$I$941)*0.5,IF($C985&lt;16,(M985/($D985^0.70558407859294)*'Hintergrund Berechnung'!$I$941)*0.67,M985/($D985^0.70558407859294)*'Hintergrund Berechnung'!$I$942)))</f>
        <v>#DIV/0!</v>
      </c>
      <c r="AE985" s="16" t="str">
        <f t="shared" si="140"/>
        <v/>
      </c>
      <c r="AF985" s="16" t="e">
        <f>IF($A$3=FALSE,IF($C985&lt;16,O985/($D985^0.70558407859294)*'Hintergrund Berechnung'!$I$941,O985/($D985^0.70558407859294)*'Hintergrund Berechnung'!$I$942),IF($C985&lt;13,(O985/($D985^0.70558407859294)*'Hintergrund Berechnung'!$I$941)*0.5,IF($C985&lt;16,(O985/($D985^0.70558407859294)*'Hintergrund Berechnung'!$I$941)*0.67,O985/($D985^0.70558407859294)*'Hintergrund Berechnung'!$I$942)))</f>
        <v>#DIV/0!</v>
      </c>
      <c r="AG985" s="16" t="str">
        <f t="shared" si="141"/>
        <v/>
      </c>
      <c r="AH985" s="16" t="e">
        <f t="shared" si="142"/>
        <v>#DIV/0!</v>
      </c>
      <c r="AI985" s="34" t="e">
        <f>ROUND(IF(C985&lt;16,$Q985/($D985^0.450818786555515)*'Hintergrund Berechnung'!$N$941,$Q985/($D985^0.450818786555515)*'Hintergrund Berechnung'!$N$942),0)</f>
        <v>#DIV/0!</v>
      </c>
      <c r="AJ985" s="34">
        <f>ROUND(IF(C985&lt;16,$R985*'Hintergrund Berechnung'!$O$941,$R985*'Hintergrund Berechnung'!$O$942),0)</f>
        <v>0</v>
      </c>
      <c r="AK985" s="34">
        <f>ROUND(IF(C985&lt;16,IF(S985&gt;0,(25-$S985)*'Hintergrund Berechnung'!$J$941,0),IF(S985&gt;0,(25-$S985)*'Hintergrund Berechnung'!$J$942,0)),0)</f>
        <v>0</v>
      </c>
      <c r="AL985" s="18" t="e">
        <f t="shared" si="143"/>
        <v>#DIV/0!</v>
      </c>
    </row>
    <row r="986" spans="21:38" x14ac:dyDescent="0.5">
      <c r="U986" s="16">
        <f t="shared" si="135"/>
        <v>0</v>
      </c>
      <c r="V986" s="16" t="e">
        <f>IF($A$3=FALSE,IF($C986&lt;16,E986/($D986^0.70558407859294)*'Hintergrund Berechnung'!$I$941,E986/($D986^0.70558407859294)*'Hintergrund Berechnung'!$I$942),IF($C986&lt;13,(E986/($D986^0.70558407859294)*'Hintergrund Berechnung'!$I$941)*0.5,IF($C986&lt;16,(E986/($D986^0.70558407859294)*'Hintergrund Berechnung'!$I$941)*0.67,E986/($D986^0.70558407859294)*'Hintergrund Berechnung'!$I$942)))</f>
        <v>#DIV/0!</v>
      </c>
      <c r="W986" s="16" t="str">
        <f t="shared" si="136"/>
        <v/>
      </c>
      <c r="X986" s="16" t="e">
        <f>IF($A$3=FALSE,IF($C986&lt;16,G986/($D986^0.70558407859294)*'Hintergrund Berechnung'!$I$941,G986/($D986^0.70558407859294)*'Hintergrund Berechnung'!$I$942),IF($C986&lt;13,(G986/($D986^0.70558407859294)*'Hintergrund Berechnung'!$I$941)*0.5,IF($C986&lt;16,(G986/($D986^0.70558407859294)*'Hintergrund Berechnung'!$I$941)*0.67,G986/($D986^0.70558407859294)*'Hintergrund Berechnung'!$I$942)))</f>
        <v>#DIV/0!</v>
      </c>
      <c r="Y986" s="16" t="str">
        <f t="shared" si="137"/>
        <v/>
      </c>
      <c r="Z986" s="16" t="e">
        <f>IF($A$3=FALSE,IF($C986&lt;16,I986/($D986^0.70558407859294)*'Hintergrund Berechnung'!$I$941,I986/($D986^0.70558407859294)*'Hintergrund Berechnung'!$I$942),IF($C986&lt;13,(I986/($D986^0.70558407859294)*'Hintergrund Berechnung'!$I$941)*0.5,IF($C986&lt;16,(I986/($D986^0.70558407859294)*'Hintergrund Berechnung'!$I$941)*0.67,I986/($D986^0.70558407859294)*'Hintergrund Berechnung'!$I$942)))</f>
        <v>#DIV/0!</v>
      </c>
      <c r="AA986" s="16" t="str">
        <f t="shared" si="138"/>
        <v/>
      </c>
      <c r="AB986" s="16" t="e">
        <f>IF($A$3=FALSE,IF($C986&lt;16,K986/($D986^0.70558407859294)*'Hintergrund Berechnung'!$I$941,K986/($D986^0.70558407859294)*'Hintergrund Berechnung'!$I$942),IF($C986&lt;13,(K986/($D986^0.70558407859294)*'Hintergrund Berechnung'!$I$941)*0.5,IF($C986&lt;16,(K986/($D986^0.70558407859294)*'Hintergrund Berechnung'!$I$941)*0.67,K986/($D986^0.70558407859294)*'Hintergrund Berechnung'!$I$942)))</f>
        <v>#DIV/0!</v>
      </c>
      <c r="AC986" s="16" t="str">
        <f t="shared" si="139"/>
        <v/>
      </c>
      <c r="AD986" s="16" t="e">
        <f>IF($A$3=FALSE,IF($C986&lt;16,M986/($D986^0.70558407859294)*'Hintergrund Berechnung'!$I$941,M986/($D986^0.70558407859294)*'Hintergrund Berechnung'!$I$942),IF($C986&lt;13,(M986/($D986^0.70558407859294)*'Hintergrund Berechnung'!$I$941)*0.5,IF($C986&lt;16,(M986/($D986^0.70558407859294)*'Hintergrund Berechnung'!$I$941)*0.67,M986/($D986^0.70558407859294)*'Hintergrund Berechnung'!$I$942)))</f>
        <v>#DIV/0!</v>
      </c>
      <c r="AE986" s="16" t="str">
        <f t="shared" si="140"/>
        <v/>
      </c>
      <c r="AF986" s="16" t="e">
        <f>IF($A$3=FALSE,IF($C986&lt;16,O986/($D986^0.70558407859294)*'Hintergrund Berechnung'!$I$941,O986/($D986^0.70558407859294)*'Hintergrund Berechnung'!$I$942),IF($C986&lt;13,(O986/($D986^0.70558407859294)*'Hintergrund Berechnung'!$I$941)*0.5,IF($C986&lt;16,(O986/($D986^0.70558407859294)*'Hintergrund Berechnung'!$I$941)*0.67,O986/($D986^0.70558407859294)*'Hintergrund Berechnung'!$I$942)))</f>
        <v>#DIV/0!</v>
      </c>
      <c r="AG986" s="16" t="str">
        <f t="shared" si="141"/>
        <v/>
      </c>
      <c r="AH986" s="16" t="e">
        <f t="shared" si="142"/>
        <v>#DIV/0!</v>
      </c>
      <c r="AI986" s="34" t="e">
        <f>ROUND(IF(C986&lt;16,$Q986/($D986^0.450818786555515)*'Hintergrund Berechnung'!$N$941,$Q986/($D986^0.450818786555515)*'Hintergrund Berechnung'!$N$942),0)</f>
        <v>#DIV/0!</v>
      </c>
      <c r="AJ986" s="34">
        <f>ROUND(IF(C986&lt;16,$R986*'Hintergrund Berechnung'!$O$941,$R986*'Hintergrund Berechnung'!$O$942),0)</f>
        <v>0</v>
      </c>
      <c r="AK986" s="34">
        <f>ROUND(IF(C986&lt;16,IF(S986&gt;0,(25-$S986)*'Hintergrund Berechnung'!$J$941,0),IF(S986&gt;0,(25-$S986)*'Hintergrund Berechnung'!$J$942,0)),0)</f>
        <v>0</v>
      </c>
      <c r="AL986" s="18" t="e">
        <f t="shared" si="143"/>
        <v>#DIV/0!</v>
      </c>
    </row>
    <row r="987" spans="21:38" x14ac:dyDescent="0.5">
      <c r="U987" s="16">
        <f t="shared" si="135"/>
        <v>0</v>
      </c>
      <c r="V987" s="16" t="e">
        <f>IF($A$3=FALSE,IF($C987&lt;16,E987/($D987^0.70558407859294)*'Hintergrund Berechnung'!$I$941,E987/($D987^0.70558407859294)*'Hintergrund Berechnung'!$I$942),IF($C987&lt;13,(E987/($D987^0.70558407859294)*'Hintergrund Berechnung'!$I$941)*0.5,IF($C987&lt;16,(E987/($D987^0.70558407859294)*'Hintergrund Berechnung'!$I$941)*0.67,E987/($D987^0.70558407859294)*'Hintergrund Berechnung'!$I$942)))</f>
        <v>#DIV/0!</v>
      </c>
      <c r="W987" s="16" t="str">
        <f t="shared" si="136"/>
        <v/>
      </c>
      <c r="X987" s="16" t="e">
        <f>IF($A$3=FALSE,IF($C987&lt;16,G987/($D987^0.70558407859294)*'Hintergrund Berechnung'!$I$941,G987/($D987^0.70558407859294)*'Hintergrund Berechnung'!$I$942),IF($C987&lt;13,(G987/($D987^0.70558407859294)*'Hintergrund Berechnung'!$I$941)*0.5,IF($C987&lt;16,(G987/($D987^0.70558407859294)*'Hintergrund Berechnung'!$I$941)*0.67,G987/($D987^0.70558407859294)*'Hintergrund Berechnung'!$I$942)))</f>
        <v>#DIV/0!</v>
      </c>
      <c r="Y987" s="16" t="str">
        <f t="shared" si="137"/>
        <v/>
      </c>
      <c r="Z987" s="16" t="e">
        <f>IF($A$3=FALSE,IF($C987&lt;16,I987/($D987^0.70558407859294)*'Hintergrund Berechnung'!$I$941,I987/($D987^0.70558407859294)*'Hintergrund Berechnung'!$I$942),IF($C987&lt;13,(I987/($D987^0.70558407859294)*'Hintergrund Berechnung'!$I$941)*0.5,IF($C987&lt;16,(I987/($D987^0.70558407859294)*'Hintergrund Berechnung'!$I$941)*0.67,I987/($D987^0.70558407859294)*'Hintergrund Berechnung'!$I$942)))</f>
        <v>#DIV/0!</v>
      </c>
      <c r="AA987" s="16" t="str">
        <f t="shared" si="138"/>
        <v/>
      </c>
      <c r="AB987" s="16" t="e">
        <f>IF($A$3=FALSE,IF($C987&lt;16,K987/($D987^0.70558407859294)*'Hintergrund Berechnung'!$I$941,K987/($D987^0.70558407859294)*'Hintergrund Berechnung'!$I$942),IF($C987&lt;13,(K987/($D987^0.70558407859294)*'Hintergrund Berechnung'!$I$941)*0.5,IF($C987&lt;16,(K987/($D987^0.70558407859294)*'Hintergrund Berechnung'!$I$941)*0.67,K987/($D987^0.70558407859294)*'Hintergrund Berechnung'!$I$942)))</f>
        <v>#DIV/0!</v>
      </c>
      <c r="AC987" s="16" t="str">
        <f t="shared" si="139"/>
        <v/>
      </c>
      <c r="AD987" s="16" t="e">
        <f>IF($A$3=FALSE,IF($C987&lt;16,M987/($D987^0.70558407859294)*'Hintergrund Berechnung'!$I$941,M987/($D987^0.70558407859294)*'Hintergrund Berechnung'!$I$942),IF($C987&lt;13,(M987/($D987^0.70558407859294)*'Hintergrund Berechnung'!$I$941)*0.5,IF($C987&lt;16,(M987/($D987^0.70558407859294)*'Hintergrund Berechnung'!$I$941)*0.67,M987/($D987^0.70558407859294)*'Hintergrund Berechnung'!$I$942)))</f>
        <v>#DIV/0!</v>
      </c>
      <c r="AE987" s="16" t="str">
        <f t="shared" si="140"/>
        <v/>
      </c>
      <c r="AF987" s="16" t="e">
        <f>IF($A$3=FALSE,IF($C987&lt;16,O987/($D987^0.70558407859294)*'Hintergrund Berechnung'!$I$941,O987/($D987^0.70558407859294)*'Hintergrund Berechnung'!$I$942),IF($C987&lt;13,(O987/($D987^0.70558407859294)*'Hintergrund Berechnung'!$I$941)*0.5,IF($C987&lt;16,(O987/($D987^0.70558407859294)*'Hintergrund Berechnung'!$I$941)*0.67,O987/($D987^0.70558407859294)*'Hintergrund Berechnung'!$I$942)))</f>
        <v>#DIV/0!</v>
      </c>
      <c r="AG987" s="16" t="str">
        <f t="shared" si="141"/>
        <v/>
      </c>
      <c r="AH987" s="16" t="e">
        <f t="shared" si="142"/>
        <v>#DIV/0!</v>
      </c>
      <c r="AI987" s="34" t="e">
        <f>ROUND(IF(C987&lt;16,$Q987/($D987^0.450818786555515)*'Hintergrund Berechnung'!$N$941,$Q987/($D987^0.450818786555515)*'Hintergrund Berechnung'!$N$942),0)</f>
        <v>#DIV/0!</v>
      </c>
      <c r="AJ987" s="34">
        <f>ROUND(IF(C987&lt;16,$R987*'Hintergrund Berechnung'!$O$941,$R987*'Hintergrund Berechnung'!$O$942),0)</f>
        <v>0</v>
      </c>
      <c r="AK987" s="34">
        <f>ROUND(IF(C987&lt;16,IF(S987&gt;0,(25-$S987)*'Hintergrund Berechnung'!$J$941,0),IF(S987&gt;0,(25-$S987)*'Hintergrund Berechnung'!$J$942,0)),0)</f>
        <v>0</v>
      </c>
      <c r="AL987" s="18" t="e">
        <f t="shared" si="143"/>
        <v>#DIV/0!</v>
      </c>
    </row>
    <row r="988" spans="21:38" x14ac:dyDescent="0.5">
      <c r="U988" s="16">
        <f t="shared" si="135"/>
        <v>0</v>
      </c>
      <c r="V988" s="16" t="e">
        <f>IF($A$3=FALSE,IF($C988&lt;16,E988/($D988^0.70558407859294)*'Hintergrund Berechnung'!$I$941,E988/($D988^0.70558407859294)*'Hintergrund Berechnung'!$I$942),IF($C988&lt;13,(E988/($D988^0.70558407859294)*'Hintergrund Berechnung'!$I$941)*0.5,IF($C988&lt;16,(E988/($D988^0.70558407859294)*'Hintergrund Berechnung'!$I$941)*0.67,E988/($D988^0.70558407859294)*'Hintergrund Berechnung'!$I$942)))</f>
        <v>#DIV/0!</v>
      </c>
      <c r="W988" s="16" t="str">
        <f t="shared" si="136"/>
        <v/>
      </c>
      <c r="X988" s="16" t="e">
        <f>IF($A$3=FALSE,IF($C988&lt;16,G988/($D988^0.70558407859294)*'Hintergrund Berechnung'!$I$941,G988/($D988^0.70558407859294)*'Hintergrund Berechnung'!$I$942),IF($C988&lt;13,(G988/($D988^0.70558407859294)*'Hintergrund Berechnung'!$I$941)*0.5,IF($C988&lt;16,(G988/($D988^0.70558407859294)*'Hintergrund Berechnung'!$I$941)*0.67,G988/($D988^0.70558407859294)*'Hintergrund Berechnung'!$I$942)))</f>
        <v>#DIV/0!</v>
      </c>
      <c r="Y988" s="16" t="str">
        <f t="shared" si="137"/>
        <v/>
      </c>
      <c r="Z988" s="16" t="e">
        <f>IF($A$3=FALSE,IF($C988&lt;16,I988/($D988^0.70558407859294)*'Hintergrund Berechnung'!$I$941,I988/($D988^0.70558407859294)*'Hintergrund Berechnung'!$I$942),IF($C988&lt;13,(I988/($D988^0.70558407859294)*'Hintergrund Berechnung'!$I$941)*0.5,IF($C988&lt;16,(I988/($D988^0.70558407859294)*'Hintergrund Berechnung'!$I$941)*0.67,I988/($D988^0.70558407859294)*'Hintergrund Berechnung'!$I$942)))</f>
        <v>#DIV/0!</v>
      </c>
      <c r="AA988" s="16" t="str">
        <f t="shared" si="138"/>
        <v/>
      </c>
      <c r="AB988" s="16" t="e">
        <f>IF($A$3=FALSE,IF($C988&lt;16,K988/($D988^0.70558407859294)*'Hintergrund Berechnung'!$I$941,K988/($D988^0.70558407859294)*'Hintergrund Berechnung'!$I$942),IF($C988&lt;13,(K988/($D988^0.70558407859294)*'Hintergrund Berechnung'!$I$941)*0.5,IF($C988&lt;16,(K988/($D988^0.70558407859294)*'Hintergrund Berechnung'!$I$941)*0.67,K988/($D988^0.70558407859294)*'Hintergrund Berechnung'!$I$942)))</f>
        <v>#DIV/0!</v>
      </c>
      <c r="AC988" s="16" t="str">
        <f t="shared" si="139"/>
        <v/>
      </c>
      <c r="AD988" s="16" t="e">
        <f>IF($A$3=FALSE,IF($C988&lt;16,M988/($D988^0.70558407859294)*'Hintergrund Berechnung'!$I$941,M988/($D988^0.70558407859294)*'Hintergrund Berechnung'!$I$942),IF($C988&lt;13,(M988/($D988^0.70558407859294)*'Hintergrund Berechnung'!$I$941)*0.5,IF($C988&lt;16,(M988/($D988^0.70558407859294)*'Hintergrund Berechnung'!$I$941)*0.67,M988/($D988^0.70558407859294)*'Hintergrund Berechnung'!$I$942)))</f>
        <v>#DIV/0!</v>
      </c>
      <c r="AE988" s="16" t="str">
        <f t="shared" si="140"/>
        <v/>
      </c>
      <c r="AF988" s="16" t="e">
        <f>IF($A$3=FALSE,IF($C988&lt;16,O988/($D988^0.70558407859294)*'Hintergrund Berechnung'!$I$941,O988/($D988^0.70558407859294)*'Hintergrund Berechnung'!$I$942),IF($C988&lt;13,(O988/($D988^0.70558407859294)*'Hintergrund Berechnung'!$I$941)*0.5,IF($C988&lt;16,(O988/($D988^0.70558407859294)*'Hintergrund Berechnung'!$I$941)*0.67,O988/($D988^0.70558407859294)*'Hintergrund Berechnung'!$I$942)))</f>
        <v>#DIV/0!</v>
      </c>
      <c r="AG988" s="16" t="str">
        <f t="shared" si="141"/>
        <v/>
      </c>
      <c r="AH988" s="16" t="e">
        <f t="shared" si="142"/>
        <v>#DIV/0!</v>
      </c>
      <c r="AI988" s="34" t="e">
        <f>ROUND(IF(C988&lt;16,$Q988/($D988^0.450818786555515)*'Hintergrund Berechnung'!$N$941,$Q988/($D988^0.450818786555515)*'Hintergrund Berechnung'!$N$942),0)</f>
        <v>#DIV/0!</v>
      </c>
      <c r="AJ988" s="34">
        <f>ROUND(IF(C988&lt;16,$R988*'Hintergrund Berechnung'!$O$941,$R988*'Hintergrund Berechnung'!$O$942),0)</f>
        <v>0</v>
      </c>
      <c r="AK988" s="34">
        <f>ROUND(IF(C988&lt;16,IF(S988&gt;0,(25-$S988)*'Hintergrund Berechnung'!$J$941,0),IF(S988&gt;0,(25-$S988)*'Hintergrund Berechnung'!$J$942,0)),0)</f>
        <v>0</v>
      </c>
      <c r="AL988" s="18" t="e">
        <f t="shared" si="143"/>
        <v>#DIV/0!</v>
      </c>
    </row>
    <row r="989" spans="21:38" x14ac:dyDescent="0.5">
      <c r="U989" s="16">
        <f t="shared" si="135"/>
        <v>0</v>
      </c>
      <c r="V989" s="16" t="e">
        <f>IF($A$3=FALSE,IF($C989&lt;16,E989/($D989^0.70558407859294)*'Hintergrund Berechnung'!$I$941,E989/($D989^0.70558407859294)*'Hintergrund Berechnung'!$I$942),IF($C989&lt;13,(E989/($D989^0.70558407859294)*'Hintergrund Berechnung'!$I$941)*0.5,IF($C989&lt;16,(E989/($D989^0.70558407859294)*'Hintergrund Berechnung'!$I$941)*0.67,E989/($D989^0.70558407859294)*'Hintergrund Berechnung'!$I$942)))</f>
        <v>#DIV/0!</v>
      </c>
      <c r="W989" s="16" t="str">
        <f t="shared" si="136"/>
        <v/>
      </c>
      <c r="X989" s="16" t="e">
        <f>IF($A$3=FALSE,IF($C989&lt;16,G989/($D989^0.70558407859294)*'Hintergrund Berechnung'!$I$941,G989/($D989^0.70558407859294)*'Hintergrund Berechnung'!$I$942),IF($C989&lt;13,(G989/($D989^0.70558407859294)*'Hintergrund Berechnung'!$I$941)*0.5,IF($C989&lt;16,(G989/($D989^0.70558407859294)*'Hintergrund Berechnung'!$I$941)*0.67,G989/($D989^0.70558407859294)*'Hintergrund Berechnung'!$I$942)))</f>
        <v>#DIV/0!</v>
      </c>
      <c r="Y989" s="16" t="str">
        <f t="shared" si="137"/>
        <v/>
      </c>
      <c r="Z989" s="16" t="e">
        <f>IF($A$3=FALSE,IF($C989&lt;16,I989/($D989^0.70558407859294)*'Hintergrund Berechnung'!$I$941,I989/($D989^0.70558407859294)*'Hintergrund Berechnung'!$I$942),IF($C989&lt;13,(I989/($D989^0.70558407859294)*'Hintergrund Berechnung'!$I$941)*0.5,IF($C989&lt;16,(I989/($D989^0.70558407859294)*'Hintergrund Berechnung'!$I$941)*0.67,I989/($D989^0.70558407859294)*'Hintergrund Berechnung'!$I$942)))</f>
        <v>#DIV/0!</v>
      </c>
      <c r="AA989" s="16" t="str">
        <f t="shared" si="138"/>
        <v/>
      </c>
      <c r="AB989" s="16" t="e">
        <f>IF($A$3=FALSE,IF($C989&lt;16,K989/($D989^0.70558407859294)*'Hintergrund Berechnung'!$I$941,K989/($D989^0.70558407859294)*'Hintergrund Berechnung'!$I$942),IF($C989&lt;13,(K989/($D989^0.70558407859294)*'Hintergrund Berechnung'!$I$941)*0.5,IF($C989&lt;16,(K989/($D989^0.70558407859294)*'Hintergrund Berechnung'!$I$941)*0.67,K989/($D989^0.70558407859294)*'Hintergrund Berechnung'!$I$942)))</f>
        <v>#DIV/0!</v>
      </c>
      <c r="AC989" s="16" t="str">
        <f t="shared" si="139"/>
        <v/>
      </c>
      <c r="AD989" s="16" t="e">
        <f>IF($A$3=FALSE,IF($C989&lt;16,M989/($D989^0.70558407859294)*'Hintergrund Berechnung'!$I$941,M989/($D989^0.70558407859294)*'Hintergrund Berechnung'!$I$942),IF($C989&lt;13,(M989/($D989^0.70558407859294)*'Hintergrund Berechnung'!$I$941)*0.5,IF($C989&lt;16,(M989/($D989^0.70558407859294)*'Hintergrund Berechnung'!$I$941)*0.67,M989/($D989^0.70558407859294)*'Hintergrund Berechnung'!$I$942)))</f>
        <v>#DIV/0!</v>
      </c>
      <c r="AE989" s="16" t="str">
        <f t="shared" si="140"/>
        <v/>
      </c>
      <c r="AF989" s="16" t="e">
        <f>IF($A$3=FALSE,IF($C989&lt;16,O989/($D989^0.70558407859294)*'Hintergrund Berechnung'!$I$941,O989/($D989^0.70558407859294)*'Hintergrund Berechnung'!$I$942),IF($C989&lt;13,(O989/($D989^0.70558407859294)*'Hintergrund Berechnung'!$I$941)*0.5,IF($C989&lt;16,(O989/($D989^0.70558407859294)*'Hintergrund Berechnung'!$I$941)*0.67,O989/($D989^0.70558407859294)*'Hintergrund Berechnung'!$I$942)))</f>
        <v>#DIV/0!</v>
      </c>
      <c r="AG989" s="16" t="str">
        <f t="shared" si="141"/>
        <v/>
      </c>
      <c r="AH989" s="16" t="e">
        <f t="shared" si="142"/>
        <v>#DIV/0!</v>
      </c>
      <c r="AI989" s="34" t="e">
        <f>ROUND(IF(C989&lt;16,$Q989/($D989^0.450818786555515)*'Hintergrund Berechnung'!$N$941,$Q989/($D989^0.450818786555515)*'Hintergrund Berechnung'!$N$942),0)</f>
        <v>#DIV/0!</v>
      </c>
      <c r="AJ989" s="34">
        <f>ROUND(IF(C989&lt;16,$R989*'Hintergrund Berechnung'!$O$941,$R989*'Hintergrund Berechnung'!$O$942),0)</f>
        <v>0</v>
      </c>
      <c r="AK989" s="34">
        <f>ROUND(IF(C989&lt;16,IF(S989&gt;0,(25-$S989)*'Hintergrund Berechnung'!$J$941,0),IF(S989&gt;0,(25-$S989)*'Hintergrund Berechnung'!$J$942,0)),0)</f>
        <v>0</v>
      </c>
      <c r="AL989" s="18" t="e">
        <f t="shared" si="143"/>
        <v>#DIV/0!</v>
      </c>
    </row>
    <row r="990" spans="21:38" x14ac:dyDescent="0.5">
      <c r="U990" s="16">
        <f t="shared" si="135"/>
        <v>0</v>
      </c>
      <c r="V990" s="16" t="e">
        <f>IF($A$3=FALSE,IF($C990&lt;16,E990/($D990^0.70558407859294)*'Hintergrund Berechnung'!$I$941,E990/($D990^0.70558407859294)*'Hintergrund Berechnung'!$I$942),IF($C990&lt;13,(E990/($D990^0.70558407859294)*'Hintergrund Berechnung'!$I$941)*0.5,IF($C990&lt;16,(E990/($D990^0.70558407859294)*'Hintergrund Berechnung'!$I$941)*0.67,E990/($D990^0.70558407859294)*'Hintergrund Berechnung'!$I$942)))</f>
        <v>#DIV/0!</v>
      </c>
      <c r="W990" s="16" t="str">
        <f t="shared" si="136"/>
        <v/>
      </c>
      <c r="X990" s="16" t="e">
        <f>IF($A$3=FALSE,IF($C990&lt;16,G990/($D990^0.70558407859294)*'Hintergrund Berechnung'!$I$941,G990/($D990^0.70558407859294)*'Hintergrund Berechnung'!$I$942),IF($C990&lt;13,(G990/($D990^0.70558407859294)*'Hintergrund Berechnung'!$I$941)*0.5,IF($C990&lt;16,(G990/($D990^0.70558407859294)*'Hintergrund Berechnung'!$I$941)*0.67,G990/($D990^0.70558407859294)*'Hintergrund Berechnung'!$I$942)))</f>
        <v>#DIV/0!</v>
      </c>
      <c r="Y990" s="16" t="str">
        <f t="shared" si="137"/>
        <v/>
      </c>
      <c r="Z990" s="16" t="e">
        <f>IF($A$3=FALSE,IF($C990&lt;16,I990/($D990^0.70558407859294)*'Hintergrund Berechnung'!$I$941,I990/($D990^0.70558407859294)*'Hintergrund Berechnung'!$I$942),IF($C990&lt;13,(I990/($D990^0.70558407859294)*'Hintergrund Berechnung'!$I$941)*0.5,IF($C990&lt;16,(I990/($D990^0.70558407859294)*'Hintergrund Berechnung'!$I$941)*0.67,I990/($D990^0.70558407859294)*'Hintergrund Berechnung'!$I$942)))</f>
        <v>#DIV/0!</v>
      </c>
      <c r="AA990" s="16" t="str">
        <f t="shared" si="138"/>
        <v/>
      </c>
      <c r="AB990" s="16" t="e">
        <f>IF($A$3=FALSE,IF($C990&lt;16,K990/($D990^0.70558407859294)*'Hintergrund Berechnung'!$I$941,K990/($D990^0.70558407859294)*'Hintergrund Berechnung'!$I$942),IF($C990&lt;13,(K990/($D990^0.70558407859294)*'Hintergrund Berechnung'!$I$941)*0.5,IF($C990&lt;16,(K990/($D990^0.70558407859294)*'Hintergrund Berechnung'!$I$941)*0.67,K990/($D990^0.70558407859294)*'Hintergrund Berechnung'!$I$942)))</f>
        <v>#DIV/0!</v>
      </c>
      <c r="AC990" s="16" t="str">
        <f t="shared" si="139"/>
        <v/>
      </c>
      <c r="AD990" s="16" t="e">
        <f>IF($A$3=FALSE,IF($C990&lt;16,M990/($D990^0.70558407859294)*'Hintergrund Berechnung'!$I$941,M990/($D990^0.70558407859294)*'Hintergrund Berechnung'!$I$942),IF($C990&lt;13,(M990/($D990^0.70558407859294)*'Hintergrund Berechnung'!$I$941)*0.5,IF($C990&lt;16,(M990/($D990^0.70558407859294)*'Hintergrund Berechnung'!$I$941)*0.67,M990/($D990^0.70558407859294)*'Hintergrund Berechnung'!$I$942)))</f>
        <v>#DIV/0!</v>
      </c>
      <c r="AE990" s="16" t="str">
        <f t="shared" si="140"/>
        <v/>
      </c>
      <c r="AF990" s="16" t="e">
        <f>IF($A$3=FALSE,IF($C990&lt;16,O990/($D990^0.70558407859294)*'Hintergrund Berechnung'!$I$941,O990/($D990^0.70558407859294)*'Hintergrund Berechnung'!$I$942),IF($C990&lt;13,(O990/($D990^0.70558407859294)*'Hintergrund Berechnung'!$I$941)*0.5,IF($C990&lt;16,(O990/($D990^0.70558407859294)*'Hintergrund Berechnung'!$I$941)*0.67,O990/($D990^0.70558407859294)*'Hintergrund Berechnung'!$I$942)))</f>
        <v>#DIV/0!</v>
      </c>
      <c r="AG990" s="16" t="str">
        <f t="shared" si="141"/>
        <v/>
      </c>
      <c r="AH990" s="16" t="e">
        <f t="shared" si="142"/>
        <v>#DIV/0!</v>
      </c>
      <c r="AI990" s="34" t="e">
        <f>ROUND(IF(C990&lt;16,$Q990/($D990^0.450818786555515)*'Hintergrund Berechnung'!$N$941,$Q990/($D990^0.450818786555515)*'Hintergrund Berechnung'!$N$942),0)</f>
        <v>#DIV/0!</v>
      </c>
      <c r="AJ990" s="34">
        <f>ROUND(IF(C990&lt;16,$R990*'Hintergrund Berechnung'!$O$941,$R990*'Hintergrund Berechnung'!$O$942),0)</f>
        <v>0</v>
      </c>
      <c r="AK990" s="34">
        <f>ROUND(IF(C990&lt;16,IF(S990&gt;0,(25-$S990)*'Hintergrund Berechnung'!$J$941,0),IF(S990&gt;0,(25-$S990)*'Hintergrund Berechnung'!$J$942,0)),0)</f>
        <v>0</v>
      </c>
      <c r="AL990" s="18" t="e">
        <f t="shared" si="143"/>
        <v>#DIV/0!</v>
      </c>
    </row>
    <row r="991" spans="21:38" x14ac:dyDescent="0.5">
      <c r="U991" s="16">
        <f t="shared" si="135"/>
        <v>0</v>
      </c>
      <c r="V991" s="16" t="e">
        <f>IF($A$3=FALSE,IF($C991&lt;16,E991/($D991^0.70558407859294)*'Hintergrund Berechnung'!$I$941,E991/($D991^0.70558407859294)*'Hintergrund Berechnung'!$I$942),IF($C991&lt;13,(E991/($D991^0.70558407859294)*'Hintergrund Berechnung'!$I$941)*0.5,IF($C991&lt;16,(E991/($D991^0.70558407859294)*'Hintergrund Berechnung'!$I$941)*0.67,E991/($D991^0.70558407859294)*'Hintergrund Berechnung'!$I$942)))</f>
        <v>#DIV/0!</v>
      </c>
      <c r="W991" s="16" t="str">
        <f t="shared" si="136"/>
        <v/>
      </c>
      <c r="X991" s="16" t="e">
        <f>IF($A$3=FALSE,IF($C991&lt;16,G991/($D991^0.70558407859294)*'Hintergrund Berechnung'!$I$941,G991/($D991^0.70558407859294)*'Hintergrund Berechnung'!$I$942),IF($C991&lt;13,(G991/($D991^0.70558407859294)*'Hintergrund Berechnung'!$I$941)*0.5,IF($C991&lt;16,(G991/($D991^0.70558407859294)*'Hintergrund Berechnung'!$I$941)*0.67,G991/($D991^0.70558407859294)*'Hintergrund Berechnung'!$I$942)))</f>
        <v>#DIV/0!</v>
      </c>
      <c r="Y991" s="16" t="str">
        <f t="shared" si="137"/>
        <v/>
      </c>
      <c r="Z991" s="16" t="e">
        <f>IF($A$3=FALSE,IF($C991&lt;16,I991/($D991^0.70558407859294)*'Hintergrund Berechnung'!$I$941,I991/($D991^0.70558407859294)*'Hintergrund Berechnung'!$I$942),IF($C991&lt;13,(I991/($D991^0.70558407859294)*'Hintergrund Berechnung'!$I$941)*0.5,IF($C991&lt;16,(I991/($D991^0.70558407859294)*'Hintergrund Berechnung'!$I$941)*0.67,I991/($D991^0.70558407859294)*'Hintergrund Berechnung'!$I$942)))</f>
        <v>#DIV/0!</v>
      </c>
      <c r="AA991" s="16" t="str">
        <f t="shared" si="138"/>
        <v/>
      </c>
      <c r="AB991" s="16" t="e">
        <f>IF($A$3=FALSE,IF($C991&lt;16,K991/($D991^0.70558407859294)*'Hintergrund Berechnung'!$I$941,K991/($D991^0.70558407859294)*'Hintergrund Berechnung'!$I$942),IF($C991&lt;13,(K991/($D991^0.70558407859294)*'Hintergrund Berechnung'!$I$941)*0.5,IF($C991&lt;16,(K991/($D991^0.70558407859294)*'Hintergrund Berechnung'!$I$941)*0.67,K991/($D991^0.70558407859294)*'Hintergrund Berechnung'!$I$942)))</f>
        <v>#DIV/0!</v>
      </c>
      <c r="AC991" s="16" t="str">
        <f t="shared" si="139"/>
        <v/>
      </c>
      <c r="AD991" s="16" t="e">
        <f>IF($A$3=FALSE,IF($C991&lt;16,M991/($D991^0.70558407859294)*'Hintergrund Berechnung'!$I$941,M991/($D991^0.70558407859294)*'Hintergrund Berechnung'!$I$942),IF($C991&lt;13,(M991/($D991^0.70558407859294)*'Hintergrund Berechnung'!$I$941)*0.5,IF($C991&lt;16,(M991/($D991^0.70558407859294)*'Hintergrund Berechnung'!$I$941)*0.67,M991/($D991^0.70558407859294)*'Hintergrund Berechnung'!$I$942)))</f>
        <v>#DIV/0!</v>
      </c>
      <c r="AE991" s="16" t="str">
        <f t="shared" si="140"/>
        <v/>
      </c>
      <c r="AF991" s="16" t="e">
        <f>IF($A$3=FALSE,IF($C991&lt;16,O991/($D991^0.70558407859294)*'Hintergrund Berechnung'!$I$941,O991/($D991^0.70558407859294)*'Hintergrund Berechnung'!$I$942),IF($C991&lt;13,(O991/($D991^0.70558407859294)*'Hintergrund Berechnung'!$I$941)*0.5,IF($C991&lt;16,(O991/($D991^0.70558407859294)*'Hintergrund Berechnung'!$I$941)*0.67,O991/($D991^0.70558407859294)*'Hintergrund Berechnung'!$I$942)))</f>
        <v>#DIV/0!</v>
      </c>
      <c r="AG991" s="16" t="str">
        <f t="shared" si="141"/>
        <v/>
      </c>
      <c r="AH991" s="16" t="e">
        <f t="shared" si="142"/>
        <v>#DIV/0!</v>
      </c>
      <c r="AI991" s="34" t="e">
        <f>ROUND(IF(C991&lt;16,$Q991/($D991^0.450818786555515)*'Hintergrund Berechnung'!$N$941,$Q991/($D991^0.450818786555515)*'Hintergrund Berechnung'!$N$942),0)</f>
        <v>#DIV/0!</v>
      </c>
      <c r="AJ991" s="34">
        <f>ROUND(IF(C991&lt;16,$R991*'Hintergrund Berechnung'!$O$941,$R991*'Hintergrund Berechnung'!$O$942),0)</f>
        <v>0</v>
      </c>
      <c r="AK991" s="34">
        <f>ROUND(IF(C991&lt;16,IF(S991&gt;0,(25-$S991)*'Hintergrund Berechnung'!$J$941,0),IF(S991&gt;0,(25-$S991)*'Hintergrund Berechnung'!$J$942,0)),0)</f>
        <v>0</v>
      </c>
      <c r="AL991" s="18" t="e">
        <f t="shared" si="143"/>
        <v>#DIV/0!</v>
      </c>
    </row>
    <row r="992" spans="21:38" x14ac:dyDescent="0.5">
      <c r="U992" s="16">
        <f t="shared" si="135"/>
        <v>0</v>
      </c>
      <c r="V992" s="16" t="e">
        <f>IF($A$3=FALSE,IF($C992&lt;16,E992/($D992^0.70558407859294)*'Hintergrund Berechnung'!$I$941,E992/($D992^0.70558407859294)*'Hintergrund Berechnung'!$I$942),IF($C992&lt;13,(E992/($D992^0.70558407859294)*'Hintergrund Berechnung'!$I$941)*0.5,IF($C992&lt;16,(E992/($D992^0.70558407859294)*'Hintergrund Berechnung'!$I$941)*0.67,E992/($D992^0.70558407859294)*'Hintergrund Berechnung'!$I$942)))</f>
        <v>#DIV/0!</v>
      </c>
      <c r="W992" s="16" t="str">
        <f t="shared" si="136"/>
        <v/>
      </c>
      <c r="X992" s="16" t="e">
        <f>IF($A$3=FALSE,IF($C992&lt;16,G992/($D992^0.70558407859294)*'Hintergrund Berechnung'!$I$941,G992/($D992^0.70558407859294)*'Hintergrund Berechnung'!$I$942),IF($C992&lt;13,(G992/($D992^0.70558407859294)*'Hintergrund Berechnung'!$I$941)*0.5,IF($C992&lt;16,(G992/($D992^0.70558407859294)*'Hintergrund Berechnung'!$I$941)*0.67,G992/($D992^0.70558407859294)*'Hintergrund Berechnung'!$I$942)))</f>
        <v>#DIV/0!</v>
      </c>
      <c r="Y992" s="16" t="str">
        <f t="shared" si="137"/>
        <v/>
      </c>
      <c r="Z992" s="16" t="e">
        <f>IF($A$3=FALSE,IF($C992&lt;16,I992/($D992^0.70558407859294)*'Hintergrund Berechnung'!$I$941,I992/($D992^0.70558407859294)*'Hintergrund Berechnung'!$I$942),IF($C992&lt;13,(I992/($D992^0.70558407859294)*'Hintergrund Berechnung'!$I$941)*0.5,IF($C992&lt;16,(I992/($D992^0.70558407859294)*'Hintergrund Berechnung'!$I$941)*0.67,I992/($D992^0.70558407859294)*'Hintergrund Berechnung'!$I$942)))</f>
        <v>#DIV/0!</v>
      </c>
      <c r="AA992" s="16" t="str">
        <f t="shared" si="138"/>
        <v/>
      </c>
      <c r="AB992" s="16" t="e">
        <f>IF($A$3=FALSE,IF($C992&lt;16,K992/($D992^0.70558407859294)*'Hintergrund Berechnung'!$I$941,K992/($D992^0.70558407859294)*'Hintergrund Berechnung'!$I$942),IF($C992&lt;13,(K992/($D992^0.70558407859294)*'Hintergrund Berechnung'!$I$941)*0.5,IF($C992&lt;16,(K992/($D992^0.70558407859294)*'Hintergrund Berechnung'!$I$941)*0.67,K992/($D992^0.70558407859294)*'Hintergrund Berechnung'!$I$942)))</f>
        <v>#DIV/0!</v>
      </c>
      <c r="AC992" s="16" t="str">
        <f t="shared" si="139"/>
        <v/>
      </c>
      <c r="AD992" s="16" t="e">
        <f>IF($A$3=FALSE,IF($C992&lt;16,M992/($D992^0.70558407859294)*'Hintergrund Berechnung'!$I$941,M992/($D992^0.70558407859294)*'Hintergrund Berechnung'!$I$942),IF($C992&lt;13,(M992/($D992^0.70558407859294)*'Hintergrund Berechnung'!$I$941)*0.5,IF($C992&lt;16,(M992/($D992^0.70558407859294)*'Hintergrund Berechnung'!$I$941)*0.67,M992/($D992^0.70558407859294)*'Hintergrund Berechnung'!$I$942)))</f>
        <v>#DIV/0!</v>
      </c>
      <c r="AE992" s="16" t="str">
        <f t="shared" si="140"/>
        <v/>
      </c>
      <c r="AF992" s="16" t="e">
        <f>IF($A$3=FALSE,IF($C992&lt;16,O992/($D992^0.70558407859294)*'Hintergrund Berechnung'!$I$941,O992/($D992^0.70558407859294)*'Hintergrund Berechnung'!$I$942),IF($C992&lt;13,(O992/($D992^0.70558407859294)*'Hintergrund Berechnung'!$I$941)*0.5,IF($C992&lt;16,(O992/($D992^0.70558407859294)*'Hintergrund Berechnung'!$I$941)*0.67,O992/($D992^0.70558407859294)*'Hintergrund Berechnung'!$I$942)))</f>
        <v>#DIV/0!</v>
      </c>
      <c r="AG992" s="16" t="str">
        <f t="shared" si="141"/>
        <v/>
      </c>
      <c r="AH992" s="16" t="e">
        <f t="shared" si="142"/>
        <v>#DIV/0!</v>
      </c>
      <c r="AI992" s="34" t="e">
        <f>ROUND(IF(C992&lt;16,$Q992/($D992^0.450818786555515)*'Hintergrund Berechnung'!$N$941,$Q992/($D992^0.450818786555515)*'Hintergrund Berechnung'!$N$942),0)</f>
        <v>#DIV/0!</v>
      </c>
      <c r="AJ992" s="34">
        <f>ROUND(IF(C992&lt;16,$R992*'Hintergrund Berechnung'!$O$941,$R992*'Hintergrund Berechnung'!$O$942),0)</f>
        <v>0</v>
      </c>
      <c r="AK992" s="34">
        <f>ROUND(IF(C992&lt;16,IF(S992&gt;0,(25-$S992)*'Hintergrund Berechnung'!$J$941,0),IF(S992&gt;0,(25-$S992)*'Hintergrund Berechnung'!$J$942,0)),0)</f>
        <v>0</v>
      </c>
      <c r="AL992" s="18" t="e">
        <f t="shared" si="143"/>
        <v>#DIV/0!</v>
      </c>
    </row>
    <row r="993" spans="21:38" x14ac:dyDescent="0.5">
      <c r="U993" s="16">
        <f t="shared" si="135"/>
        <v>0</v>
      </c>
      <c r="V993" s="16" t="e">
        <f>IF($A$3=FALSE,IF($C993&lt;16,E993/($D993^0.70558407859294)*'Hintergrund Berechnung'!$I$941,E993/($D993^0.70558407859294)*'Hintergrund Berechnung'!$I$942),IF($C993&lt;13,(E993/($D993^0.70558407859294)*'Hintergrund Berechnung'!$I$941)*0.5,IF($C993&lt;16,(E993/($D993^0.70558407859294)*'Hintergrund Berechnung'!$I$941)*0.67,E993/($D993^0.70558407859294)*'Hintergrund Berechnung'!$I$942)))</f>
        <v>#DIV/0!</v>
      </c>
      <c r="W993" s="16" t="str">
        <f t="shared" si="136"/>
        <v/>
      </c>
      <c r="X993" s="16" t="e">
        <f>IF($A$3=FALSE,IF($C993&lt;16,G993/($D993^0.70558407859294)*'Hintergrund Berechnung'!$I$941,G993/($D993^0.70558407859294)*'Hintergrund Berechnung'!$I$942),IF($C993&lt;13,(G993/($D993^0.70558407859294)*'Hintergrund Berechnung'!$I$941)*0.5,IF($C993&lt;16,(G993/($D993^0.70558407859294)*'Hintergrund Berechnung'!$I$941)*0.67,G993/($D993^0.70558407859294)*'Hintergrund Berechnung'!$I$942)))</f>
        <v>#DIV/0!</v>
      </c>
      <c r="Y993" s="16" t="str">
        <f t="shared" si="137"/>
        <v/>
      </c>
      <c r="Z993" s="16" t="e">
        <f>IF($A$3=FALSE,IF($C993&lt;16,I993/($D993^0.70558407859294)*'Hintergrund Berechnung'!$I$941,I993/($D993^0.70558407859294)*'Hintergrund Berechnung'!$I$942),IF($C993&lt;13,(I993/($D993^0.70558407859294)*'Hintergrund Berechnung'!$I$941)*0.5,IF($C993&lt;16,(I993/($D993^0.70558407859294)*'Hintergrund Berechnung'!$I$941)*0.67,I993/($D993^0.70558407859294)*'Hintergrund Berechnung'!$I$942)))</f>
        <v>#DIV/0!</v>
      </c>
      <c r="AA993" s="16" t="str">
        <f t="shared" si="138"/>
        <v/>
      </c>
      <c r="AB993" s="16" t="e">
        <f>IF($A$3=FALSE,IF($C993&lt;16,K993/($D993^0.70558407859294)*'Hintergrund Berechnung'!$I$941,K993/($D993^0.70558407859294)*'Hintergrund Berechnung'!$I$942),IF($C993&lt;13,(K993/($D993^0.70558407859294)*'Hintergrund Berechnung'!$I$941)*0.5,IF($C993&lt;16,(K993/($D993^0.70558407859294)*'Hintergrund Berechnung'!$I$941)*0.67,K993/($D993^0.70558407859294)*'Hintergrund Berechnung'!$I$942)))</f>
        <v>#DIV/0!</v>
      </c>
      <c r="AC993" s="16" t="str">
        <f t="shared" si="139"/>
        <v/>
      </c>
      <c r="AD993" s="16" t="e">
        <f>IF($A$3=FALSE,IF($C993&lt;16,M993/($D993^0.70558407859294)*'Hintergrund Berechnung'!$I$941,M993/($D993^0.70558407859294)*'Hintergrund Berechnung'!$I$942),IF($C993&lt;13,(M993/($D993^0.70558407859294)*'Hintergrund Berechnung'!$I$941)*0.5,IF($C993&lt;16,(M993/($D993^0.70558407859294)*'Hintergrund Berechnung'!$I$941)*0.67,M993/($D993^0.70558407859294)*'Hintergrund Berechnung'!$I$942)))</f>
        <v>#DIV/0!</v>
      </c>
      <c r="AE993" s="16" t="str">
        <f t="shared" si="140"/>
        <v/>
      </c>
      <c r="AF993" s="16" t="e">
        <f>IF($A$3=FALSE,IF($C993&lt;16,O993/($D993^0.70558407859294)*'Hintergrund Berechnung'!$I$941,O993/($D993^0.70558407859294)*'Hintergrund Berechnung'!$I$942),IF($C993&lt;13,(O993/($D993^0.70558407859294)*'Hintergrund Berechnung'!$I$941)*0.5,IF($C993&lt;16,(O993/($D993^0.70558407859294)*'Hintergrund Berechnung'!$I$941)*0.67,O993/($D993^0.70558407859294)*'Hintergrund Berechnung'!$I$942)))</f>
        <v>#DIV/0!</v>
      </c>
      <c r="AG993" s="16" t="str">
        <f t="shared" si="141"/>
        <v/>
      </c>
      <c r="AH993" s="16" t="e">
        <f t="shared" si="142"/>
        <v>#DIV/0!</v>
      </c>
      <c r="AI993" s="34" t="e">
        <f>ROUND(IF(C993&lt;16,$Q993/($D993^0.450818786555515)*'Hintergrund Berechnung'!$N$941,$Q993/($D993^0.450818786555515)*'Hintergrund Berechnung'!$N$942),0)</f>
        <v>#DIV/0!</v>
      </c>
      <c r="AJ993" s="34">
        <f>ROUND(IF(C993&lt;16,$R993*'Hintergrund Berechnung'!$O$941,$R993*'Hintergrund Berechnung'!$O$942),0)</f>
        <v>0</v>
      </c>
      <c r="AK993" s="34">
        <f>ROUND(IF(C993&lt;16,IF(S993&gt;0,(25-$S993)*'Hintergrund Berechnung'!$J$941,0),IF(S993&gt;0,(25-$S993)*'Hintergrund Berechnung'!$J$942,0)),0)</f>
        <v>0</v>
      </c>
      <c r="AL993" s="18" t="e">
        <f t="shared" si="143"/>
        <v>#DIV/0!</v>
      </c>
    </row>
    <row r="994" spans="21:38" x14ac:dyDescent="0.5">
      <c r="U994" s="16">
        <f t="shared" si="135"/>
        <v>0</v>
      </c>
      <c r="V994" s="16" t="e">
        <f>IF($A$3=FALSE,IF($C994&lt;16,E994/($D994^0.70558407859294)*'Hintergrund Berechnung'!$I$941,E994/($D994^0.70558407859294)*'Hintergrund Berechnung'!$I$942),IF($C994&lt;13,(E994/($D994^0.70558407859294)*'Hintergrund Berechnung'!$I$941)*0.5,IF($C994&lt;16,(E994/($D994^0.70558407859294)*'Hintergrund Berechnung'!$I$941)*0.67,E994/($D994^0.70558407859294)*'Hintergrund Berechnung'!$I$942)))</f>
        <v>#DIV/0!</v>
      </c>
      <c r="W994" s="16" t="str">
        <f t="shared" si="136"/>
        <v/>
      </c>
      <c r="X994" s="16" t="e">
        <f>IF($A$3=FALSE,IF($C994&lt;16,G994/($D994^0.70558407859294)*'Hintergrund Berechnung'!$I$941,G994/($D994^0.70558407859294)*'Hintergrund Berechnung'!$I$942),IF($C994&lt;13,(G994/($D994^0.70558407859294)*'Hintergrund Berechnung'!$I$941)*0.5,IF($C994&lt;16,(G994/($D994^0.70558407859294)*'Hintergrund Berechnung'!$I$941)*0.67,G994/($D994^0.70558407859294)*'Hintergrund Berechnung'!$I$942)))</f>
        <v>#DIV/0!</v>
      </c>
      <c r="Y994" s="16" t="str">
        <f t="shared" si="137"/>
        <v/>
      </c>
      <c r="Z994" s="16" t="e">
        <f>IF($A$3=FALSE,IF($C994&lt;16,I994/($D994^0.70558407859294)*'Hintergrund Berechnung'!$I$941,I994/($D994^0.70558407859294)*'Hintergrund Berechnung'!$I$942),IF($C994&lt;13,(I994/($D994^0.70558407859294)*'Hintergrund Berechnung'!$I$941)*0.5,IF($C994&lt;16,(I994/($D994^0.70558407859294)*'Hintergrund Berechnung'!$I$941)*0.67,I994/($D994^0.70558407859294)*'Hintergrund Berechnung'!$I$942)))</f>
        <v>#DIV/0!</v>
      </c>
      <c r="AA994" s="16" t="str">
        <f t="shared" si="138"/>
        <v/>
      </c>
      <c r="AB994" s="16" t="e">
        <f>IF($A$3=FALSE,IF($C994&lt;16,K994/($D994^0.70558407859294)*'Hintergrund Berechnung'!$I$941,K994/($D994^0.70558407859294)*'Hintergrund Berechnung'!$I$942),IF($C994&lt;13,(K994/($D994^0.70558407859294)*'Hintergrund Berechnung'!$I$941)*0.5,IF($C994&lt;16,(K994/($D994^0.70558407859294)*'Hintergrund Berechnung'!$I$941)*0.67,K994/($D994^0.70558407859294)*'Hintergrund Berechnung'!$I$942)))</f>
        <v>#DIV/0!</v>
      </c>
      <c r="AC994" s="16" t="str">
        <f t="shared" si="139"/>
        <v/>
      </c>
      <c r="AD994" s="16" t="e">
        <f>IF($A$3=FALSE,IF($C994&lt;16,M994/($D994^0.70558407859294)*'Hintergrund Berechnung'!$I$941,M994/($D994^0.70558407859294)*'Hintergrund Berechnung'!$I$942),IF($C994&lt;13,(M994/($D994^0.70558407859294)*'Hintergrund Berechnung'!$I$941)*0.5,IF($C994&lt;16,(M994/($D994^0.70558407859294)*'Hintergrund Berechnung'!$I$941)*0.67,M994/($D994^0.70558407859294)*'Hintergrund Berechnung'!$I$942)))</f>
        <v>#DIV/0!</v>
      </c>
      <c r="AE994" s="16" t="str">
        <f t="shared" si="140"/>
        <v/>
      </c>
      <c r="AF994" s="16" t="e">
        <f>IF($A$3=FALSE,IF($C994&lt;16,O994/($D994^0.70558407859294)*'Hintergrund Berechnung'!$I$941,O994/($D994^0.70558407859294)*'Hintergrund Berechnung'!$I$942),IF($C994&lt;13,(O994/($D994^0.70558407859294)*'Hintergrund Berechnung'!$I$941)*0.5,IF($C994&lt;16,(O994/($D994^0.70558407859294)*'Hintergrund Berechnung'!$I$941)*0.67,O994/($D994^0.70558407859294)*'Hintergrund Berechnung'!$I$942)))</f>
        <v>#DIV/0!</v>
      </c>
      <c r="AG994" s="16" t="str">
        <f t="shared" si="141"/>
        <v/>
      </c>
      <c r="AH994" s="16" t="e">
        <f t="shared" si="142"/>
        <v>#DIV/0!</v>
      </c>
      <c r="AI994" s="34" t="e">
        <f>ROUND(IF(C994&lt;16,$Q994/($D994^0.450818786555515)*'Hintergrund Berechnung'!$N$941,$Q994/($D994^0.450818786555515)*'Hintergrund Berechnung'!$N$942),0)</f>
        <v>#DIV/0!</v>
      </c>
      <c r="AJ994" s="34">
        <f>ROUND(IF(C994&lt;16,$R994*'Hintergrund Berechnung'!$O$941,$R994*'Hintergrund Berechnung'!$O$942),0)</f>
        <v>0</v>
      </c>
      <c r="AK994" s="34">
        <f>ROUND(IF(C994&lt;16,IF(S994&gt;0,(25-$S994)*'Hintergrund Berechnung'!$J$941,0),IF(S994&gt;0,(25-$S994)*'Hintergrund Berechnung'!$J$942,0)),0)</f>
        <v>0</v>
      </c>
      <c r="AL994" s="18" t="e">
        <f t="shared" si="143"/>
        <v>#DIV/0!</v>
      </c>
    </row>
    <row r="995" spans="21:38" x14ac:dyDescent="0.5">
      <c r="U995" s="16">
        <f t="shared" si="135"/>
        <v>0</v>
      </c>
      <c r="V995" s="16" t="e">
        <f>IF($A$3=FALSE,IF($C995&lt;16,E995/($D995^0.70558407859294)*'Hintergrund Berechnung'!$I$941,E995/($D995^0.70558407859294)*'Hintergrund Berechnung'!$I$942),IF($C995&lt;13,(E995/($D995^0.70558407859294)*'Hintergrund Berechnung'!$I$941)*0.5,IF($C995&lt;16,(E995/($D995^0.70558407859294)*'Hintergrund Berechnung'!$I$941)*0.67,E995/($D995^0.70558407859294)*'Hintergrund Berechnung'!$I$942)))</f>
        <v>#DIV/0!</v>
      </c>
      <c r="W995" s="16" t="str">
        <f t="shared" si="136"/>
        <v/>
      </c>
      <c r="X995" s="16" t="e">
        <f>IF($A$3=FALSE,IF($C995&lt;16,G995/($D995^0.70558407859294)*'Hintergrund Berechnung'!$I$941,G995/($D995^0.70558407859294)*'Hintergrund Berechnung'!$I$942),IF($C995&lt;13,(G995/($D995^0.70558407859294)*'Hintergrund Berechnung'!$I$941)*0.5,IF($C995&lt;16,(G995/($D995^0.70558407859294)*'Hintergrund Berechnung'!$I$941)*0.67,G995/($D995^0.70558407859294)*'Hintergrund Berechnung'!$I$942)))</f>
        <v>#DIV/0!</v>
      </c>
      <c r="Y995" s="16" t="str">
        <f t="shared" si="137"/>
        <v/>
      </c>
      <c r="Z995" s="16" t="e">
        <f>IF($A$3=FALSE,IF($C995&lt;16,I995/($D995^0.70558407859294)*'Hintergrund Berechnung'!$I$941,I995/($D995^0.70558407859294)*'Hintergrund Berechnung'!$I$942),IF($C995&lt;13,(I995/($D995^0.70558407859294)*'Hintergrund Berechnung'!$I$941)*0.5,IF($C995&lt;16,(I995/($D995^0.70558407859294)*'Hintergrund Berechnung'!$I$941)*0.67,I995/($D995^0.70558407859294)*'Hintergrund Berechnung'!$I$942)))</f>
        <v>#DIV/0!</v>
      </c>
      <c r="AA995" s="16" t="str">
        <f t="shared" si="138"/>
        <v/>
      </c>
      <c r="AB995" s="16" t="e">
        <f>IF($A$3=FALSE,IF($C995&lt;16,K995/($D995^0.70558407859294)*'Hintergrund Berechnung'!$I$941,K995/($D995^0.70558407859294)*'Hintergrund Berechnung'!$I$942),IF($C995&lt;13,(K995/($D995^0.70558407859294)*'Hintergrund Berechnung'!$I$941)*0.5,IF($C995&lt;16,(K995/($D995^0.70558407859294)*'Hintergrund Berechnung'!$I$941)*0.67,K995/($D995^0.70558407859294)*'Hintergrund Berechnung'!$I$942)))</f>
        <v>#DIV/0!</v>
      </c>
      <c r="AC995" s="16" t="str">
        <f t="shared" si="139"/>
        <v/>
      </c>
      <c r="AD995" s="16" t="e">
        <f>IF($A$3=FALSE,IF($C995&lt;16,M995/($D995^0.70558407859294)*'Hintergrund Berechnung'!$I$941,M995/($D995^0.70558407859294)*'Hintergrund Berechnung'!$I$942),IF($C995&lt;13,(M995/($D995^0.70558407859294)*'Hintergrund Berechnung'!$I$941)*0.5,IF($C995&lt;16,(M995/($D995^0.70558407859294)*'Hintergrund Berechnung'!$I$941)*0.67,M995/($D995^0.70558407859294)*'Hintergrund Berechnung'!$I$942)))</f>
        <v>#DIV/0!</v>
      </c>
      <c r="AE995" s="16" t="str">
        <f t="shared" si="140"/>
        <v/>
      </c>
      <c r="AF995" s="16" t="e">
        <f>IF($A$3=FALSE,IF($C995&lt;16,O995/($D995^0.70558407859294)*'Hintergrund Berechnung'!$I$941,O995/($D995^0.70558407859294)*'Hintergrund Berechnung'!$I$942),IF($C995&lt;13,(O995/($D995^0.70558407859294)*'Hintergrund Berechnung'!$I$941)*0.5,IF($C995&lt;16,(O995/($D995^0.70558407859294)*'Hintergrund Berechnung'!$I$941)*0.67,O995/($D995^0.70558407859294)*'Hintergrund Berechnung'!$I$942)))</f>
        <v>#DIV/0!</v>
      </c>
      <c r="AG995" s="16" t="str">
        <f t="shared" si="141"/>
        <v/>
      </c>
      <c r="AH995" s="16" t="e">
        <f t="shared" si="142"/>
        <v>#DIV/0!</v>
      </c>
      <c r="AI995" s="34" t="e">
        <f>ROUND(IF(C995&lt;16,$Q995/($D995^0.450818786555515)*'Hintergrund Berechnung'!$N$941,$Q995/($D995^0.450818786555515)*'Hintergrund Berechnung'!$N$942),0)</f>
        <v>#DIV/0!</v>
      </c>
      <c r="AJ995" s="34">
        <f>ROUND(IF(C995&lt;16,$R995*'Hintergrund Berechnung'!$O$941,$R995*'Hintergrund Berechnung'!$O$942),0)</f>
        <v>0</v>
      </c>
      <c r="AK995" s="34">
        <f>ROUND(IF(C995&lt;16,IF(S995&gt;0,(25-$S995)*'Hintergrund Berechnung'!$J$941,0),IF(S995&gt;0,(25-$S995)*'Hintergrund Berechnung'!$J$942,0)),0)</f>
        <v>0</v>
      </c>
      <c r="AL995" s="18" t="e">
        <f t="shared" si="143"/>
        <v>#DIV/0!</v>
      </c>
    </row>
  </sheetData>
  <sheetProtection algorithmName="SHA-512" hashValue="z7TLRkOcxCgaillcuMmx4Ax1T8C3gJkCEDb85DmFDMOZMf3R4oic1xPh3GLYR2vJpCnwXUUpB7BQsqvUNKiUIw==" saltValue="tvWRINjP6OQm0raVA5qdxA==" spinCount="100000" sheet="1" selectLockedCells="1"/>
  <mergeCells count="5">
    <mergeCell ref="A4:S4"/>
    <mergeCell ref="U4:AL4"/>
    <mergeCell ref="A1:AL1"/>
    <mergeCell ref="A2:AL2"/>
    <mergeCell ref="A3:AL3"/>
  </mergeCells>
  <conditionalFormatting sqref="U6:AL995">
    <cfRule type="cellIs" dxfId="8" priority="2" operator="greaterThan">
      <formula>0</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ltText="">
                <anchor moveWithCells="1">
                  <from>
                    <xdr:col>17</xdr:col>
                    <xdr:colOff>190500</xdr:colOff>
                    <xdr:row>1</xdr:row>
                    <xdr:rowOff>381000</xdr:rowOff>
                  </from>
                  <to>
                    <xdr:col>18</xdr:col>
                    <xdr:colOff>121920</xdr:colOff>
                    <xdr:row>2</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30"/>
  <sheetViews>
    <sheetView zoomScaleNormal="100" workbookViewId="0">
      <selection activeCell="E5" sqref="E5"/>
    </sheetView>
  </sheetViews>
  <sheetFormatPr baseColWidth="10" defaultColWidth="11.44140625" defaultRowHeight="14.4" x14ac:dyDescent="0.3"/>
  <cols>
    <col min="1" max="2" width="11.44140625" style="7"/>
    <col min="3" max="3" width="14.6640625" style="7" customWidth="1"/>
    <col min="4" max="4" width="25.88671875" style="7" customWidth="1"/>
    <col min="5" max="6" width="11.44140625" style="7"/>
    <col min="7" max="7" width="13.44140625" style="7" customWidth="1"/>
    <col min="8" max="9" width="11.44140625" style="7"/>
    <col min="10" max="10" width="25.33203125" style="7" customWidth="1"/>
    <col min="11" max="12" width="11.44140625" style="7"/>
    <col min="13" max="13" width="13.6640625" style="7" customWidth="1"/>
    <col min="14" max="16384" width="11.44140625" style="7"/>
  </cols>
  <sheetData>
    <row r="1" spans="3:13" ht="97.5" customHeight="1" x14ac:dyDescent="0.3">
      <c r="C1" s="51" t="s">
        <v>776</v>
      </c>
      <c r="D1" s="52"/>
      <c r="E1" s="52"/>
      <c r="F1" s="52"/>
      <c r="G1" s="52"/>
      <c r="H1" s="52"/>
      <c r="I1" s="52"/>
      <c r="J1" s="52"/>
      <c r="K1" s="52"/>
      <c r="L1" s="52"/>
      <c r="M1" s="53"/>
    </row>
    <row r="2" spans="3:13" ht="25.5" customHeight="1" x14ac:dyDescent="0.25">
      <c r="C2" s="30"/>
      <c r="D2" s="31"/>
      <c r="E2" s="31"/>
      <c r="F2" s="31"/>
      <c r="G2" s="31"/>
      <c r="H2" s="31"/>
      <c r="I2" s="31"/>
      <c r="J2" s="31"/>
      <c r="K2" s="31"/>
      <c r="L2" s="31"/>
      <c r="M2" s="31"/>
    </row>
    <row r="3" spans="3:13" ht="18.75" x14ac:dyDescent="0.3">
      <c r="C3" s="50" t="s">
        <v>169</v>
      </c>
      <c r="D3" s="50"/>
      <c r="E3" s="50"/>
      <c r="F3" s="50"/>
      <c r="G3" s="50"/>
      <c r="H3" s="26" t="s">
        <v>168</v>
      </c>
      <c r="I3" s="50" t="s">
        <v>170</v>
      </c>
      <c r="J3" s="50"/>
      <c r="K3" s="50"/>
      <c r="L3" s="50"/>
      <c r="M3" s="50"/>
    </row>
    <row r="4" spans="3:13" x14ac:dyDescent="0.3">
      <c r="C4" s="23" t="s">
        <v>775</v>
      </c>
      <c r="D4" s="24" t="s">
        <v>165</v>
      </c>
      <c r="E4" s="24" t="s">
        <v>166</v>
      </c>
      <c r="F4" s="24" t="s">
        <v>167</v>
      </c>
      <c r="G4" s="25" t="s">
        <v>774</v>
      </c>
      <c r="I4" s="23" t="s">
        <v>164</v>
      </c>
      <c r="J4" s="24" t="s">
        <v>165</v>
      </c>
      <c r="K4" s="24" t="s">
        <v>166</v>
      </c>
      <c r="L4" s="24" t="s">
        <v>167</v>
      </c>
      <c r="M4" s="25" t="s">
        <v>773</v>
      </c>
    </row>
    <row r="5" spans="3:13" ht="15" x14ac:dyDescent="0.25">
      <c r="C5" s="21">
        <v>25</v>
      </c>
      <c r="D5" s="22">
        <f>ROUND(150/('Hintergrund Berechnung'!$I$939*(C5^0.70558407859294)),3)</f>
        <v>2.9449999999999998</v>
      </c>
      <c r="E5" s="22">
        <f>ROUND(57/('Hintergrund Berechnung'!$N$939*(C5^0.450818786555515)),3)</f>
        <v>9.8390000000000004</v>
      </c>
      <c r="F5" s="22">
        <f>ROUND('Hintergrund Berechnung'!$O$941,3)</f>
        <v>8.43</v>
      </c>
      <c r="G5" s="20">
        <f>ROUND('Hintergrund Berechnung'!$J$941,3)</f>
        <v>3.7839999999999998</v>
      </c>
      <c r="I5" s="21">
        <v>25</v>
      </c>
      <c r="J5" s="22">
        <f>ROUND(180/('Hintergrund Berechnung'!$I$939*(I5^0.70558407859294)),3)</f>
        <v>3.5339999999999998</v>
      </c>
      <c r="K5" s="22">
        <f>ROUND(45/('Hintergrund Berechnung'!$N$939*(I5^0.450818786555515)),3)</f>
        <v>7.7679999999999998</v>
      </c>
      <c r="L5" s="22">
        <f>ROUND('Hintergrund Berechnung'!$O$942,3)</f>
        <v>6.7770000000000001</v>
      </c>
      <c r="M5" s="20">
        <f>ROUND('Hintergrund Berechnung'!$J$942,3)</f>
        <v>3.0630000000000002</v>
      </c>
    </row>
    <row r="6" spans="3:13" ht="15" x14ac:dyDescent="0.25">
      <c r="C6" s="21">
        <v>26</v>
      </c>
      <c r="D6" s="22">
        <f>ROUND(150/('Hintergrund Berechnung'!$I$939*(C6^0.70558407859294)),3)</f>
        <v>2.8650000000000002</v>
      </c>
      <c r="E6" s="22">
        <f>ROUND(57/('Hintergrund Berechnung'!$N$939*(C6^0.450818786555515)),3)</f>
        <v>9.6669999999999998</v>
      </c>
      <c r="F6" s="22">
        <f>ROUND('Hintergrund Berechnung'!$O$941,3)</f>
        <v>8.43</v>
      </c>
      <c r="G6" s="20">
        <f>ROUND('Hintergrund Berechnung'!$J$941,3)</f>
        <v>3.7839999999999998</v>
      </c>
      <c r="I6" s="21">
        <v>26</v>
      </c>
      <c r="J6" s="22">
        <f>ROUND(180/('Hintergrund Berechnung'!$I$939*(I6^0.70558407859294)),3)</f>
        <v>3.4369999999999998</v>
      </c>
      <c r="K6" s="22">
        <f>ROUND(45/('Hintergrund Berechnung'!$N$939*(I6^0.450818786555515)),3)</f>
        <v>7.6319999999999997</v>
      </c>
      <c r="L6" s="22">
        <f>ROUND('Hintergrund Berechnung'!$O$942,3)</f>
        <v>6.7770000000000001</v>
      </c>
      <c r="M6" s="20">
        <f>ROUND('Hintergrund Berechnung'!$J$942,3)</f>
        <v>3.0630000000000002</v>
      </c>
    </row>
    <row r="7" spans="3:13" ht="15" x14ac:dyDescent="0.25">
      <c r="C7" s="21">
        <v>27</v>
      </c>
      <c r="D7" s="22">
        <f>ROUND(150/('Hintergrund Berechnung'!$I$939*(C7^0.70558407859294)),3)</f>
        <v>2.7890000000000001</v>
      </c>
      <c r="E7" s="22">
        <f>ROUND(57/('Hintergrund Berechnung'!$N$939*(C7^0.450818786555515)),3)</f>
        <v>9.5039999999999996</v>
      </c>
      <c r="F7" s="22">
        <f>ROUND('Hintergrund Berechnung'!$O$941,3)</f>
        <v>8.43</v>
      </c>
      <c r="G7" s="20">
        <f>ROUND('Hintergrund Berechnung'!$J$941,3)</f>
        <v>3.7839999999999998</v>
      </c>
      <c r="I7" s="21">
        <v>27</v>
      </c>
      <c r="J7" s="22">
        <f>ROUND(180/('Hintergrund Berechnung'!$I$939*(I7^0.70558407859294)),3)</f>
        <v>3.347</v>
      </c>
      <c r="K7" s="22">
        <f>ROUND(45/('Hintergrund Berechnung'!$N$939*(I7^0.450818786555515)),3)</f>
        <v>7.5030000000000001</v>
      </c>
      <c r="L7" s="22">
        <f>ROUND('Hintergrund Berechnung'!$O$942,3)</f>
        <v>6.7770000000000001</v>
      </c>
      <c r="M7" s="20">
        <f>ROUND('Hintergrund Berechnung'!$J$942,3)</f>
        <v>3.0630000000000002</v>
      </c>
    </row>
    <row r="8" spans="3:13" ht="15" x14ac:dyDescent="0.25">
      <c r="C8" s="21">
        <v>28</v>
      </c>
      <c r="D8" s="22">
        <f>ROUND(150/('Hintergrund Berechnung'!$I$939*(C8^0.70558407859294)),3)</f>
        <v>2.7189999999999999</v>
      </c>
      <c r="E8" s="22">
        <f>ROUND(57/('Hintergrund Berechnung'!$N$939*(C8^0.450818786555515)),3)</f>
        <v>9.3490000000000002</v>
      </c>
      <c r="F8" s="22">
        <f>ROUND('Hintergrund Berechnung'!$O$941,3)</f>
        <v>8.43</v>
      </c>
      <c r="G8" s="20">
        <f>ROUND('Hintergrund Berechnung'!$J$941,3)</f>
        <v>3.7839999999999998</v>
      </c>
      <c r="I8" s="21">
        <v>28</v>
      </c>
      <c r="J8" s="22">
        <f>ROUND(180/('Hintergrund Berechnung'!$I$939*(I8^0.70558407859294)),3)</f>
        <v>3.262</v>
      </c>
      <c r="K8" s="22">
        <f>ROUND(45/('Hintergrund Berechnung'!$N$939*(I8^0.450818786555515)),3)</f>
        <v>7.3810000000000002</v>
      </c>
      <c r="L8" s="22">
        <f>ROUND('Hintergrund Berechnung'!$O$942,3)</f>
        <v>6.7770000000000001</v>
      </c>
      <c r="M8" s="20">
        <f>ROUND('Hintergrund Berechnung'!$J$942,3)</f>
        <v>3.0630000000000002</v>
      </c>
    </row>
    <row r="9" spans="3:13" ht="15" x14ac:dyDescent="0.25">
      <c r="C9" s="21">
        <v>29</v>
      </c>
      <c r="D9" s="22">
        <f>ROUND(150/('Hintergrund Berechnung'!$I$939*(C9^0.70558407859294)),3)</f>
        <v>2.6520000000000001</v>
      </c>
      <c r="E9" s="22">
        <f>ROUND(57/('Hintergrund Berechnung'!$N$939*(C9^0.450818786555515)),3)</f>
        <v>9.202</v>
      </c>
      <c r="F9" s="22">
        <f>ROUND('Hintergrund Berechnung'!$O$941,3)</f>
        <v>8.43</v>
      </c>
      <c r="G9" s="20">
        <f>ROUND('Hintergrund Berechnung'!$J$941,3)</f>
        <v>3.7839999999999998</v>
      </c>
      <c r="I9" s="21">
        <v>29</v>
      </c>
      <c r="J9" s="22">
        <f>ROUND(180/('Hintergrund Berechnung'!$I$939*(I9^0.70558407859294)),3)</f>
        <v>3.1829999999999998</v>
      </c>
      <c r="K9" s="22">
        <f>ROUND(45/('Hintergrund Berechnung'!$N$939*(I9^0.450818786555515)),3)</f>
        <v>7.2649999999999997</v>
      </c>
      <c r="L9" s="22">
        <f>ROUND('Hintergrund Berechnung'!$O$942,3)</f>
        <v>6.7770000000000001</v>
      </c>
      <c r="M9" s="20">
        <f>ROUND('Hintergrund Berechnung'!$J$942,3)</f>
        <v>3.0630000000000002</v>
      </c>
    </row>
    <row r="10" spans="3:13" ht="15" x14ac:dyDescent="0.25">
      <c r="C10" s="21">
        <v>30</v>
      </c>
      <c r="D10" s="22">
        <f>ROUND(150/('Hintergrund Berechnung'!$I$939*(C10^0.70558407859294)),3)</f>
        <v>2.589</v>
      </c>
      <c r="E10" s="22">
        <f>ROUND(57/('Hintergrund Berechnung'!$N$939*(C10^0.450818786555515)),3)</f>
        <v>9.0630000000000006</v>
      </c>
      <c r="F10" s="22">
        <f>ROUND('Hintergrund Berechnung'!$O$941,3)</f>
        <v>8.43</v>
      </c>
      <c r="G10" s="20">
        <f>ROUND('Hintergrund Berechnung'!$J$941,3)</f>
        <v>3.7839999999999998</v>
      </c>
      <c r="I10" s="21">
        <v>30</v>
      </c>
      <c r="J10" s="22">
        <f>ROUND(180/('Hintergrund Berechnung'!$I$939*(I10^0.70558407859294)),3)</f>
        <v>3.1070000000000002</v>
      </c>
      <c r="K10" s="22">
        <f>ROUND(45/('Hintergrund Berechnung'!$N$939*(I10^0.450818786555515)),3)</f>
        <v>7.1550000000000002</v>
      </c>
      <c r="L10" s="22">
        <f>ROUND('Hintergrund Berechnung'!$O$942,3)</f>
        <v>6.7770000000000001</v>
      </c>
      <c r="M10" s="20">
        <f>ROUND('Hintergrund Berechnung'!$J$942,3)</f>
        <v>3.0630000000000002</v>
      </c>
    </row>
    <row r="11" spans="3:13" ht="15" x14ac:dyDescent="0.25">
      <c r="C11" s="21">
        <v>31</v>
      </c>
      <c r="D11" s="22">
        <f>ROUND(150/('Hintergrund Berechnung'!$I$939*(C11^0.70558407859294)),3)</f>
        <v>2.5299999999999998</v>
      </c>
      <c r="E11" s="22">
        <f>ROUND(57/('Hintergrund Berechnung'!$N$939*(C11^0.450818786555515)),3)</f>
        <v>8.93</v>
      </c>
      <c r="F11" s="22">
        <f>ROUND('Hintergrund Berechnung'!$O$941,3)</f>
        <v>8.43</v>
      </c>
      <c r="G11" s="20">
        <f>ROUND('Hintergrund Berechnung'!$J$941,3)</f>
        <v>3.7839999999999998</v>
      </c>
      <c r="I11" s="21">
        <v>31</v>
      </c>
      <c r="J11" s="22">
        <f>ROUND(180/('Hintergrund Berechnung'!$I$939*(I11^0.70558407859294)),3)</f>
        <v>3.036</v>
      </c>
      <c r="K11" s="22">
        <f>ROUND(45/('Hintergrund Berechnung'!$N$939*(I11^0.450818786555515)),3)</f>
        <v>7.05</v>
      </c>
      <c r="L11" s="22">
        <f>ROUND('Hintergrund Berechnung'!$O$942,3)</f>
        <v>6.7770000000000001</v>
      </c>
      <c r="M11" s="20">
        <f>ROUND('Hintergrund Berechnung'!$J$942,3)</f>
        <v>3.0630000000000002</v>
      </c>
    </row>
    <row r="12" spans="3:13" ht="15" x14ac:dyDescent="0.25">
      <c r="C12" s="21">
        <v>32</v>
      </c>
      <c r="D12" s="22">
        <f>ROUND(150/('Hintergrund Berechnung'!$I$939*(C12^0.70558407859294)),3)</f>
        <v>2.4740000000000002</v>
      </c>
      <c r="E12" s="22">
        <f>ROUND(57/('Hintergrund Berechnung'!$N$939*(C12^0.450818786555515)),3)</f>
        <v>8.8030000000000008</v>
      </c>
      <c r="F12" s="22">
        <f>ROUND('Hintergrund Berechnung'!$O$941,3)</f>
        <v>8.43</v>
      </c>
      <c r="G12" s="20">
        <f>ROUND('Hintergrund Berechnung'!$J$941,3)</f>
        <v>3.7839999999999998</v>
      </c>
      <c r="I12" s="21">
        <v>32</v>
      </c>
      <c r="J12" s="22">
        <f>ROUND(180/('Hintergrund Berechnung'!$I$939*(I12^0.70558407859294)),3)</f>
        <v>2.9689999999999999</v>
      </c>
      <c r="K12" s="22">
        <f>ROUND(45/('Hintergrund Berechnung'!$N$939*(I12^0.450818786555515)),3)</f>
        <v>6.95</v>
      </c>
      <c r="L12" s="22">
        <f>ROUND('Hintergrund Berechnung'!$O$942,3)</f>
        <v>6.7770000000000001</v>
      </c>
      <c r="M12" s="20">
        <f>ROUND('Hintergrund Berechnung'!$J$942,3)</f>
        <v>3.0630000000000002</v>
      </c>
    </row>
    <row r="13" spans="3:13" ht="15" x14ac:dyDescent="0.25">
      <c r="C13" s="21">
        <v>33</v>
      </c>
      <c r="D13" s="22">
        <f>ROUND(150/('Hintergrund Berechnung'!$I$939*(C13^0.70558407859294)),3)</f>
        <v>2.4209999999999998</v>
      </c>
      <c r="E13" s="22">
        <f>ROUND(57/('Hintergrund Berechnung'!$N$939*(C13^0.450818786555515)),3)</f>
        <v>8.6820000000000004</v>
      </c>
      <c r="F13" s="22">
        <f>ROUND('Hintergrund Berechnung'!$O$941,3)</f>
        <v>8.43</v>
      </c>
      <c r="G13" s="20">
        <f>ROUND('Hintergrund Berechnung'!$J$941,3)</f>
        <v>3.7839999999999998</v>
      </c>
      <c r="I13" s="21">
        <v>33</v>
      </c>
      <c r="J13" s="22">
        <f>ROUND(180/('Hintergrund Berechnung'!$I$939*(I13^0.70558407859294)),3)</f>
        <v>2.9049999999999998</v>
      </c>
      <c r="K13" s="22">
        <f>ROUND(45/('Hintergrund Berechnung'!$N$939*(I13^0.450818786555515)),3)</f>
        <v>6.8540000000000001</v>
      </c>
      <c r="L13" s="22">
        <f>ROUND('Hintergrund Berechnung'!$O$942,3)</f>
        <v>6.7770000000000001</v>
      </c>
      <c r="M13" s="20">
        <f>ROUND('Hintergrund Berechnung'!$J$942,3)</f>
        <v>3.0630000000000002</v>
      </c>
    </row>
    <row r="14" spans="3:13" ht="15" x14ac:dyDescent="0.25">
      <c r="C14" s="21">
        <v>34</v>
      </c>
      <c r="D14" s="22">
        <f>ROUND(150/('Hintergrund Berechnung'!$I$939*(C14^0.70558407859294)),3)</f>
        <v>2.371</v>
      </c>
      <c r="E14" s="22">
        <f>ROUND(57/('Hintergrund Berechnung'!$N$939*(C14^0.450818786555515)),3)</f>
        <v>8.5649999999999995</v>
      </c>
      <c r="F14" s="22">
        <f>ROUND('Hintergrund Berechnung'!$O$941,3)</f>
        <v>8.43</v>
      </c>
      <c r="G14" s="20">
        <f>ROUND('Hintergrund Berechnung'!$J$941,3)</f>
        <v>3.7839999999999998</v>
      </c>
      <c r="I14" s="21">
        <v>34</v>
      </c>
      <c r="J14" s="22">
        <f>ROUND(180/('Hintergrund Berechnung'!$I$939*(I14^0.70558407859294)),3)</f>
        <v>2.8450000000000002</v>
      </c>
      <c r="K14" s="22">
        <f>ROUND(45/('Hintergrund Berechnung'!$N$939*(I14^0.450818786555515)),3)</f>
        <v>6.7619999999999996</v>
      </c>
      <c r="L14" s="22">
        <f>ROUND('Hintergrund Berechnung'!$O$942,3)</f>
        <v>6.7770000000000001</v>
      </c>
      <c r="M14" s="20">
        <f>ROUND('Hintergrund Berechnung'!$J$942,3)</f>
        <v>3.0630000000000002</v>
      </c>
    </row>
    <row r="15" spans="3:13" ht="15" x14ac:dyDescent="0.25">
      <c r="C15" s="21">
        <v>35</v>
      </c>
      <c r="D15" s="22">
        <f>ROUND(150/('Hintergrund Berechnung'!$I$939*(C15^0.70558407859294)),3)</f>
        <v>2.323</v>
      </c>
      <c r="E15" s="22">
        <f>ROUND(57/('Hintergrund Berechnung'!$N$939*(C15^0.450818786555515)),3)</f>
        <v>8.4540000000000006</v>
      </c>
      <c r="F15" s="22">
        <f>ROUND('Hintergrund Berechnung'!$O$941,3)</f>
        <v>8.43</v>
      </c>
      <c r="G15" s="20">
        <f>ROUND('Hintergrund Berechnung'!$J$941,3)</f>
        <v>3.7839999999999998</v>
      </c>
      <c r="I15" s="21">
        <v>35</v>
      </c>
      <c r="J15" s="22">
        <f>ROUND(180/('Hintergrund Berechnung'!$I$939*(I15^0.70558407859294)),3)</f>
        <v>2.7869999999999999</v>
      </c>
      <c r="K15" s="22">
        <f>ROUND(45/('Hintergrund Berechnung'!$N$939*(I15^0.450818786555515)),3)</f>
        <v>6.6740000000000004</v>
      </c>
      <c r="L15" s="22">
        <f>ROUND('Hintergrund Berechnung'!$O$942,3)</f>
        <v>6.7770000000000001</v>
      </c>
      <c r="M15" s="20">
        <f>ROUND('Hintergrund Berechnung'!$J$942,3)</f>
        <v>3.0630000000000002</v>
      </c>
    </row>
    <row r="16" spans="3:13" ht="15" x14ac:dyDescent="0.25">
      <c r="C16" s="21">
        <v>36</v>
      </c>
      <c r="D16" s="22">
        <f>ROUND(150/('Hintergrund Berechnung'!$I$939*(C16^0.70558407859294)),3)</f>
        <v>2.2770000000000001</v>
      </c>
      <c r="E16" s="22">
        <f>ROUND(57/('Hintergrund Berechnung'!$N$939*(C16^0.450818786555515)),3)</f>
        <v>8.3480000000000008</v>
      </c>
      <c r="F16" s="22">
        <f>ROUND('Hintergrund Berechnung'!$O$941,3)</f>
        <v>8.43</v>
      </c>
      <c r="G16" s="20">
        <f>ROUND('Hintergrund Berechnung'!$J$941,3)</f>
        <v>3.7839999999999998</v>
      </c>
      <c r="I16" s="21">
        <v>36</v>
      </c>
      <c r="J16" s="22">
        <f>ROUND(180/('Hintergrund Berechnung'!$I$939*(I16^0.70558407859294)),3)</f>
        <v>2.7320000000000002</v>
      </c>
      <c r="K16" s="22">
        <f>ROUND(45/('Hintergrund Berechnung'!$N$939*(I16^0.450818786555515)),3)</f>
        <v>6.59</v>
      </c>
      <c r="L16" s="22">
        <f>ROUND('Hintergrund Berechnung'!$O$942,3)</f>
        <v>6.7770000000000001</v>
      </c>
      <c r="M16" s="20">
        <f>ROUND('Hintergrund Berechnung'!$J$942,3)</f>
        <v>3.0630000000000002</v>
      </c>
    </row>
    <row r="17" spans="3:13" ht="15" x14ac:dyDescent="0.25">
      <c r="C17" s="21">
        <v>37</v>
      </c>
      <c r="D17" s="22">
        <f>ROUND(150/('Hintergrund Berechnung'!$I$939*(C17^0.70558407859294)),3)</f>
        <v>2.2330000000000001</v>
      </c>
      <c r="E17" s="22">
        <f>ROUND(57/('Hintergrund Berechnung'!$N$939*(C17^0.450818786555515)),3)</f>
        <v>8.2449999999999992</v>
      </c>
      <c r="F17" s="22">
        <f>ROUND('Hintergrund Berechnung'!$O$941,3)</f>
        <v>8.43</v>
      </c>
      <c r="G17" s="20">
        <f>ROUND('Hintergrund Berechnung'!$J$941,3)</f>
        <v>3.7839999999999998</v>
      </c>
      <c r="I17" s="21">
        <v>37</v>
      </c>
      <c r="J17" s="22">
        <f>ROUND(180/('Hintergrund Berechnung'!$I$939*(I17^0.70558407859294)),3)</f>
        <v>2.68</v>
      </c>
      <c r="K17" s="22">
        <f>ROUND(45/('Hintergrund Berechnung'!$N$939*(I17^0.450818786555515)),3)</f>
        <v>6.5090000000000003</v>
      </c>
      <c r="L17" s="22">
        <f>ROUND('Hintergrund Berechnung'!$O$942,3)</f>
        <v>6.7770000000000001</v>
      </c>
      <c r="M17" s="20">
        <f>ROUND('Hintergrund Berechnung'!$J$942,3)</f>
        <v>3.0630000000000002</v>
      </c>
    </row>
    <row r="18" spans="3:13" ht="15" x14ac:dyDescent="0.25">
      <c r="C18" s="21">
        <v>38</v>
      </c>
      <c r="D18" s="22">
        <f>ROUND(150/('Hintergrund Berechnung'!$I$939*(C18^0.70558407859294)),3)</f>
        <v>2.1920000000000002</v>
      </c>
      <c r="E18" s="22">
        <f>ROUND(57/('Hintergrund Berechnung'!$N$939*(C18^0.450818786555515)),3)</f>
        <v>8.1470000000000002</v>
      </c>
      <c r="F18" s="22">
        <f>ROUND('Hintergrund Berechnung'!$O$941,3)</f>
        <v>8.43</v>
      </c>
      <c r="G18" s="20">
        <f>ROUND('Hintergrund Berechnung'!$J$941,3)</f>
        <v>3.7839999999999998</v>
      </c>
      <c r="I18" s="21">
        <v>38</v>
      </c>
      <c r="J18" s="22">
        <f>ROUND(180/('Hintergrund Berechnung'!$I$939*(I18^0.70558407859294)),3)</f>
        <v>2.63</v>
      </c>
      <c r="K18" s="22">
        <f>ROUND(45/('Hintergrund Berechnung'!$N$939*(I18^0.450818786555515)),3)</f>
        <v>6.4320000000000004</v>
      </c>
      <c r="L18" s="22">
        <f>ROUND('Hintergrund Berechnung'!$O$942,3)</f>
        <v>6.7770000000000001</v>
      </c>
      <c r="M18" s="20">
        <f>ROUND('Hintergrund Berechnung'!$J$942,3)</f>
        <v>3.0630000000000002</v>
      </c>
    </row>
    <row r="19" spans="3:13" ht="15" x14ac:dyDescent="0.25">
      <c r="C19" s="21">
        <v>39</v>
      </c>
      <c r="D19" s="22">
        <f>ROUND(150/('Hintergrund Berechnung'!$I$939*(C19^0.70558407859294)),3)</f>
        <v>2.1520000000000001</v>
      </c>
      <c r="E19" s="22">
        <f>ROUND(57/('Hintergrund Berechnung'!$N$939*(C19^0.450818786555515)),3)</f>
        <v>8.0519999999999996</v>
      </c>
      <c r="F19" s="22">
        <f>ROUND('Hintergrund Berechnung'!$O$941,3)</f>
        <v>8.43</v>
      </c>
      <c r="G19" s="20">
        <f>ROUND('Hintergrund Berechnung'!$J$941,3)</f>
        <v>3.7839999999999998</v>
      </c>
      <c r="I19" s="21">
        <v>39</v>
      </c>
      <c r="J19" s="22">
        <f>ROUND(180/('Hintergrund Berechnung'!$I$939*(I19^0.70558407859294)),3)</f>
        <v>2.5819999999999999</v>
      </c>
      <c r="K19" s="22">
        <f>ROUND(45/('Hintergrund Berechnung'!$N$939*(I19^0.450818786555515)),3)</f>
        <v>6.3570000000000002</v>
      </c>
      <c r="L19" s="22">
        <f>ROUND('Hintergrund Berechnung'!$O$942,3)</f>
        <v>6.7770000000000001</v>
      </c>
      <c r="M19" s="20">
        <f>ROUND('Hintergrund Berechnung'!$J$942,3)</f>
        <v>3.0630000000000002</v>
      </c>
    </row>
    <row r="20" spans="3:13" ht="15" x14ac:dyDescent="0.25">
      <c r="C20" s="21">
        <v>40</v>
      </c>
      <c r="D20" s="22">
        <f>ROUND(150/('Hintergrund Berechnung'!$I$939*(C20^0.70558407859294)),3)</f>
        <v>2.1139999999999999</v>
      </c>
      <c r="E20" s="22">
        <f>ROUND(57/('Hintergrund Berechnung'!$N$939*(C20^0.450818786555515)),3)</f>
        <v>7.96</v>
      </c>
      <c r="F20" s="22">
        <f>ROUND('Hintergrund Berechnung'!$O$941,3)</f>
        <v>8.43</v>
      </c>
      <c r="G20" s="20">
        <f>ROUND('Hintergrund Berechnung'!$J$941,3)</f>
        <v>3.7839999999999998</v>
      </c>
      <c r="I20" s="21">
        <v>40</v>
      </c>
      <c r="J20" s="22">
        <f>ROUND(180/('Hintergrund Berechnung'!$I$939*(I20^0.70558407859294)),3)</f>
        <v>2.5369999999999999</v>
      </c>
      <c r="K20" s="22">
        <f>ROUND(45/('Hintergrund Berechnung'!$N$939*(I20^0.450818786555515)),3)</f>
        <v>6.2850000000000001</v>
      </c>
      <c r="L20" s="22">
        <f>ROUND('Hintergrund Berechnung'!$O$942,3)</f>
        <v>6.7770000000000001</v>
      </c>
      <c r="M20" s="20">
        <f>ROUND('Hintergrund Berechnung'!$J$942,3)</f>
        <v>3.0630000000000002</v>
      </c>
    </row>
    <row r="21" spans="3:13" ht="15" x14ac:dyDescent="0.25">
      <c r="C21" s="21">
        <v>41</v>
      </c>
      <c r="D21" s="22">
        <f>ROUND(150/('Hintergrund Berechnung'!$I$939*(C21^0.70558407859294)),3)</f>
        <v>2.077</v>
      </c>
      <c r="E21" s="22">
        <f>ROUND(57/('Hintergrund Berechnung'!$N$939*(C21^0.450818786555515)),3)</f>
        <v>7.8719999999999999</v>
      </c>
      <c r="F21" s="22">
        <f>ROUND('Hintergrund Berechnung'!$O$941,3)</f>
        <v>8.43</v>
      </c>
      <c r="G21" s="20">
        <f>ROUND('Hintergrund Berechnung'!$J$941,3)</f>
        <v>3.7839999999999998</v>
      </c>
      <c r="I21" s="21">
        <v>41</v>
      </c>
      <c r="J21" s="22">
        <f>ROUND(180/('Hintergrund Berechnung'!$I$939*(I21^0.70558407859294)),3)</f>
        <v>2.4929999999999999</v>
      </c>
      <c r="K21" s="22">
        <f>ROUND(45/('Hintergrund Berechnung'!$N$939*(I21^0.450818786555515)),3)</f>
        <v>6.2149999999999999</v>
      </c>
      <c r="L21" s="22">
        <f>ROUND('Hintergrund Berechnung'!$O$942,3)</f>
        <v>6.7770000000000001</v>
      </c>
      <c r="M21" s="20">
        <f>ROUND('Hintergrund Berechnung'!$J$942,3)</f>
        <v>3.0630000000000002</v>
      </c>
    </row>
    <row r="22" spans="3:13" ht="15" x14ac:dyDescent="0.25">
      <c r="C22" s="21">
        <v>42</v>
      </c>
      <c r="D22" s="22">
        <f>ROUND(150/('Hintergrund Berechnung'!$I$939*(C22^0.70558407859294)),3)</f>
        <v>2.0419999999999998</v>
      </c>
      <c r="E22" s="22">
        <f>ROUND(57/('Hintergrund Berechnung'!$N$939*(C22^0.450818786555515)),3)</f>
        <v>7.7869999999999999</v>
      </c>
      <c r="F22" s="22">
        <f>ROUND('Hintergrund Berechnung'!$O$941,3)</f>
        <v>8.43</v>
      </c>
      <c r="G22" s="20">
        <f>ROUND('Hintergrund Berechnung'!$J$941,3)</f>
        <v>3.7839999999999998</v>
      </c>
      <c r="I22" s="21">
        <v>42</v>
      </c>
      <c r="J22" s="22">
        <f>ROUND(180/('Hintergrund Berechnung'!$I$939*(I22^0.70558407859294)),3)</f>
        <v>2.4510000000000001</v>
      </c>
      <c r="K22" s="22">
        <f>ROUND(45/('Hintergrund Berechnung'!$N$939*(I22^0.450818786555515)),3)</f>
        <v>6.1479999999999997</v>
      </c>
      <c r="L22" s="22">
        <f>ROUND('Hintergrund Berechnung'!$O$942,3)</f>
        <v>6.7770000000000001</v>
      </c>
      <c r="M22" s="20">
        <f>ROUND('Hintergrund Berechnung'!$J$942,3)</f>
        <v>3.0630000000000002</v>
      </c>
    </row>
    <row r="23" spans="3:13" ht="15" x14ac:dyDescent="0.25">
      <c r="C23" s="21">
        <v>43</v>
      </c>
      <c r="D23" s="22">
        <f>ROUND(150/('Hintergrund Berechnung'!$I$939*(C23^0.70558407859294)),3)</f>
        <v>2.0089999999999999</v>
      </c>
      <c r="E23" s="22">
        <f>ROUND(57/('Hintergrund Berechnung'!$N$939*(C23^0.450818786555515)),3)</f>
        <v>7.7050000000000001</v>
      </c>
      <c r="F23" s="22">
        <f>ROUND('Hintergrund Berechnung'!$O$941,3)</f>
        <v>8.43</v>
      </c>
      <c r="G23" s="20">
        <f>ROUND('Hintergrund Berechnung'!$J$941,3)</f>
        <v>3.7839999999999998</v>
      </c>
      <c r="I23" s="21">
        <v>43</v>
      </c>
      <c r="J23" s="22">
        <f>ROUND(180/('Hintergrund Berechnung'!$I$939*(I23^0.70558407859294)),3)</f>
        <v>2.41</v>
      </c>
      <c r="K23" s="22">
        <f>ROUND(45/('Hintergrund Berechnung'!$N$939*(I23^0.450818786555515)),3)</f>
        <v>6.0830000000000002</v>
      </c>
      <c r="L23" s="22">
        <f>ROUND('Hintergrund Berechnung'!$O$942,3)</f>
        <v>6.7770000000000001</v>
      </c>
      <c r="M23" s="20">
        <f>ROUND('Hintergrund Berechnung'!$J$942,3)</f>
        <v>3.0630000000000002</v>
      </c>
    </row>
    <row r="24" spans="3:13" ht="15" x14ac:dyDescent="0.25">
      <c r="C24" s="21">
        <v>44</v>
      </c>
      <c r="D24" s="22">
        <f>ROUND(150/('Hintergrund Berechnung'!$I$939*(C24^0.70558407859294)),3)</f>
        <v>1.976</v>
      </c>
      <c r="E24" s="22">
        <f>ROUND(57/('Hintergrund Berechnung'!$N$939*(C24^0.450818786555515)),3)</f>
        <v>7.6260000000000003</v>
      </c>
      <c r="F24" s="22">
        <f>ROUND('Hintergrund Berechnung'!$O$941,3)</f>
        <v>8.43</v>
      </c>
      <c r="G24" s="20">
        <f>ROUND('Hintergrund Berechnung'!$J$941,3)</f>
        <v>3.7839999999999998</v>
      </c>
      <c r="I24" s="21">
        <v>44</v>
      </c>
      <c r="J24" s="22">
        <f>ROUND(180/('Hintergrund Berechnung'!$I$939*(I24^0.70558407859294)),3)</f>
        <v>2.3719999999999999</v>
      </c>
      <c r="K24" s="22">
        <f>ROUND(45/('Hintergrund Berechnung'!$N$939*(I24^0.450818786555515)),3)</f>
        <v>6.02</v>
      </c>
      <c r="L24" s="22">
        <f>ROUND('Hintergrund Berechnung'!$O$942,3)</f>
        <v>6.7770000000000001</v>
      </c>
      <c r="M24" s="20">
        <f>ROUND('Hintergrund Berechnung'!$J$942,3)</f>
        <v>3.0630000000000002</v>
      </c>
    </row>
    <row r="25" spans="3:13" ht="15" x14ac:dyDescent="0.25">
      <c r="C25" s="21">
        <v>45</v>
      </c>
      <c r="D25" s="22">
        <f>ROUND(150/('Hintergrund Berechnung'!$I$939*(C25^0.70558407859294)),3)</f>
        <v>1.9450000000000001</v>
      </c>
      <c r="E25" s="22">
        <f>ROUND(57/('Hintergrund Berechnung'!$N$939*(C25^0.450818786555515)),3)</f>
        <v>7.5490000000000004</v>
      </c>
      <c r="F25" s="22">
        <f>ROUND('Hintergrund Berechnung'!$O$941,3)</f>
        <v>8.43</v>
      </c>
      <c r="G25" s="20">
        <f>ROUND('Hintergrund Berechnung'!$J$941,3)</f>
        <v>3.7839999999999998</v>
      </c>
      <c r="I25" s="21">
        <v>45</v>
      </c>
      <c r="J25" s="22">
        <f>ROUND(180/('Hintergrund Berechnung'!$I$939*(I25^0.70558407859294)),3)</f>
        <v>2.3340000000000001</v>
      </c>
      <c r="K25" s="22">
        <f>ROUND(45/('Hintergrund Berechnung'!$N$939*(I25^0.450818786555515)),3)</f>
        <v>5.96</v>
      </c>
      <c r="L25" s="22">
        <f>ROUND('Hintergrund Berechnung'!$O$942,3)</f>
        <v>6.7770000000000001</v>
      </c>
      <c r="M25" s="20">
        <f>ROUND('Hintergrund Berechnung'!$J$942,3)</f>
        <v>3.0630000000000002</v>
      </c>
    </row>
    <row r="26" spans="3:13" ht="15" x14ac:dyDescent="0.25">
      <c r="C26" s="21">
        <v>46</v>
      </c>
      <c r="D26" s="22">
        <f>ROUND(150/('Hintergrund Berechnung'!$I$939*(C26^0.70558407859294)),3)</f>
        <v>1.915</v>
      </c>
      <c r="E26" s="22">
        <f>ROUND(57/('Hintergrund Berechnung'!$N$939*(C26^0.450818786555515)),3)</f>
        <v>7.4740000000000002</v>
      </c>
      <c r="F26" s="22">
        <f>ROUND('Hintergrund Berechnung'!$O$941,3)</f>
        <v>8.43</v>
      </c>
      <c r="G26" s="20">
        <f>ROUND('Hintergrund Berechnung'!$J$941,3)</f>
        <v>3.7839999999999998</v>
      </c>
      <c r="I26" s="21">
        <v>46</v>
      </c>
      <c r="J26" s="22">
        <f>ROUND(180/('Hintergrund Berechnung'!$I$939*(I26^0.70558407859294)),3)</f>
        <v>2.298</v>
      </c>
      <c r="K26" s="22">
        <f>ROUND(45/('Hintergrund Berechnung'!$N$939*(I26^0.450818786555515)),3)</f>
        <v>5.9009999999999998</v>
      </c>
      <c r="L26" s="22">
        <f>ROUND('Hintergrund Berechnung'!$O$942,3)</f>
        <v>6.7770000000000001</v>
      </c>
      <c r="M26" s="20">
        <f>ROUND('Hintergrund Berechnung'!$J$942,3)</f>
        <v>3.0630000000000002</v>
      </c>
    </row>
    <row r="27" spans="3:13" ht="15" x14ac:dyDescent="0.25">
      <c r="C27" s="21">
        <v>47</v>
      </c>
      <c r="D27" s="22">
        <f>ROUND(150/('Hintergrund Berechnung'!$I$939*(C27^0.70558407859294)),3)</f>
        <v>1.8859999999999999</v>
      </c>
      <c r="E27" s="22">
        <f>ROUND(57/('Hintergrund Berechnung'!$N$939*(C27^0.450818786555515)),3)</f>
        <v>7.4020000000000001</v>
      </c>
      <c r="F27" s="22">
        <f>ROUND('Hintergrund Berechnung'!$O$941,3)</f>
        <v>8.43</v>
      </c>
      <c r="G27" s="20">
        <f>ROUND('Hintergrund Berechnung'!$J$941,3)</f>
        <v>3.7839999999999998</v>
      </c>
      <c r="I27" s="21">
        <v>47</v>
      </c>
      <c r="J27" s="22">
        <f>ROUND(180/('Hintergrund Berechnung'!$I$939*(I27^0.70558407859294)),3)</f>
        <v>2.2639999999999998</v>
      </c>
      <c r="K27" s="22">
        <f>ROUND(45/('Hintergrund Berechnung'!$N$939*(I27^0.450818786555515)),3)</f>
        <v>5.8440000000000003</v>
      </c>
      <c r="L27" s="22">
        <f>ROUND('Hintergrund Berechnung'!$O$942,3)</f>
        <v>6.7770000000000001</v>
      </c>
      <c r="M27" s="20">
        <f>ROUND('Hintergrund Berechnung'!$J$942,3)</f>
        <v>3.0630000000000002</v>
      </c>
    </row>
    <row r="28" spans="3:13" ht="15" x14ac:dyDescent="0.25">
      <c r="C28" s="21">
        <v>48</v>
      </c>
      <c r="D28" s="22">
        <f>ROUND(150/('Hintergrund Berechnung'!$I$939*(C28^0.70558407859294)),3)</f>
        <v>1.859</v>
      </c>
      <c r="E28" s="22">
        <f>ROUND(57/('Hintergrund Berechnung'!$N$939*(C28^0.450818786555515)),3)</f>
        <v>7.3319999999999999</v>
      </c>
      <c r="F28" s="22">
        <f>ROUND('Hintergrund Berechnung'!$O$941,3)</f>
        <v>8.43</v>
      </c>
      <c r="G28" s="20">
        <f>ROUND('Hintergrund Berechnung'!$J$941,3)</f>
        <v>3.7839999999999998</v>
      </c>
      <c r="I28" s="21">
        <v>48</v>
      </c>
      <c r="J28" s="22">
        <f>ROUND(180/('Hintergrund Berechnung'!$I$939*(I28^0.70558407859294)),3)</f>
        <v>2.23</v>
      </c>
      <c r="K28" s="22">
        <f>ROUND(45/('Hintergrund Berechnung'!$N$939*(I28^0.450818786555515)),3)</f>
        <v>5.7889999999999997</v>
      </c>
      <c r="L28" s="22">
        <f>ROUND('Hintergrund Berechnung'!$O$942,3)</f>
        <v>6.7770000000000001</v>
      </c>
      <c r="M28" s="20">
        <f>ROUND('Hintergrund Berechnung'!$J$942,3)</f>
        <v>3.0630000000000002</v>
      </c>
    </row>
    <row r="29" spans="3:13" ht="15" x14ac:dyDescent="0.25">
      <c r="C29" s="21">
        <v>49</v>
      </c>
      <c r="D29" s="22">
        <f>ROUND(150/('Hintergrund Berechnung'!$I$939*(C29^0.70558407859294)),3)</f>
        <v>1.8320000000000001</v>
      </c>
      <c r="E29" s="22">
        <f>ROUND(57/('Hintergrund Berechnung'!$N$939*(C29^0.450818786555515)),3)</f>
        <v>7.2640000000000002</v>
      </c>
      <c r="F29" s="22">
        <f>ROUND('Hintergrund Berechnung'!$O$941,3)</f>
        <v>8.43</v>
      </c>
      <c r="G29" s="20">
        <f>ROUND('Hintergrund Berechnung'!$J$941,3)</f>
        <v>3.7839999999999998</v>
      </c>
      <c r="I29" s="21">
        <v>49</v>
      </c>
      <c r="J29" s="22">
        <f>ROUND(180/('Hintergrund Berechnung'!$I$939*(I29^0.70558407859294)),3)</f>
        <v>2.198</v>
      </c>
      <c r="K29" s="22">
        <f>ROUND(45/('Hintergrund Berechnung'!$N$939*(I29^0.450818786555515)),3)</f>
        <v>5.7350000000000003</v>
      </c>
      <c r="L29" s="22">
        <f>ROUND('Hintergrund Berechnung'!$O$942,3)</f>
        <v>6.7770000000000001</v>
      </c>
      <c r="M29" s="20">
        <f>ROUND('Hintergrund Berechnung'!$J$942,3)</f>
        <v>3.0630000000000002</v>
      </c>
    </row>
    <row r="30" spans="3:13" ht="15" x14ac:dyDescent="0.25">
      <c r="C30" s="21">
        <v>50</v>
      </c>
      <c r="D30" s="22">
        <f>ROUND(150/('Hintergrund Berechnung'!$I$939*(C30^0.70558407859294)),3)</f>
        <v>1.806</v>
      </c>
      <c r="E30" s="22">
        <f>ROUND(57/('Hintergrund Berechnung'!$N$939*(C30^0.450818786555515)),3)</f>
        <v>7.1989999999999998</v>
      </c>
      <c r="F30" s="22">
        <f>ROUND('Hintergrund Berechnung'!$O$941,3)</f>
        <v>8.43</v>
      </c>
      <c r="G30" s="20">
        <f>ROUND('Hintergrund Berechnung'!$J$941,3)</f>
        <v>3.7839999999999998</v>
      </c>
      <c r="I30" s="21">
        <v>50</v>
      </c>
      <c r="J30" s="22">
        <f>ROUND(180/('Hintergrund Berechnung'!$I$939*(I30^0.70558407859294)),3)</f>
        <v>2.1669999999999998</v>
      </c>
      <c r="K30" s="22">
        <f>ROUND(45/('Hintergrund Berechnung'!$N$939*(I30^0.450818786555515)),3)</f>
        <v>5.6829999999999998</v>
      </c>
      <c r="L30" s="22">
        <f>ROUND('Hintergrund Berechnung'!$O$942,3)</f>
        <v>6.7770000000000001</v>
      </c>
      <c r="M30" s="20">
        <f>ROUND('Hintergrund Berechnung'!$J$942,3)</f>
        <v>3.0630000000000002</v>
      </c>
    </row>
    <row r="31" spans="3:13" ht="15" x14ac:dyDescent="0.25">
      <c r="C31" s="21">
        <v>51</v>
      </c>
      <c r="D31" s="22">
        <f>ROUND(150/('Hintergrund Berechnung'!$I$939*(C31^0.70558407859294)),3)</f>
        <v>1.7809999999999999</v>
      </c>
      <c r="E31" s="22">
        <f>ROUND(57/('Hintergrund Berechnung'!$N$939*(C31^0.450818786555515)),3)</f>
        <v>7.1349999999999998</v>
      </c>
      <c r="F31" s="22">
        <f>ROUND('Hintergrund Berechnung'!$O$941,3)</f>
        <v>8.43</v>
      </c>
      <c r="G31" s="20">
        <f>ROUND('Hintergrund Berechnung'!$J$941,3)</f>
        <v>3.7839999999999998</v>
      </c>
      <c r="I31" s="21">
        <v>51</v>
      </c>
      <c r="J31" s="22">
        <f>ROUND(180/('Hintergrund Berechnung'!$I$939*(I31^0.70558407859294)),3)</f>
        <v>2.137</v>
      </c>
      <c r="K31" s="22">
        <f>ROUND(45/('Hintergrund Berechnung'!$N$939*(I31^0.450818786555515)),3)</f>
        <v>5.633</v>
      </c>
      <c r="L31" s="22">
        <f>ROUND('Hintergrund Berechnung'!$O$942,3)</f>
        <v>6.7770000000000001</v>
      </c>
      <c r="M31" s="20">
        <f>ROUND('Hintergrund Berechnung'!$J$942,3)</f>
        <v>3.0630000000000002</v>
      </c>
    </row>
    <row r="32" spans="3:13" ht="15" x14ac:dyDescent="0.25">
      <c r="C32" s="21">
        <v>52</v>
      </c>
      <c r="D32" s="22">
        <f>ROUND(150/('Hintergrund Berechnung'!$I$939*(C32^0.70558407859294)),3)</f>
        <v>1.7569999999999999</v>
      </c>
      <c r="E32" s="22">
        <f>ROUND(57/('Hintergrund Berechnung'!$N$939*(C32^0.450818786555515)),3)</f>
        <v>7.0720000000000001</v>
      </c>
      <c r="F32" s="22">
        <f>ROUND('Hintergrund Berechnung'!$O$941,3)</f>
        <v>8.43</v>
      </c>
      <c r="G32" s="20">
        <f>ROUND('Hintergrund Berechnung'!$J$941,3)</f>
        <v>3.7839999999999998</v>
      </c>
      <c r="I32" s="21">
        <v>52</v>
      </c>
      <c r="J32" s="22">
        <f>ROUND(180/('Hintergrund Berechnung'!$I$939*(I32^0.70558407859294)),3)</f>
        <v>2.1080000000000001</v>
      </c>
      <c r="K32" s="22">
        <f>ROUND(45/('Hintergrund Berechnung'!$N$939*(I32^0.450818786555515)),3)</f>
        <v>5.5830000000000002</v>
      </c>
      <c r="L32" s="22">
        <f>ROUND('Hintergrund Berechnung'!$O$942,3)</f>
        <v>6.7770000000000001</v>
      </c>
      <c r="M32" s="20">
        <f>ROUND('Hintergrund Berechnung'!$J$942,3)</f>
        <v>3.0630000000000002</v>
      </c>
    </row>
    <row r="33" spans="3:13" x14ac:dyDescent="0.3">
      <c r="C33" s="21">
        <v>53</v>
      </c>
      <c r="D33" s="22">
        <f>ROUND(150/('Hintergrund Berechnung'!$I$939*(C33^0.70558407859294)),3)</f>
        <v>1.7330000000000001</v>
      </c>
      <c r="E33" s="22">
        <f>ROUND(57/('Hintergrund Berechnung'!$N$939*(C33^0.450818786555515)),3)</f>
        <v>7.0119999999999996</v>
      </c>
      <c r="F33" s="22">
        <f>ROUND('Hintergrund Berechnung'!$O$941,3)</f>
        <v>8.43</v>
      </c>
      <c r="G33" s="20">
        <f>ROUND('Hintergrund Berechnung'!$J$941,3)</f>
        <v>3.7839999999999998</v>
      </c>
      <c r="I33" s="21">
        <v>53</v>
      </c>
      <c r="J33" s="22">
        <f>ROUND(180/('Hintergrund Berechnung'!$I$939*(I33^0.70558407859294)),3)</f>
        <v>2.08</v>
      </c>
      <c r="K33" s="22">
        <f>ROUND(45/('Hintergrund Berechnung'!$N$939*(I33^0.450818786555515)),3)</f>
        <v>5.5359999999999996</v>
      </c>
      <c r="L33" s="22">
        <f>ROUND('Hintergrund Berechnung'!$O$942,3)</f>
        <v>6.7770000000000001</v>
      </c>
      <c r="M33" s="20">
        <f>ROUND('Hintergrund Berechnung'!$J$942,3)</f>
        <v>3.0630000000000002</v>
      </c>
    </row>
    <row r="34" spans="3:13" x14ac:dyDescent="0.3">
      <c r="C34" s="21">
        <v>54</v>
      </c>
      <c r="D34" s="22">
        <f>ROUND(150/('Hintergrund Berechnung'!$I$939*(C34^0.70558407859294)),3)</f>
        <v>1.71</v>
      </c>
      <c r="E34" s="22">
        <f>ROUND(57/('Hintergrund Berechnung'!$N$939*(C34^0.450818786555515)),3)</f>
        <v>6.9530000000000003</v>
      </c>
      <c r="F34" s="22">
        <f>ROUND('Hintergrund Berechnung'!$O$941,3)</f>
        <v>8.43</v>
      </c>
      <c r="G34" s="20">
        <f>ROUND('Hintergrund Berechnung'!$J$941,3)</f>
        <v>3.7839999999999998</v>
      </c>
      <c r="I34" s="21">
        <v>54</v>
      </c>
      <c r="J34" s="22">
        <f>ROUND(180/('Hintergrund Berechnung'!$I$939*(I34^0.70558407859294)),3)</f>
        <v>2.052</v>
      </c>
      <c r="K34" s="22">
        <f>ROUND(45/('Hintergrund Berechnung'!$N$939*(I34^0.450818786555515)),3)</f>
        <v>5.4889999999999999</v>
      </c>
      <c r="L34" s="22">
        <f>ROUND('Hintergrund Berechnung'!$O$942,3)</f>
        <v>6.7770000000000001</v>
      </c>
      <c r="M34" s="20">
        <f>ROUND('Hintergrund Berechnung'!$J$942,3)</f>
        <v>3.0630000000000002</v>
      </c>
    </row>
    <row r="35" spans="3:13" x14ac:dyDescent="0.3">
      <c r="C35" s="21">
        <v>55</v>
      </c>
      <c r="D35" s="22">
        <f>ROUND(150/('Hintergrund Berechnung'!$I$939*(C35^0.70558407859294)),3)</f>
        <v>1.6879999999999999</v>
      </c>
      <c r="E35" s="22">
        <f>ROUND(57/('Hintergrund Berechnung'!$N$939*(C35^0.450818786555515)),3)</f>
        <v>6.8959999999999999</v>
      </c>
      <c r="F35" s="22">
        <f>ROUND('Hintergrund Berechnung'!$O$941,3)</f>
        <v>8.43</v>
      </c>
      <c r="G35" s="20">
        <f>ROUND('Hintergrund Berechnung'!$J$941,3)</f>
        <v>3.7839999999999998</v>
      </c>
      <c r="I35" s="21">
        <v>55</v>
      </c>
      <c r="J35" s="22">
        <f>ROUND(180/('Hintergrund Berechnung'!$I$939*(I35^0.70558407859294)),3)</f>
        <v>2.0259999999999998</v>
      </c>
      <c r="K35" s="22">
        <f>ROUND(45/('Hintergrund Berechnung'!$N$939*(I35^0.450818786555515)),3)</f>
        <v>5.444</v>
      </c>
      <c r="L35" s="22">
        <f>ROUND('Hintergrund Berechnung'!$O$942,3)</f>
        <v>6.7770000000000001</v>
      </c>
      <c r="M35" s="20">
        <f>ROUND('Hintergrund Berechnung'!$J$942,3)</f>
        <v>3.0630000000000002</v>
      </c>
    </row>
    <row r="36" spans="3:13" x14ac:dyDescent="0.3">
      <c r="C36" s="21">
        <v>56</v>
      </c>
      <c r="D36" s="22">
        <f>ROUND(150/('Hintergrund Berechnung'!$I$939*(C36^0.70558407859294)),3)</f>
        <v>1.667</v>
      </c>
      <c r="E36" s="22">
        <f>ROUND(57/('Hintergrund Berechnung'!$N$939*(C36^0.450818786555515)),3)</f>
        <v>6.84</v>
      </c>
      <c r="F36" s="22">
        <f>ROUND('Hintergrund Berechnung'!$O$941,3)</f>
        <v>8.43</v>
      </c>
      <c r="G36" s="20">
        <f>ROUND('Hintergrund Berechnung'!$J$941,3)</f>
        <v>3.7839999999999998</v>
      </c>
      <c r="I36" s="21">
        <v>56</v>
      </c>
      <c r="J36" s="22">
        <f>ROUND(180/('Hintergrund Berechnung'!$I$939*(I36^0.70558407859294)),3)</f>
        <v>2</v>
      </c>
      <c r="K36" s="22">
        <f>ROUND(45/('Hintergrund Berechnung'!$N$939*(I36^0.450818786555515)),3)</f>
        <v>5.4</v>
      </c>
      <c r="L36" s="22">
        <f>ROUND('Hintergrund Berechnung'!$O$942,3)</f>
        <v>6.7770000000000001</v>
      </c>
      <c r="M36" s="20">
        <f>ROUND('Hintergrund Berechnung'!$J$942,3)</f>
        <v>3.0630000000000002</v>
      </c>
    </row>
    <row r="37" spans="3:13" x14ac:dyDescent="0.3">
      <c r="C37" s="21">
        <v>57</v>
      </c>
      <c r="D37" s="22">
        <f>ROUND(150/('Hintergrund Berechnung'!$I$939*(C37^0.70558407859294)),3)</f>
        <v>1.6459999999999999</v>
      </c>
      <c r="E37" s="22">
        <f>ROUND(57/('Hintergrund Berechnung'!$N$939*(C37^0.450818786555515)),3)</f>
        <v>6.7859999999999996</v>
      </c>
      <c r="F37" s="22">
        <f>ROUND('Hintergrund Berechnung'!$O$941,3)</f>
        <v>8.43</v>
      </c>
      <c r="G37" s="20">
        <f>ROUND('Hintergrund Berechnung'!$J$941,3)</f>
        <v>3.7839999999999998</v>
      </c>
      <c r="I37" s="21">
        <v>57</v>
      </c>
      <c r="J37" s="22">
        <f>ROUND(180/('Hintergrund Berechnung'!$I$939*(I37^0.70558407859294)),3)</f>
        <v>1.976</v>
      </c>
      <c r="K37" s="22">
        <f>ROUND(45/('Hintergrund Berechnung'!$N$939*(I37^0.450818786555515)),3)</f>
        <v>5.3570000000000002</v>
      </c>
      <c r="L37" s="22">
        <f>ROUND('Hintergrund Berechnung'!$O$942,3)</f>
        <v>6.7770000000000001</v>
      </c>
      <c r="M37" s="20">
        <f>ROUND('Hintergrund Berechnung'!$J$942,3)</f>
        <v>3.0630000000000002</v>
      </c>
    </row>
    <row r="38" spans="3:13" x14ac:dyDescent="0.3">
      <c r="C38" s="21">
        <v>58</v>
      </c>
      <c r="D38" s="22">
        <f>ROUND(150/('Hintergrund Berechnung'!$I$939*(C38^0.70558407859294)),3)</f>
        <v>1.6259999999999999</v>
      </c>
      <c r="E38" s="22">
        <f>ROUND(57/('Hintergrund Berechnung'!$N$939*(C38^0.450818786555515)),3)</f>
        <v>6.7329999999999997</v>
      </c>
      <c r="F38" s="22">
        <f>ROUND('Hintergrund Berechnung'!$O$941,3)</f>
        <v>8.43</v>
      </c>
      <c r="G38" s="20">
        <f>ROUND('Hintergrund Berechnung'!$J$941,3)</f>
        <v>3.7839999999999998</v>
      </c>
      <c r="I38" s="21">
        <v>58</v>
      </c>
      <c r="J38" s="22">
        <f>ROUND(180/('Hintergrund Berechnung'!$I$939*(I38^0.70558407859294)),3)</f>
        <v>1.952</v>
      </c>
      <c r="K38" s="22">
        <f>ROUND(45/('Hintergrund Berechnung'!$N$939*(I38^0.450818786555515)),3)</f>
        <v>5.3150000000000004</v>
      </c>
      <c r="L38" s="22">
        <f>ROUND('Hintergrund Berechnung'!$O$942,3)</f>
        <v>6.7770000000000001</v>
      </c>
      <c r="M38" s="20">
        <f>ROUND('Hintergrund Berechnung'!$J$942,3)</f>
        <v>3.0630000000000002</v>
      </c>
    </row>
    <row r="39" spans="3:13" x14ac:dyDescent="0.3">
      <c r="C39" s="21">
        <v>59</v>
      </c>
      <c r="D39" s="22">
        <f>ROUND(150/('Hintergrund Berechnung'!$I$939*(C39^0.70558407859294)),3)</f>
        <v>1.607</v>
      </c>
      <c r="E39" s="22">
        <f>ROUND(57/('Hintergrund Berechnung'!$N$939*(C39^0.450818786555515)),3)</f>
        <v>6.681</v>
      </c>
      <c r="F39" s="22">
        <f>ROUND('Hintergrund Berechnung'!$O$941,3)</f>
        <v>8.43</v>
      </c>
      <c r="G39" s="20">
        <f>ROUND('Hintergrund Berechnung'!$J$941,3)</f>
        <v>3.7839999999999998</v>
      </c>
      <c r="I39" s="21">
        <v>59</v>
      </c>
      <c r="J39" s="22">
        <f>ROUND(180/('Hintergrund Berechnung'!$I$939*(I39^0.70558407859294)),3)</f>
        <v>1.9279999999999999</v>
      </c>
      <c r="K39" s="22">
        <f>ROUND(45/('Hintergrund Berechnung'!$N$939*(I39^0.450818786555515)),3)</f>
        <v>5.274</v>
      </c>
      <c r="L39" s="22">
        <f>ROUND('Hintergrund Berechnung'!$O$942,3)</f>
        <v>6.7770000000000001</v>
      </c>
      <c r="M39" s="20">
        <f>ROUND('Hintergrund Berechnung'!$J$942,3)</f>
        <v>3.0630000000000002</v>
      </c>
    </row>
    <row r="40" spans="3:13" x14ac:dyDescent="0.3">
      <c r="C40" s="21">
        <v>60</v>
      </c>
      <c r="D40" s="22">
        <f>ROUND(150/('Hintergrund Berechnung'!$I$939*(C40^0.70558407859294)),3)</f>
        <v>1.5880000000000001</v>
      </c>
      <c r="E40" s="22">
        <f>ROUND(57/('Hintergrund Berechnung'!$N$939*(C40^0.450818786555515)),3)</f>
        <v>6.6310000000000002</v>
      </c>
      <c r="F40" s="22">
        <f>ROUND('Hintergrund Berechnung'!$O$941,3)</f>
        <v>8.43</v>
      </c>
      <c r="G40" s="20">
        <f>ROUND('Hintergrund Berechnung'!$J$941,3)</f>
        <v>3.7839999999999998</v>
      </c>
      <c r="I40" s="21">
        <v>60</v>
      </c>
      <c r="J40" s="22">
        <f>ROUND(180/('Hintergrund Berechnung'!$I$939*(I40^0.70558407859294)),3)</f>
        <v>1.905</v>
      </c>
      <c r="K40" s="22">
        <f>ROUND(45/('Hintergrund Berechnung'!$N$939*(I40^0.450818786555515)),3)</f>
        <v>5.2350000000000003</v>
      </c>
      <c r="L40" s="22">
        <f>ROUND('Hintergrund Berechnung'!$O$942,3)</f>
        <v>6.7770000000000001</v>
      </c>
      <c r="M40" s="20">
        <f>ROUND('Hintergrund Berechnung'!$J$942,3)</f>
        <v>3.0630000000000002</v>
      </c>
    </row>
    <row r="41" spans="3:13" x14ac:dyDescent="0.3">
      <c r="C41" s="21">
        <v>61</v>
      </c>
      <c r="D41" s="22">
        <f>ROUND(150/('Hintergrund Berechnung'!$I$939*(C41^0.70558407859294)),3)</f>
        <v>1.569</v>
      </c>
      <c r="E41" s="22">
        <f>ROUND(57/('Hintergrund Berechnung'!$N$939*(C41^0.450818786555515)),3)</f>
        <v>6.5810000000000004</v>
      </c>
      <c r="F41" s="22">
        <f>ROUND('Hintergrund Berechnung'!$O$941,3)</f>
        <v>8.43</v>
      </c>
      <c r="G41" s="20">
        <f>ROUND('Hintergrund Berechnung'!$J$941,3)</f>
        <v>3.7839999999999998</v>
      </c>
      <c r="I41" s="21">
        <v>61</v>
      </c>
      <c r="J41" s="22">
        <f>ROUND(180/('Hintergrund Berechnung'!$I$939*(I41^0.70558407859294)),3)</f>
        <v>1.883</v>
      </c>
      <c r="K41" s="22">
        <f>ROUND(45/('Hintergrund Berechnung'!$N$939*(I41^0.450818786555515)),3)</f>
        <v>5.1959999999999997</v>
      </c>
      <c r="L41" s="22">
        <f>ROUND('Hintergrund Berechnung'!$O$942,3)</f>
        <v>6.7770000000000001</v>
      </c>
      <c r="M41" s="20">
        <f>ROUND('Hintergrund Berechnung'!$J$942,3)</f>
        <v>3.0630000000000002</v>
      </c>
    </row>
    <row r="42" spans="3:13" x14ac:dyDescent="0.3">
      <c r="C42" s="21">
        <v>62</v>
      </c>
      <c r="D42" s="22">
        <f>ROUND(150/('Hintergrund Berechnung'!$I$939*(C42^0.70558407859294)),3)</f>
        <v>1.552</v>
      </c>
      <c r="E42" s="22">
        <f>ROUND(57/('Hintergrund Berechnung'!$N$939*(C42^0.450818786555515)),3)</f>
        <v>6.5330000000000004</v>
      </c>
      <c r="F42" s="22">
        <f>ROUND('Hintergrund Berechnung'!$O$941,3)</f>
        <v>8.43</v>
      </c>
      <c r="G42" s="20">
        <f>ROUND('Hintergrund Berechnung'!$J$941,3)</f>
        <v>3.7839999999999998</v>
      </c>
      <c r="I42" s="21">
        <v>62</v>
      </c>
      <c r="J42" s="22">
        <f>ROUND(180/('Hintergrund Berechnung'!$I$939*(I42^0.70558407859294)),3)</f>
        <v>1.8620000000000001</v>
      </c>
      <c r="K42" s="22">
        <f>ROUND(45/('Hintergrund Berechnung'!$N$939*(I42^0.450818786555515)),3)</f>
        <v>5.1580000000000004</v>
      </c>
      <c r="L42" s="22">
        <f>ROUND('Hintergrund Berechnung'!$O$942,3)</f>
        <v>6.7770000000000001</v>
      </c>
      <c r="M42" s="20">
        <f>ROUND('Hintergrund Berechnung'!$J$942,3)</f>
        <v>3.0630000000000002</v>
      </c>
    </row>
    <row r="43" spans="3:13" x14ac:dyDescent="0.3">
      <c r="C43" s="21">
        <v>63</v>
      </c>
      <c r="D43" s="22">
        <f>ROUND(150/('Hintergrund Berechnung'!$I$939*(C43^0.70558407859294)),3)</f>
        <v>1.534</v>
      </c>
      <c r="E43" s="22">
        <f>ROUND(57/('Hintergrund Berechnung'!$N$939*(C43^0.450818786555515)),3)</f>
        <v>6.4859999999999998</v>
      </c>
      <c r="F43" s="22">
        <f>ROUND('Hintergrund Berechnung'!$O$941,3)</f>
        <v>8.43</v>
      </c>
      <c r="G43" s="20">
        <f>ROUND('Hintergrund Berechnung'!$J$941,3)</f>
        <v>3.7839999999999998</v>
      </c>
      <c r="I43" s="21">
        <v>63</v>
      </c>
      <c r="J43" s="22">
        <f>ROUND(180/('Hintergrund Berechnung'!$I$939*(I43^0.70558407859294)),3)</f>
        <v>1.841</v>
      </c>
      <c r="K43" s="22">
        <f>ROUND(45/('Hintergrund Berechnung'!$N$939*(I43^0.450818786555515)),3)</f>
        <v>5.1210000000000004</v>
      </c>
      <c r="L43" s="22">
        <f>ROUND('Hintergrund Berechnung'!$O$942,3)</f>
        <v>6.7770000000000001</v>
      </c>
      <c r="M43" s="20">
        <f>ROUND('Hintergrund Berechnung'!$J$942,3)</f>
        <v>3.0630000000000002</v>
      </c>
    </row>
    <row r="44" spans="3:13" x14ac:dyDescent="0.3">
      <c r="C44" s="21">
        <v>64</v>
      </c>
      <c r="D44" s="22">
        <f>ROUND(150/('Hintergrund Berechnung'!$I$939*(C44^0.70558407859294)),3)</f>
        <v>1.5169999999999999</v>
      </c>
      <c r="E44" s="22">
        <f>ROUND(57/('Hintergrund Berechnung'!$N$939*(C44^0.450818786555515)),3)</f>
        <v>6.44</v>
      </c>
      <c r="F44" s="22">
        <f>ROUND('Hintergrund Berechnung'!$O$941,3)</f>
        <v>8.43</v>
      </c>
      <c r="G44" s="20">
        <f>ROUND('Hintergrund Berechnung'!$J$941,3)</f>
        <v>3.7839999999999998</v>
      </c>
      <c r="I44" s="21">
        <v>64</v>
      </c>
      <c r="J44" s="22">
        <f>ROUND(180/('Hintergrund Berechnung'!$I$939*(I44^0.70558407859294)),3)</f>
        <v>1.821</v>
      </c>
      <c r="K44" s="22">
        <f>ROUND(45/('Hintergrund Berechnung'!$N$939*(I44^0.450818786555515)),3)</f>
        <v>5.085</v>
      </c>
      <c r="L44" s="22">
        <f>ROUND('Hintergrund Berechnung'!$O$942,3)</f>
        <v>6.7770000000000001</v>
      </c>
      <c r="M44" s="20">
        <f>ROUND('Hintergrund Berechnung'!$J$942,3)</f>
        <v>3.0630000000000002</v>
      </c>
    </row>
    <row r="45" spans="3:13" x14ac:dyDescent="0.3">
      <c r="C45" s="21">
        <v>65</v>
      </c>
      <c r="D45" s="22">
        <f>ROUND(150/('Hintergrund Berechnung'!$I$939*(C45^0.70558407859294)),3)</f>
        <v>1.5009999999999999</v>
      </c>
      <c r="E45" s="22">
        <f>ROUND(57/('Hintergrund Berechnung'!$N$939*(C45^0.450818786555515)),3)</f>
        <v>6.3959999999999999</v>
      </c>
      <c r="F45" s="22">
        <f>ROUND('Hintergrund Berechnung'!$O$941,3)</f>
        <v>8.43</v>
      </c>
      <c r="G45" s="20">
        <f>ROUND('Hintergrund Berechnung'!$J$941,3)</f>
        <v>3.7839999999999998</v>
      </c>
      <c r="I45" s="21">
        <v>65</v>
      </c>
      <c r="J45" s="22">
        <f>ROUND(180/('Hintergrund Berechnung'!$I$939*(I45^0.70558407859294)),3)</f>
        <v>1.8009999999999999</v>
      </c>
      <c r="K45" s="22">
        <f>ROUND(45/('Hintergrund Berechnung'!$N$939*(I45^0.450818786555515)),3)</f>
        <v>5.0490000000000004</v>
      </c>
      <c r="L45" s="22">
        <f>ROUND('Hintergrund Berechnung'!$O$942,3)</f>
        <v>6.7770000000000001</v>
      </c>
      <c r="M45" s="20">
        <f>ROUND('Hintergrund Berechnung'!$J$942,3)</f>
        <v>3.0630000000000002</v>
      </c>
    </row>
    <row r="46" spans="3:13" x14ac:dyDescent="0.3">
      <c r="C46" s="21">
        <v>66</v>
      </c>
      <c r="D46" s="22">
        <f>ROUND(150/('Hintergrund Berechnung'!$I$939*(C46^0.70558407859294)),3)</f>
        <v>1.4850000000000001</v>
      </c>
      <c r="E46" s="22">
        <f>ROUND(57/('Hintergrund Berechnung'!$N$939*(C46^0.450818786555515)),3)</f>
        <v>6.3520000000000003</v>
      </c>
      <c r="F46" s="22">
        <f>ROUND('Hintergrund Berechnung'!$O$941,3)</f>
        <v>8.43</v>
      </c>
      <c r="G46" s="20">
        <f>ROUND('Hintergrund Berechnung'!$J$941,3)</f>
        <v>3.7839999999999998</v>
      </c>
      <c r="I46" s="21">
        <v>66</v>
      </c>
      <c r="J46" s="22">
        <f>ROUND(180/('Hintergrund Berechnung'!$I$939*(I46^0.70558407859294)),3)</f>
        <v>1.7809999999999999</v>
      </c>
      <c r="K46" s="22">
        <f>ROUND(45/('Hintergrund Berechnung'!$N$939*(I46^0.450818786555515)),3)</f>
        <v>5.0140000000000002</v>
      </c>
      <c r="L46" s="22">
        <f>ROUND('Hintergrund Berechnung'!$O$942,3)</f>
        <v>6.7770000000000001</v>
      </c>
      <c r="M46" s="20">
        <f>ROUND('Hintergrund Berechnung'!$J$942,3)</f>
        <v>3.0630000000000002</v>
      </c>
    </row>
    <row r="47" spans="3:13" x14ac:dyDescent="0.3">
      <c r="C47" s="21">
        <v>67</v>
      </c>
      <c r="D47" s="22">
        <f>ROUND(150/('Hintergrund Berechnung'!$I$939*(C47^0.70558407859294)),3)</f>
        <v>1.4690000000000001</v>
      </c>
      <c r="E47" s="22">
        <f>ROUND(57/('Hintergrund Berechnung'!$N$939*(C47^0.450818786555515)),3)</f>
        <v>6.3090000000000002</v>
      </c>
      <c r="F47" s="22">
        <f>ROUND('Hintergrund Berechnung'!$O$941,3)</f>
        <v>8.43</v>
      </c>
      <c r="G47" s="20">
        <f>ROUND('Hintergrund Berechnung'!$J$941,3)</f>
        <v>3.7839999999999998</v>
      </c>
      <c r="I47" s="21">
        <v>67</v>
      </c>
      <c r="J47" s="22">
        <f>ROUND(180/('Hintergrund Berechnung'!$I$939*(I47^0.70558407859294)),3)</f>
        <v>1.7629999999999999</v>
      </c>
      <c r="K47" s="22">
        <f>ROUND(45/('Hintergrund Berechnung'!$N$939*(I47^0.450818786555515)),3)</f>
        <v>4.9809999999999999</v>
      </c>
      <c r="L47" s="22">
        <f>ROUND('Hintergrund Berechnung'!$O$942,3)</f>
        <v>6.7770000000000001</v>
      </c>
      <c r="M47" s="20">
        <f>ROUND('Hintergrund Berechnung'!$J$942,3)</f>
        <v>3.0630000000000002</v>
      </c>
    </row>
    <row r="48" spans="3:13" x14ac:dyDescent="0.3">
      <c r="C48" s="21">
        <v>68</v>
      </c>
      <c r="D48" s="22">
        <f>ROUND(150/('Hintergrund Berechnung'!$I$939*(C48^0.70558407859294)),3)</f>
        <v>1.454</v>
      </c>
      <c r="E48" s="22">
        <f>ROUND(57/('Hintergrund Berechnung'!$N$939*(C48^0.450818786555515)),3)</f>
        <v>6.2670000000000003</v>
      </c>
      <c r="F48" s="22">
        <f>ROUND('Hintergrund Berechnung'!$O$941,3)</f>
        <v>8.43</v>
      </c>
      <c r="G48" s="20">
        <f>ROUND('Hintergrund Berechnung'!$J$941,3)</f>
        <v>3.7839999999999998</v>
      </c>
      <c r="I48" s="21">
        <v>68</v>
      </c>
      <c r="J48" s="22">
        <f>ROUND(180/('Hintergrund Berechnung'!$I$939*(I48^0.70558407859294)),3)</f>
        <v>1.744</v>
      </c>
      <c r="K48" s="22">
        <f>ROUND(45/('Hintergrund Berechnung'!$N$939*(I48^0.450818786555515)),3)</f>
        <v>4.9470000000000001</v>
      </c>
      <c r="L48" s="22">
        <f>ROUND('Hintergrund Berechnung'!$O$942,3)</f>
        <v>6.7770000000000001</v>
      </c>
      <c r="M48" s="20">
        <f>ROUND('Hintergrund Berechnung'!$J$942,3)</f>
        <v>3.0630000000000002</v>
      </c>
    </row>
    <row r="49" spans="3:13" x14ac:dyDescent="0.3">
      <c r="C49" s="21">
        <v>69</v>
      </c>
      <c r="D49" s="22">
        <f>ROUND(150/('Hintergrund Berechnung'!$I$939*(C49^0.70558407859294)),3)</f>
        <v>1.4390000000000001</v>
      </c>
      <c r="E49" s="22">
        <f>ROUND(57/('Hintergrund Berechnung'!$N$939*(C49^0.450818786555515)),3)</f>
        <v>6.226</v>
      </c>
      <c r="F49" s="22">
        <f>ROUND('Hintergrund Berechnung'!$O$941,3)</f>
        <v>8.43</v>
      </c>
      <c r="G49" s="20">
        <f>ROUND('Hintergrund Berechnung'!$J$941,3)</f>
        <v>3.7839999999999998</v>
      </c>
      <c r="I49" s="21">
        <v>69</v>
      </c>
      <c r="J49" s="22">
        <f>ROUND(180/('Hintergrund Berechnung'!$I$939*(I49^0.70558407859294)),3)</f>
        <v>1.726</v>
      </c>
      <c r="K49" s="22">
        <f>ROUND(45/('Hintergrund Berechnung'!$N$939*(I49^0.450818786555515)),3)</f>
        <v>4.915</v>
      </c>
      <c r="L49" s="22">
        <f>ROUND('Hintergrund Berechnung'!$O$942,3)</f>
        <v>6.7770000000000001</v>
      </c>
      <c r="M49" s="20">
        <f>ROUND('Hintergrund Berechnung'!$J$942,3)</f>
        <v>3.0630000000000002</v>
      </c>
    </row>
    <row r="50" spans="3:13" x14ac:dyDescent="0.3">
      <c r="C50" s="21">
        <v>70</v>
      </c>
      <c r="D50" s="22">
        <f>ROUND(150/('Hintergrund Berechnung'!$I$939*(C50^0.70558407859294)),3)</f>
        <v>1.4239999999999999</v>
      </c>
      <c r="E50" s="22">
        <f>ROUND(57/('Hintergrund Berechnung'!$N$939*(C50^0.450818786555515)),3)</f>
        <v>6.1849999999999996</v>
      </c>
      <c r="F50" s="22">
        <f>ROUND('Hintergrund Berechnung'!$O$941,3)</f>
        <v>8.43</v>
      </c>
      <c r="G50" s="20">
        <f>ROUND('Hintergrund Berechnung'!$J$941,3)</f>
        <v>3.7839999999999998</v>
      </c>
      <c r="I50" s="21">
        <v>70</v>
      </c>
      <c r="J50" s="22">
        <f>ROUND(180/('Hintergrund Berechnung'!$I$939*(I50^0.70558407859294)),3)</f>
        <v>1.7090000000000001</v>
      </c>
      <c r="K50" s="22">
        <f>ROUND(45/('Hintergrund Berechnung'!$N$939*(I50^0.450818786555515)),3)</f>
        <v>4.883</v>
      </c>
      <c r="L50" s="22">
        <f>ROUND('Hintergrund Berechnung'!$O$942,3)</f>
        <v>6.7770000000000001</v>
      </c>
      <c r="M50" s="20">
        <f>ROUND('Hintergrund Berechnung'!$J$942,3)</f>
        <v>3.0630000000000002</v>
      </c>
    </row>
    <row r="51" spans="3:13" x14ac:dyDescent="0.3">
      <c r="C51" s="21">
        <v>71</v>
      </c>
      <c r="D51" s="22">
        <f>ROUND(150/('Hintergrund Berechnung'!$I$939*(C51^0.70558407859294)),3)</f>
        <v>1.41</v>
      </c>
      <c r="E51" s="22">
        <f>ROUND(57/('Hintergrund Berechnung'!$N$939*(C51^0.450818786555515)),3)</f>
        <v>6.1459999999999999</v>
      </c>
      <c r="F51" s="22">
        <f>ROUND('Hintergrund Berechnung'!$O$941,3)</f>
        <v>8.43</v>
      </c>
      <c r="G51" s="20">
        <f>ROUND('Hintergrund Berechnung'!$J$941,3)</f>
        <v>3.7839999999999998</v>
      </c>
      <c r="I51" s="21">
        <v>71</v>
      </c>
      <c r="J51" s="22">
        <f>ROUND(180/('Hintergrund Berechnung'!$I$939*(I51^0.70558407859294)),3)</f>
        <v>1.6919999999999999</v>
      </c>
      <c r="K51" s="22">
        <f>ROUND(45/('Hintergrund Berechnung'!$N$939*(I51^0.450818786555515)),3)</f>
        <v>4.8520000000000003</v>
      </c>
      <c r="L51" s="22">
        <f>ROUND('Hintergrund Berechnung'!$O$942,3)</f>
        <v>6.7770000000000001</v>
      </c>
      <c r="M51" s="20">
        <f>ROUND('Hintergrund Berechnung'!$J$942,3)</f>
        <v>3.0630000000000002</v>
      </c>
    </row>
    <row r="52" spans="3:13" x14ac:dyDescent="0.3">
      <c r="C52" s="21">
        <v>72</v>
      </c>
      <c r="D52" s="22">
        <f>ROUND(150/('Hintergrund Berechnung'!$I$939*(C52^0.70558407859294)),3)</f>
        <v>1.3959999999999999</v>
      </c>
      <c r="E52" s="22">
        <f>ROUND(57/('Hintergrund Berechnung'!$N$939*(C52^0.450818786555515)),3)</f>
        <v>6.1070000000000002</v>
      </c>
      <c r="F52" s="22">
        <f>ROUND('Hintergrund Berechnung'!$O$941,3)</f>
        <v>8.43</v>
      </c>
      <c r="G52" s="20">
        <f>ROUND('Hintergrund Berechnung'!$J$941,3)</f>
        <v>3.7839999999999998</v>
      </c>
      <c r="I52" s="21">
        <v>72</v>
      </c>
      <c r="J52" s="22">
        <f>ROUND(180/('Hintergrund Berechnung'!$I$939*(I52^0.70558407859294)),3)</f>
        <v>1.675</v>
      </c>
      <c r="K52" s="22">
        <f>ROUND(45/('Hintergrund Berechnung'!$N$939*(I52^0.450818786555515)),3)</f>
        <v>4.8220000000000001</v>
      </c>
      <c r="L52" s="22">
        <f>ROUND('Hintergrund Berechnung'!$O$942,3)</f>
        <v>6.7770000000000001</v>
      </c>
      <c r="M52" s="20">
        <f>ROUND('Hintergrund Berechnung'!$J$942,3)</f>
        <v>3.0630000000000002</v>
      </c>
    </row>
    <row r="53" spans="3:13" x14ac:dyDescent="0.3">
      <c r="C53" s="21">
        <v>73</v>
      </c>
      <c r="D53" s="22">
        <f>ROUND(150/('Hintergrund Berechnung'!$I$939*(C53^0.70558407859294)),3)</f>
        <v>1.383</v>
      </c>
      <c r="E53" s="22">
        <f>ROUND(57/('Hintergrund Berechnung'!$N$939*(C53^0.450818786555515)),3)</f>
        <v>6.069</v>
      </c>
      <c r="F53" s="22">
        <f>ROUND('Hintergrund Berechnung'!$O$941,3)</f>
        <v>8.43</v>
      </c>
      <c r="G53" s="20">
        <f>ROUND('Hintergrund Berechnung'!$J$941,3)</f>
        <v>3.7839999999999998</v>
      </c>
      <c r="I53" s="21">
        <v>73</v>
      </c>
      <c r="J53" s="22">
        <f>ROUND(180/('Hintergrund Berechnung'!$I$939*(I53^0.70558407859294)),3)</f>
        <v>1.659</v>
      </c>
      <c r="K53" s="22">
        <f>ROUND(45/('Hintergrund Berechnung'!$N$939*(I53^0.450818786555515)),3)</f>
        <v>4.7919999999999998</v>
      </c>
      <c r="L53" s="22">
        <f>ROUND('Hintergrund Berechnung'!$O$942,3)</f>
        <v>6.7770000000000001</v>
      </c>
      <c r="M53" s="20">
        <f>ROUND('Hintergrund Berechnung'!$J$942,3)</f>
        <v>3.0630000000000002</v>
      </c>
    </row>
    <row r="54" spans="3:13" x14ac:dyDescent="0.3">
      <c r="C54" s="21">
        <v>74</v>
      </c>
      <c r="D54" s="22">
        <f>ROUND(150/('Hintergrund Berechnung'!$I$939*(C54^0.70558407859294)),3)</f>
        <v>1.369</v>
      </c>
      <c r="E54" s="22">
        <f>ROUND(57/('Hintergrund Berechnung'!$N$939*(C54^0.450818786555515)),3)</f>
        <v>6.032</v>
      </c>
      <c r="F54" s="22">
        <f>ROUND('Hintergrund Berechnung'!$O$941,3)</f>
        <v>8.43</v>
      </c>
      <c r="G54" s="20">
        <f>ROUND('Hintergrund Berechnung'!$J$941,3)</f>
        <v>3.7839999999999998</v>
      </c>
      <c r="I54" s="21">
        <v>74</v>
      </c>
      <c r="J54" s="22">
        <f>ROUND(180/('Hintergrund Berechnung'!$I$939*(I54^0.70558407859294)),3)</f>
        <v>1.643</v>
      </c>
      <c r="K54" s="22">
        <f>ROUND(45/('Hintergrund Berechnung'!$N$939*(I54^0.450818786555515)),3)</f>
        <v>4.7619999999999996</v>
      </c>
      <c r="L54" s="22">
        <f>ROUND('Hintergrund Berechnung'!$O$942,3)</f>
        <v>6.7770000000000001</v>
      </c>
      <c r="M54" s="20">
        <f>ROUND('Hintergrund Berechnung'!$J$942,3)</f>
        <v>3.0630000000000002</v>
      </c>
    </row>
    <row r="55" spans="3:13" x14ac:dyDescent="0.3">
      <c r="C55" s="21">
        <v>75</v>
      </c>
      <c r="D55" s="22">
        <f>ROUND(150/('Hintergrund Berechnung'!$I$939*(C55^0.70558407859294)),3)</f>
        <v>1.357</v>
      </c>
      <c r="E55" s="22">
        <f>ROUND(57/('Hintergrund Berechnung'!$N$939*(C55^0.450818786555515)),3)</f>
        <v>5.9960000000000004</v>
      </c>
      <c r="F55" s="22">
        <f>ROUND('Hintergrund Berechnung'!$O$941,3)</f>
        <v>8.43</v>
      </c>
      <c r="G55" s="20">
        <f>ROUND('Hintergrund Berechnung'!$J$941,3)</f>
        <v>3.7839999999999998</v>
      </c>
      <c r="I55" s="21">
        <v>75</v>
      </c>
      <c r="J55" s="22">
        <f>ROUND(180/('Hintergrund Berechnung'!$I$939*(I55^0.70558407859294)),3)</f>
        <v>1.6279999999999999</v>
      </c>
      <c r="K55" s="22">
        <f>ROUND(45/('Hintergrund Berechnung'!$N$939*(I55^0.450818786555515)),3)</f>
        <v>4.734</v>
      </c>
      <c r="L55" s="22">
        <f>ROUND('Hintergrund Berechnung'!$O$942,3)</f>
        <v>6.7770000000000001</v>
      </c>
      <c r="M55" s="20">
        <f>ROUND('Hintergrund Berechnung'!$J$942,3)</f>
        <v>3.0630000000000002</v>
      </c>
    </row>
    <row r="56" spans="3:13" x14ac:dyDescent="0.3">
      <c r="C56" s="21">
        <v>76</v>
      </c>
      <c r="D56" s="22">
        <f>ROUND(150/('Hintergrund Berechnung'!$I$939*(C56^0.70558407859294)),3)</f>
        <v>1.3440000000000001</v>
      </c>
      <c r="E56" s="22">
        <f>ROUND(57/('Hintergrund Berechnung'!$N$939*(C56^0.450818786555515)),3)</f>
        <v>5.96</v>
      </c>
      <c r="F56" s="22">
        <f>ROUND('Hintergrund Berechnung'!$O$941,3)</f>
        <v>8.43</v>
      </c>
      <c r="G56" s="20">
        <f>ROUND('Hintergrund Berechnung'!$J$941,3)</f>
        <v>3.7839999999999998</v>
      </c>
      <c r="I56" s="21">
        <v>76</v>
      </c>
      <c r="J56" s="22">
        <f>ROUND(180/('Hintergrund Berechnung'!$I$939*(I56^0.70558407859294)),3)</f>
        <v>1.613</v>
      </c>
      <c r="K56" s="22">
        <f>ROUND(45/('Hintergrund Berechnung'!$N$939*(I56^0.450818786555515)),3)</f>
        <v>4.7050000000000001</v>
      </c>
      <c r="L56" s="22">
        <f>ROUND('Hintergrund Berechnung'!$O$942,3)</f>
        <v>6.7770000000000001</v>
      </c>
      <c r="M56" s="20">
        <f>ROUND('Hintergrund Berechnung'!$J$942,3)</f>
        <v>3.0630000000000002</v>
      </c>
    </row>
    <row r="57" spans="3:13" x14ac:dyDescent="0.3">
      <c r="C57" s="21">
        <v>77</v>
      </c>
      <c r="D57" s="22">
        <f>ROUND(150/('Hintergrund Berechnung'!$I$939*(C57^0.70558407859294)),3)</f>
        <v>1.3320000000000001</v>
      </c>
      <c r="E57" s="22">
        <f>ROUND(57/('Hintergrund Berechnung'!$N$939*(C57^0.450818786555515)),3)</f>
        <v>5.9249999999999998</v>
      </c>
      <c r="F57" s="22">
        <f>ROUND('Hintergrund Berechnung'!$O$941,3)</f>
        <v>8.43</v>
      </c>
      <c r="G57" s="20">
        <f>ROUND('Hintergrund Berechnung'!$J$941,3)</f>
        <v>3.7839999999999998</v>
      </c>
      <c r="I57" s="21">
        <v>77</v>
      </c>
      <c r="J57" s="22">
        <f>ROUND(180/('Hintergrund Berechnung'!$I$939*(I57^0.70558407859294)),3)</f>
        <v>1.5980000000000001</v>
      </c>
      <c r="K57" s="22">
        <f>ROUND(45/('Hintergrund Berechnung'!$N$939*(I57^0.450818786555515)),3)</f>
        <v>4.6779999999999999</v>
      </c>
      <c r="L57" s="22">
        <f>ROUND('Hintergrund Berechnung'!$O$942,3)</f>
        <v>6.7770000000000001</v>
      </c>
      <c r="M57" s="20">
        <f>ROUND('Hintergrund Berechnung'!$J$942,3)</f>
        <v>3.0630000000000002</v>
      </c>
    </row>
    <row r="58" spans="3:13" x14ac:dyDescent="0.3">
      <c r="C58" s="21">
        <v>78</v>
      </c>
      <c r="D58" s="22">
        <f>ROUND(150/('Hintergrund Berechnung'!$I$939*(C58^0.70558407859294)),3)</f>
        <v>1.32</v>
      </c>
      <c r="E58" s="22">
        <f>ROUND(57/('Hintergrund Berechnung'!$N$939*(C58^0.450818786555515)),3)</f>
        <v>5.891</v>
      </c>
      <c r="F58" s="22">
        <f>ROUND('Hintergrund Berechnung'!$O$941,3)</f>
        <v>8.43</v>
      </c>
      <c r="G58" s="20">
        <f>ROUND('Hintergrund Berechnung'!$J$941,3)</f>
        <v>3.7839999999999998</v>
      </c>
      <c r="I58" s="21">
        <v>78</v>
      </c>
      <c r="J58" s="22">
        <f>ROUND(180/('Hintergrund Berechnung'!$I$939*(I58^0.70558407859294)),3)</f>
        <v>1.583</v>
      </c>
      <c r="K58" s="22">
        <f>ROUND(45/('Hintergrund Berechnung'!$N$939*(I58^0.450818786555515)),3)</f>
        <v>4.6509999999999998</v>
      </c>
      <c r="L58" s="22">
        <f>ROUND('Hintergrund Berechnung'!$O$942,3)</f>
        <v>6.7770000000000001</v>
      </c>
      <c r="M58" s="20">
        <f>ROUND('Hintergrund Berechnung'!$J$942,3)</f>
        <v>3.0630000000000002</v>
      </c>
    </row>
    <row r="59" spans="3:13" x14ac:dyDescent="0.3">
      <c r="C59" s="21">
        <v>79</v>
      </c>
      <c r="D59" s="22">
        <f>ROUND(150/('Hintergrund Berechnung'!$I$939*(C59^0.70558407859294)),3)</f>
        <v>1.3080000000000001</v>
      </c>
      <c r="E59" s="22">
        <f>ROUND(57/('Hintergrund Berechnung'!$N$939*(C59^0.450818786555515)),3)</f>
        <v>5.8570000000000002</v>
      </c>
      <c r="F59" s="22">
        <f>ROUND('Hintergrund Berechnung'!$O$941,3)</f>
        <v>8.43</v>
      </c>
      <c r="G59" s="20">
        <f>ROUND('Hintergrund Berechnung'!$J$941,3)</f>
        <v>3.7839999999999998</v>
      </c>
      <c r="I59" s="21">
        <v>79</v>
      </c>
      <c r="J59" s="22">
        <f>ROUND(180/('Hintergrund Berechnung'!$I$939*(I59^0.70558407859294)),3)</f>
        <v>1.569</v>
      </c>
      <c r="K59" s="22">
        <f>ROUND(45/('Hintergrund Berechnung'!$N$939*(I59^0.450818786555515)),3)</f>
        <v>4.6239999999999997</v>
      </c>
      <c r="L59" s="22">
        <f>ROUND('Hintergrund Berechnung'!$O$942,3)</f>
        <v>6.7770000000000001</v>
      </c>
      <c r="M59" s="20">
        <f>ROUND('Hintergrund Berechnung'!$J$942,3)</f>
        <v>3.0630000000000002</v>
      </c>
    </row>
    <row r="60" spans="3:13" x14ac:dyDescent="0.3">
      <c r="C60" s="21">
        <v>80</v>
      </c>
      <c r="D60" s="22">
        <f>ROUND(150/('Hintergrund Berechnung'!$I$939*(C60^0.70558407859294)),3)</f>
        <v>1.296</v>
      </c>
      <c r="E60" s="22">
        <f>ROUND(57/('Hintergrund Berechnung'!$N$939*(C60^0.450818786555515)),3)</f>
        <v>5.8239999999999998</v>
      </c>
      <c r="F60" s="22">
        <f>ROUND('Hintergrund Berechnung'!$O$941,3)</f>
        <v>8.43</v>
      </c>
      <c r="G60" s="20">
        <f>ROUND('Hintergrund Berechnung'!$J$941,3)</f>
        <v>3.7839999999999998</v>
      </c>
      <c r="I60" s="21">
        <v>80</v>
      </c>
      <c r="J60" s="22">
        <f>ROUND(180/('Hintergrund Berechnung'!$I$939*(I60^0.70558407859294)),3)</f>
        <v>1.5549999999999999</v>
      </c>
      <c r="K60" s="22">
        <f>ROUND(45/('Hintergrund Berechnung'!$N$939*(I60^0.450818786555515)),3)</f>
        <v>4.5979999999999999</v>
      </c>
      <c r="L60" s="22">
        <f>ROUND('Hintergrund Berechnung'!$O$942,3)</f>
        <v>6.7770000000000001</v>
      </c>
      <c r="M60" s="20">
        <f>ROUND('Hintergrund Berechnung'!$J$942,3)</f>
        <v>3.0630000000000002</v>
      </c>
    </row>
    <row r="61" spans="3:13" x14ac:dyDescent="0.3">
      <c r="C61" s="21">
        <v>81</v>
      </c>
      <c r="D61" s="22">
        <f>ROUND(150/('Hintergrund Berechnung'!$I$939*(C61^0.70558407859294)),3)</f>
        <v>1.2849999999999999</v>
      </c>
      <c r="E61" s="22">
        <f>ROUND(57/('Hintergrund Berechnung'!$N$939*(C61^0.450818786555515)),3)</f>
        <v>5.7910000000000004</v>
      </c>
      <c r="F61" s="22">
        <f>ROUND('Hintergrund Berechnung'!$O$941,3)</f>
        <v>8.43</v>
      </c>
      <c r="G61" s="20">
        <f>ROUND('Hintergrund Berechnung'!$J$941,3)</f>
        <v>3.7839999999999998</v>
      </c>
      <c r="I61" s="21">
        <v>81</v>
      </c>
      <c r="J61" s="22">
        <f>ROUND(180/('Hintergrund Berechnung'!$I$939*(I61^0.70558407859294)),3)</f>
        <v>1.542</v>
      </c>
      <c r="K61" s="22">
        <f>ROUND(45/('Hintergrund Berechnung'!$N$939*(I61^0.450818786555515)),3)</f>
        <v>4.5720000000000001</v>
      </c>
      <c r="L61" s="22">
        <f>ROUND('Hintergrund Berechnung'!$O$942,3)</f>
        <v>6.7770000000000001</v>
      </c>
      <c r="M61" s="20">
        <f>ROUND('Hintergrund Berechnung'!$J$942,3)</f>
        <v>3.0630000000000002</v>
      </c>
    </row>
    <row r="62" spans="3:13" x14ac:dyDescent="0.3">
      <c r="C62" s="21">
        <v>82</v>
      </c>
      <c r="D62" s="22">
        <f>ROUND(150/('Hintergrund Berechnung'!$I$939*(C62^0.70558407859294)),3)</f>
        <v>1.274</v>
      </c>
      <c r="E62" s="22">
        <f>ROUND(57/('Hintergrund Berechnung'!$N$939*(C62^0.450818786555515)),3)</f>
        <v>5.76</v>
      </c>
      <c r="F62" s="22">
        <f>ROUND('Hintergrund Berechnung'!$O$941,3)</f>
        <v>8.43</v>
      </c>
      <c r="G62" s="20">
        <f>ROUND('Hintergrund Berechnung'!$J$941,3)</f>
        <v>3.7839999999999998</v>
      </c>
      <c r="I62" s="21">
        <v>82</v>
      </c>
      <c r="J62" s="22">
        <f>ROUND(180/('Hintergrund Berechnung'!$I$939*(I62^0.70558407859294)),3)</f>
        <v>1.5289999999999999</v>
      </c>
      <c r="K62" s="22">
        <f>ROUND(45/('Hintergrund Berechnung'!$N$939*(I62^0.450818786555515)),3)</f>
        <v>4.5469999999999997</v>
      </c>
      <c r="L62" s="22">
        <f>ROUND('Hintergrund Berechnung'!$O$942,3)</f>
        <v>6.7770000000000001</v>
      </c>
      <c r="M62" s="20">
        <f>ROUND('Hintergrund Berechnung'!$J$942,3)</f>
        <v>3.0630000000000002</v>
      </c>
    </row>
    <row r="63" spans="3:13" x14ac:dyDescent="0.3">
      <c r="C63" s="21">
        <v>83</v>
      </c>
      <c r="D63" s="22">
        <f>ROUND(150/('Hintergrund Berechnung'!$I$939*(C63^0.70558407859294)),3)</f>
        <v>1.2629999999999999</v>
      </c>
      <c r="E63" s="22">
        <f>ROUND(57/('Hintergrund Berechnung'!$N$939*(C63^0.450818786555515)),3)</f>
        <v>5.7279999999999998</v>
      </c>
      <c r="F63" s="22">
        <f>ROUND('Hintergrund Berechnung'!$O$941,3)</f>
        <v>8.43</v>
      </c>
      <c r="G63" s="20">
        <f>ROUND('Hintergrund Berechnung'!$J$941,3)</f>
        <v>3.7839999999999998</v>
      </c>
      <c r="I63" s="21">
        <v>83</v>
      </c>
      <c r="J63" s="22">
        <f>ROUND(180/('Hintergrund Berechnung'!$I$939*(I63^0.70558407859294)),3)</f>
        <v>1.5149999999999999</v>
      </c>
      <c r="K63" s="22">
        <f>ROUND(45/('Hintergrund Berechnung'!$N$939*(I63^0.450818786555515)),3)</f>
        <v>4.5220000000000002</v>
      </c>
      <c r="L63" s="22">
        <f>ROUND('Hintergrund Berechnung'!$O$942,3)</f>
        <v>6.7770000000000001</v>
      </c>
      <c r="M63" s="20">
        <f>ROUND('Hintergrund Berechnung'!$J$942,3)</f>
        <v>3.0630000000000002</v>
      </c>
    </row>
    <row r="64" spans="3:13" x14ac:dyDescent="0.3">
      <c r="C64" s="21">
        <v>84</v>
      </c>
      <c r="D64" s="22">
        <f>ROUND(150/('Hintergrund Berechnung'!$I$939*(C64^0.70558407859294)),3)</f>
        <v>1.252</v>
      </c>
      <c r="E64" s="22">
        <f>ROUND(57/('Hintergrund Berechnung'!$N$939*(C64^0.450818786555515)),3)</f>
        <v>5.6970000000000001</v>
      </c>
      <c r="F64" s="22">
        <f>ROUND('Hintergrund Berechnung'!$O$941,3)</f>
        <v>8.43</v>
      </c>
      <c r="G64" s="20">
        <f>ROUND('Hintergrund Berechnung'!$J$941,3)</f>
        <v>3.7839999999999998</v>
      </c>
      <c r="I64" s="21">
        <v>84</v>
      </c>
      <c r="J64" s="22">
        <f>ROUND(180/('Hintergrund Berechnung'!$I$939*(I64^0.70558407859294)),3)</f>
        <v>1.5029999999999999</v>
      </c>
      <c r="K64" s="22">
        <f>ROUND(45/('Hintergrund Berechnung'!$N$939*(I64^0.450818786555515)),3)</f>
        <v>4.4980000000000002</v>
      </c>
      <c r="L64" s="22">
        <f>ROUND('Hintergrund Berechnung'!$O$942,3)</f>
        <v>6.7770000000000001</v>
      </c>
      <c r="M64" s="20">
        <f>ROUND('Hintergrund Berechnung'!$J$942,3)</f>
        <v>3.0630000000000002</v>
      </c>
    </row>
    <row r="65" spans="3:13" x14ac:dyDescent="0.3">
      <c r="C65" s="21">
        <v>85</v>
      </c>
      <c r="D65" s="22">
        <f>ROUND(150/('Hintergrund Berechnung'!$I$939*(C65^0.70558407859294)),3)</f>
        <v>1.242</v>
      </c>
      <c r="E65" s="22">
        <f>ROUND(57/('Hintergrund Berechnung'!$N$939*(C65^0.450818786555515)),3)</f>
        <v>5.6669999999999998</v>
      </c>
      <c r="F65" s="22">
        <f>ROUND('Hintergrund Berechnung'!$O$941,3)</f>
        <v>8.43</v>
      </c>
      <c r="G65" s="20">
        <f>ROUND('Hintergrund Berechnung'!$J$941,3)</f>
        <v>3.7839999999999998</v>
      </c>
      <c r="I65" s="21">
        <v>85</v>
      </c>
      <c r="J65" s="22">
        <f>ROUND(180/('Hintergrund Berechnung'!$I$939*(I65^0.70558407859294)),3)</f>
        <v>1.49</v>
      </c>
      <c r="K65" s="22">
        <f>ROUND(45/('Hintergrund Berechnung'!$N$939*(I65^0.450818786555515)),3)</f>
        <v>4.4740000000000002</v>
      </c>
      <c r="L65" s="22">
        <f>ROUND('Hintergrund Berechnung'!$O$942,3)</f>
        <v>6.7770000000000001</v>
      </c>
      <c r="M65" s="20">
        <f>ROUND('Hintergrund Berechnung'!$J$942,3)</f>
        <v>3.0630000000000002</v>
      </c>
    </row>
    <row r="66" spans="3:13" x14ac:dyDescent="0.3">
      <c r="C66" s="21">
        <v>86</v>
      </c>
      <c r="D66" s="22">
        <f>ROUND(150/('Hintergrund Berechnung'!$I$939*(C66^0.70558407859294)),3)</f>
        <v>1.232</v>
      </c>
      <c r="E66" s="22">
        <f>ROUND(57/('Hintergrund Berechnung'!$N$939*(C66^0.450818786555515)),3)</f>
        <v>5.6369999999999996</v>
      </c>
      <c r="F66" s="22">
        <f>ROUND('Hintergrund Berechnung'!$O$941,3)</f>
        <v>8.43</v>
      </c>
      <c r="G66" s="20">
        <f>ROUND('Hintergrund Berechnung'!$J$941,3)</f>
        <v>3.7839999999999998</v>
      </c>
      <c r="I66" s="21">
        <v>86</v>
      </c>
      <c r="J66" s="22">
        <f>ROUND(180/('Hintergrund Berechnung'!$I$939*(I66^0.70558407859294)),3)</f>
        <v>1.478</v>
      </c>
      <c r="K66" s="22">
        <f>ROUND(45/('Hintergrund Berechnung'!$N$939*(I66^0.450818786555515)),3)</f>
        <v>4.45</v>
      </c>
      <c r="L66" s="22">
        <f>ROUND('Hintergrund Berechnung'!$O$942,3)</f>
        <v>6.7770000000000001</v>
      </c>
      <c r="M66" s="20">
        <f>ROUND('Hintergrund Berechnung'!$J$942,3)</f>
        <v>3.0630000000000002</v>
      </c>
    </row>
    <row r="67" spans="3:13" x14ac:dyDescent="0.3">
      <c r="C67" s="21">
        <v>87</v>
      </c>
      <c r="D67" s="22">
        <f>ROUND(150/('Hintergrund Berechnung'!$I$939*(C67^0.70558407859294)),3)</f>
        <v>1.222</v>
      </c>
      <c r="E67" s="22">
        <f>ROUND(57/('Hintergrund Berechnung'!$N$939*(C67^0.450818786555515)),3)</f>
        <v>5.6079999999999997</v>
      </c>
      <c r="F67" s="22">
        <f>ROUND('Hintergrund Berechnung'!$O$941,3)</f>
        <v>8.43</v>
      </c>
      <c r="G67" s="20">
        <f>ROUND('Hintergrund Berechnung'!$J$941,3)</f>
        <v>3.7839999999999998</v>
      </c>
      <c r="I67" s="21">
        <v>87</v>
      </c>
      <c r="J67" s="22">
        <f>ROUND(180/('Hintergrund Berechnung'!$I$939*(I67^0.70558407859294)),3)</f>
        <v>1.466</v>
      </c>
      <c r="K67" s="22">
        <f>ROUND(45/('Hintergrund Berechnung'!$N$939*(I67^0.450818786555515)),3)</f>
        <v>4.4269999999999996</v>
      </c>
      <c r="L67" s="22">
        <f>ROUND('Hintergrund Berechnung'!$O$942,3)</f>
        <v>6.7770000000000001</v>
      </c>
      <c r="M67" s="20">
        <f>ROUND('Hintergrund Berechnung'!$J$942,3)</f>
        <v>3.0630000000000002</v>
      </c>
    </row>
    <row r="68" spans="3:13" x14ac:dyDescent="0.3">
      <c r="C68" s="21">
        <v>88</v>
      </c>
      <c r="D68" s="22">
        <f>ROUND(150/('Hintergrund Berechnung'!$I$939*(C68^0.70558407859294)),3)</f>
        <v>1.212</v>
      </c>
      <c r="E68" s="22">
        <f>ROUND(57/('Hintergrund Berechnung'!$N$939*(C68^0.450818786555515)),3)</f>
        <v>5.5789999999999997</v>
      </c>
      <c r="F68" s="22">
        <f>ROUND('Hintergrund Berechnung'!$O$941,3)</f>
        <v>8.43</v>
      </c>
      <c r="G68" s="20">
        <f>ROUND('Hintergrund Berechnung'!$J$941,3)</f>
        <v>3.7839999999999998</v>
      </c>
      <c r="I68" s="21">
        <v>88</v>
      </c>
      <c r="J68" s="22">
        <f>ROUND(180/('Hintergrund Berechnung'!$I$939*(I68^0.70558407859294)),3)</f>
        <v>1.454</v>
      </c>
      <c r="K68" s="22">
        <f>ROUND(45/('Hintergrund Berechnung'!$N$939*(I68^0.450818786555515)),3)</f>
        <v>4.4050000000000002</v>
      </c>
      <c r="L68" s="22">
        <f>ROUND('Hintergrund Berechnung'!$O$942,3)</f>
        <v>6.7770000000000001</v>
      </c>
      <c r="M68" s="20">
        <f>ROUND('Hintergrund Berechnung'!$J$942,3)</f>
        <v>3.0630000000000002</v>
      </c>
    </row>
    <row r="69" spans="3:13" x14ac:dyDescent="0.3">
      <c r="C69" s="21">
        <v>89</v>
      </c>
      <c r="D69" s="22">
        <f>ROUND(150/('Hintergrund Berechnung'!$I$939*(C69^0.70558407859294)),3)</f>
        <v>1.202</v>
      </c>
      <c r="E69" s="22">
        <f>ROUND(57/('Hintergrund Berechnung'!$N$939*(C69^0.450818786555515)),3)</f>
        <v>5.5510000000000002</v>
      </c>
      <c r="F69" s="22">
        <f>ROUND('Hintergrund Berechnung'!$O$941,3)</f>
        <v>8.43</v>
      </c>
      <c r="G69" s="20">
        <f>ROUND('Hintergrund Berechnung'!$J$941,3)</f>
        <v>3.7839999999999998</v>
      </c>
      <c r="I69" s="21">
        <v>89</v>
      </c>
      <c r="J69" s="22">
        <f>ROUND(180/('Hintergrund Berechnung'!$I$939*(I69^0.70558407859294)),3)</f>
        <v>1.4430000000000001</v>
      </c>
      <c r="K69" s="22">
        <f>ROUND(45/('Hintergrund Berechnung'!$N$939*(I69^0.450818786555515)),3)</f>
        <v>4.3819999999999997</v>
      </c>
      <c r="L69" s="22">
        <f>ROUND('Hintergrund Berechnung'!$O$942,3)</f>
        <v>6.7770000000000001</v>
      </c>
      <c r="M69" s="20">
        <f>ROUND('Hintergrund Berechnung'!$J$942,3)</f>
        <v>3.0630000000000002</v>
      </c>
    </row>
    <row r="70" spans="3:13" x14ac:dyDescent="0.3">
      <c r="C70" s="21">
        <v>90</v>
      </c>
      <c r="D70" s="22">
        <f>ROUND(150/('Hintergrund Berechnung'!$I$939*(C70^0.70558407859294)),3)</f>
        <v>1.1930000000000001</v>
      </c>
      <c r="E70" s="22">
        <f>ROUND(57/('Hintergrund Berechnung'!$N$939*(C70^0.450818786555515)),3)</f>
        <v>5.5229999999999997</v>
      </c>
      <c r="F70" s="22">
        <f>ROUND('Hintergrund Berechnung'!$O$941,3)</f>
        <v>8.43</v>
      </c>
      <c r="G70" s="20">
        <f>ROUND('Hintergrund Berechnung'!$J$941,3)</f>
        <v>3.7839999999999998</v>
      </c>
      <c r="I70" s="21">
        <v>90</v>
      </c>
      <c r="J70" s="22">
        <f>ROUND(180/('Hintergrund Berechnung'!$I$939*(I70^0.70558407859294)),3)</f>
        <v>1.431</v>
      </c>
      <c r="K70" s="22">
        <f>ROUND(45/('Hintergrund Berechnung'!$N$939*(I70^0.450818786555515)),3)</f>
        <v>4.3600000000000003</v>
      </c>
      <c r="L70" s="22">
        <f>ROUND('Hintergrund Berechnung'!$O$942,3)</f>
        <v>6.7770000000000001</v>
      </c>
      <c r="M70" s="20">
        <f>ROUND('Hintergrund Berechnung'!$J$942,3)</f>
        <v>3.0630000000000002</v>
      </c>
    </row>
    <row r="71" spans="3:13" x14ac:dyDescent="0.3">
      <c r="C71" s="21">
        <v>91</v>
      </c>
      <c r="D71" s="22">
        <f>ROUND(150/('Hintergrund Berechnung'!$I$939*(C71^0.70558407859294)),3)</f>
        <v>1.1839999999999999</v>
      </c>
      <c r="E71" s="22">
        <f>ROUND(57/('Hintergrund Berechnung'!$N$939*(C71^0.450818786555515)),3)</f>
        <v>5.4950000000000001</v>
      </c>
      <c r="F71" s="22">
        <f>ROUND('Hintergrund Berechnung'!$O$941,3)</f>
        <v>8.43</v>
      </c>
      <c r="G71" s="20">
        <f>ROUND('Hintergrund Berechnung'!$J$941,3)</f>
        <v>3.7839999999999998</v>
      </c>
      <c r="I71" s="21">
        <v>91</v>
      </c>
      <c r="J71" s="22">
        <f>ROUND(180/('Hintergrund Berechnung'!$I$939*(I71^0.70558407859294)),3)</f>
        <v>1.42</v>
      </c>
      <c r="K71" s="22">
        <f>ROUND(45/('Hintergrund Berechnung'!$N$939*(I71^0.450818786555515)),3)</f>
        <v>4.3380000000000001</v>
      </c>
      <c r="L71" s="22">
        <f>ROUND('Hintergrund Berechnung'!$O$942,3)</f>
        <v>6.7770000000000001</v>
      </c>
      <c r="M71" s="20">
        <f>ROUND('Hintergrund Berechnung'!$J$942,3)</f>
        <v>3.0630000000000002</v>
      </c>
    </row>
    <row r="72" spans="3:13" x14ac:dyDescent="0.3">
      <c r="C72" s="21">
        <v>92</v>
      </c>
      <c r="D72" s="22">
        <f>ROUND(150/('Hintergrund Berechnung'!$I$939*(C72^0.70558407859294)),3)</f>
        <v>1.1739999999999999</v>
      </c>
      <c r="E72" s="22">
        <f>ROUND(57/('Hintergrund Berechnung'!$N$939*(C72^0.450818786555515)),3)</f>
        <v>5.468</v>
      </c>
      <c r="F72" s="22">
        <f>ROUND('Hintergrund Berechnung'!$O$941,3)</f>
        <v>8.43</v>
      </c>
      <c r="G72" s="20">
        <f>ROUND('Hintergrund Berechnung'!$J$941,3)</f>
        <v>3.7839999999999998</v>
      </c>
      <c r="I72" s="21">
        <v>92</v>
      </c>
      <c r="J72" s="22">
        <f>ROUND(180/('Hintergrund Berechnung'!$I$939*(I72^0.70558407859294)),3)</f>
        <v>1.409</v>
      </c>
      <c r="K72" s="22">
        <f>ROUND(45/('Hintergrund Berechnung'!$N$939*(I72^0.450818786555515)),3)</f>
        <v>4.3170000000000002</v>
      </c>
      <c r="L72" s="22">
        <f>ROUND('Hintergrund Berechnung'!$O$942,3)</f>
        <v>6.7770000000000001</v>
      </c>
      <c r="M72" s="20">
        <f>ROUND('Hintergrund Berechnung'!$J$942,3)</f>
        <v>3.0630000000000002</v>
      </c>
    </row>
    <row r="73" spans="3:13" x14ac:dyDescent="0.3">
      <c r="C73" s="21">
        <v>93</v>
      </c>
      <c r="D73" s="22">
        <f>ROUND(150/('Hintergrund Berechnung'!$I$939*(C73^0.70558407859294)),3)</f>
        <v>1.165</v>
      </c>
      <c r="E73" s="22">
        <f>ROUND(57/('Hintergrund Berechnung'!$N$939*(C73^0.450818786555515)),3)</f>
        <v>5.4420000000000002</v>
      </c>
      <c r="F73" s="22">
        <f>ROUND('Hintergrund Berechnung'!$O$941,3)</f>
        <v>8.43</v>
      </c>
      <c r="G73" s="20">
        <f>ROUND('Hintergrund Berechnung'!$J$941,3)</f>
        <v>3.7839999999999998</v>
      </c>
      <c r="I73" s="21">
        <v>93</v>
      </c>
      <c r="J73" s="22">
        <f>ROUND(180/('Hintergrund Berechnung'!$I$939*(I73^0.70558407859294)),3)</f>
        <v>1.399</v>
      </c>
      <c r="K73" s="22">
        <f>ROUND(45/('Hintergrund Berechnung'!$N$939*(I73^0.450818786555515)),3)</f>
        <v>4.2960000000000003</v>
      </c>
      <c r="L73" s="22">
        <f>ROUND('Hintergrund Berechnung'!$O$942,3)</f>
        <v>6.7770000000000001</v>
      </c>
      <c r="M73" s="20">
        <f>ROUND('Hintergrund Berechnung'!$J$942,3)</f>
        <v>3.0630000000000002</v>
      </c>
    </row>
    <row r="74" spans="3:13" x14ac:dyDescent="0.3">
      <c r="C74" s="21">
        <v>94</v>
      </c>
      <c r="D74" s="22">
        <f>ROUND(150/('Hintergrund Berechnung'!$I$939*(C74^0.70558407859294)),3)</f>
        <v>1.157</v>
      </c>
      <c r="E74" s="22">
        <f>ROUND(57/('Hintergrund Berechnung'!$N$939*(C74^0.450818786555515)),3)</f>
        <v>5.4160000000000004</v>
      </c>
      <c r="F74" s="22">
        <f>ROUND('Hintergrund Berechnung'!$O$941,3)</f>
        <v>8.43</v>
      </c>
      <c r="G74" s="20">
        <f>ROUND('Hintergrund Berechnung'!$J$941,3)</f>
        <v>3.7839999999999998</v>
      </c>
      <c r="I74" s="21">
        <v>94</v>
      </c>
      <c r="J74" s="22">
        <f>ROUND(180/('Hintergrund Berechnung'!$I$939*(I74^0.70558407859294)),3)</f>
        <v>1.3879999999999999</v>
      </c>
      <c r="K74" s="22">
        <f>ROUND(45/('Hintergrund Berechnung'!$N$939*(I74^0.450818786555515)),3)</f>
        <v>4.2750000000000004</v>
      </c>
      <c r="L74" s="22">
        <f>ROUND('Hintergrund Berechnung'!$O$942,3)</f>
        <v>6.7770000000000001</v>
      </c>
      <c r="M74" s="20">
        <f>ROUND('Hintergrund Berechnung'!$J$942,3)</f>
        <v>3.0630000000000002</v>
      </c>
    </row>
    <row r="75" spans="3:13" x14ac:dyDescent="0.3">
      <c r="C75" s="21">
        <v>95</v>
      </c>
      <c r="D75" s="22">
        <f>ROUND(150/('Hintergrund Berechnung'!$I$939*(C75^0.70558407859294)),3)</f>
        <v>1.1479999999999999</v>
      </c>
      <c r="E75" s="22">
        <f>ROUND(57/('Hintergrund Berechnung'!$N$939*(C75^0.450818786555515)),3)</f>
        <v>5.39</v>
      </c>
      <c r="F75" s="22">
        <f>ROUND('Hintergrund Berechnung'!$O$941,3)</f>
        <v>8.43</v>
      </c>
      <c r="G75" s="20">
        <f>ROUND('Hintergrund Berechnung'!$J$941,3)</f>
        <v>3.7839999999999998</v>
      </c>
      <c r="I75" s="21">
        <v>95</v>
      </c>
      <c r="J75" s="22">
        <f>ROUND(180/('Hintergrund Berechnung'!$I$939*(I75^0.70558407859294)),3)</f>
        <v>1.3779999999999999</v>
      </c>
      <c r="K75" s="22">
        <f>ROUND(45/('Hintergrund Berechnung'!$N$939*(I75^0.450818786555515)),3)</f>
        <v>4.2549999999999999</v>
      </c>
      <c r="L75" s="22">
        <f>ROUND('Hintergrund Berechnung'!$O$942,3)</f>
        <v>6.7770000000000001</v>
      </c>
      <c r="M75" s="20">
        <f>ROUND('Hintergrund Berechnung'!$J$942,3)</f>
        <v>3.0630000000000002</v>
      </c>
    </row>
    <row r="76" spans="3:13" x14ac:dyDescent="0.3">
      <c r="C76" s="21">
        <v>96</v>
      </c>
      <c r="D76" s="22">
        <f>ROUND(150/('Hintergrund Berechnung'!$I$939*(C76^0.70558407859294)),3)</f>
        <v>1.1399999999999999</v>
      </c>
      <c r="E76" s="22">
        <f>ROUND(57/('Hintergrund Berechnung'!$N$939*(C76^0.450818786555515)),3)</f>
        <v>5.3639999999999999</v>
      </c>
      <c r="F76" s="22">
        <f>ROUND('Hintergrund Berechnung'!$O$941,3)</f>
        <v>8.43</v>
      </c>
      <c r="G76" s="20">
        <f>ROUND('Hintergrund Berechnung'!$J$941,3)</f>
        <v>3.7839999999999998</v>
      </c>
      <c r="I76" s="21">
        <v>96</v>
      </c>
      <c r="J76" s="22">
        <f>ROUND(180/('Hintergrund Berechnung'!$I$939*(I76^0.70558407859294)),3)</f>
        <v>1.3680000000000001</v>
      </c>
      <c r="K76" s="22">
        <f>ROUND(45/('Hintergrund Berechnung'!$N$939*(I76^0.450818786555515)),3)</f>
        <v>4.2350000000000003</v>
      </c>
      <c r="L76" s="22">
        <f>ROUND('Hintergrund Berechnung'!$O$942,3)</f>
        <v>6.7770000000000001</v>
      </c>
      <c r="M76" s="20">
        <f>ROUND('Hintergrund Berechnung'!$J$942,3)</f>
        <v>3.0630000000000002</v>
      </c>
    </row>
    <row r="77" spans="3:13" x14ac:dyDescent="0.3">
      <c r="C77" s="21">
        <v>97</v>
      </c>
      <c r="D77" s="22">
        <f>ROUND(150/('Hintergrund Berechnung'!$I$939*(C77^0.70558407859294)),3)</f>
        <v>1.131</v>
      </c>
      <c r="E77" s="22">
        <f>ROUND(57/('Hintergrund Berechnung'!$N$939*(C77^0.450818786555515)),3)</f>
        <v>5.3390000000000004</v>
      </c>
      <c r="F77" s="22">
        <f>ROUND('Hintergrund Berechnung'!$O$941,3)</f>
        <v>8.43</v>
      </c>
      <c r="G77" s="20">
        <f>ROUND('Hintergrund Berechnung'!$J$941,3)</f>
        <v>3.7839999999999998</v>
      </c>
      <c r="I77" s="21">
        <v>97</v>
      </c>
      <c r="J77" s="22">
        <f>ROUND(180/('Hintergrund Berechnung'!$I$939*(I77^0.70558407859294)),3)</f>
        <v>1.3580000000000001</v>
      </c>
      <c r="K77" s="22">
        <f>ROUND(45/('Hintergrund Berechnung'!$N$939*(I77^0.450818786555515)),3)</f>
        <v>4.2149999999999999</v>
      </c>
      <c r="L77" s="22">
        <f>ROUND('Hintergrund Berechnung'!$O$942,3)</f>
        <v>6.7770000000000001</v>
      </c>
      <c r="M77" s="20">
        <f>ROUND('Hintergrund Berechnung'!$J$942,3)</f>
        <v>3.0630000000000002</v>
      </c>
    </row>
    <row r="78" spans="3:13" x14ac:dyDescent="0.3">
      <c r="C78" s="21">
        <v>98</v>
      </c>
      <c r="D78" s="22">
        <f>ROUND(150/('Hintergrund Berechnung'!$I$939*(C78^0.70558407859294)),3)</f>
        <v>1.123</v>
      </c>
      <c r="E78" s="22">
        <f>ROUND(57/('Hintergrund Berechnung'!$N$939*(C78^0.450818786555515)),3)</f>
        <v>5.3150000000000004</v>
      </c>
      <c r="F78" s="22">
        <f>ROUND('Hintergrund Berechnung'!$O$941,3)</f>
        <v>8.43</v>
      </c>
      <c r="G78" s="20">
        <f>ROUND('Hintergrund Berechnung'!$J$941,3)</f>
        <v>3.7839999999999998</v>
      </c>
      <c r="I78" s="21">
        <v>98</v>
      </c>
      <c r="J78" s="22">
        <f>ROUND(180/('Hintergrund Berechnung'!$I$939*(I78^0.70558407859294)),3)</f>
        <v>1.3480000000000001</v>
      </c>
      <c r="K78" s="22">
        <f>ROUND(45/('Hintergrund Berechnung'!$N$939*(I78^0.450818786555515)),3)</f>
        <v>4.1959999999999997</v>
      </c>
      <c r="L78" s="22">
        <f>ROUND('Hintergrund Berechnung'!$O$942,3)</f>
        <v>6.7770000000000001</v>
      </c>
      <c r="M78" s="20">
        <f>ROUND('Hintergrund Berechnung'!$J$942,3)</f>
        <v>3.0630000000000002</v>
      </c>
    </row>
    <row r="79" spans="3:13" x14ac:dyDescent="0.3">
      <c r="C79" s="21">
        <v>99</v>
      </c>
      <c r="D79" s="22">
        <f>ROUND(150/('Hintergrund Berechnung'!$I$939*(C79^0.70558407859294)),3)</f>
        <v>1.115</v>
      </c>
      <c r="E79" s="22">
        <f>ROUND(57/('Hintergrund Berechnung'!$N$939*(C79^0.450818786555515)),3)</f>
        <v>5.2910000000000004</v>
      </c>
      <c r="F79" s="22">
        <f>ROUND('Hintergrund Berechnung'!$O$941,3)</f>
        <v>8.43</v>
      </c>
      <c r="G79" s="20">
        <f>ROUND('Hintergrund Berechnung'!$J$941,3)</f>
        <v>3.7839999999999998</v>
      </c>
      <c r="I79" s="21">
        <v>99</v>
      </c>
      <c r="J79" s="22">
        <f>ROUND(180/('Hintergrund Berechnung'!$I$939*(I79^0.70558407859294)),3)</f>
        <v>1.3380000000000001</v>
      </c>
      <c r="K79" s="22">
        <f>ROUND(45/('Hintergrund Berechnung'!$N$939*(I79^0.450818786555515)),3)</f>
        <v>4.1769999999999996</v>
      </c>
      <c r="L79" s="22">
        <f>ROUND('Hintergrund Berechnung'!$O$942,3)</f>
        <v>6.7770000000000001</v>
      </c>
      <c r="M79" s="20">
        <f>ROUND('Hintergrund Berechnung'!$J$942,3)</f>
        <v>3.0630000000000002</v>
      </c>
    </row>
    <row r="80" spans="3:13" x14ac:dyDescent="0.3">
      <c r="C80" s="21">
        <v>100</v>
      </c>
      <c r="D80" s="22">
        <f>ROUND(150/('Hintergrund Berechnung'!$I$939*(C80^0.70558407859294)),3)</f>
        <v>1.107</v>
      </c>
      <c r="E80" s="22">
        <f>ROUND(57/('Hintergrund Berechnung'!$N$939*(C80^0.450818786555515)),3)</f>
        <v>5.2670000000000003</v>
      </c>
      <c r="F80" s="22">
        <f>ROUND('Hintergrund Berechnung'!$O$941,3)</f>
        <v>8.43</v>
      </c>
      <c r="G80" s="20">
        <f>ROUND('Hintergrund Berechnung'!$J$941,3)</f>
        <v>3.7839999999999998</v>
      </c>
      <c r="I80" s="21">
        <v>100</v>
      </c>
      <c r="J80" s="22">
        <f>ROUND(180/('Hintergrund Berechnung'!$I$939*(I80^0.70558407859294)),3)</f>
        <v>1.329</v>
      </c>
      <c r="K80" s="22">
        <f>ROUND(45/('Hintergrund Berechnung'!$N$939*(I80^0.450818786555515)),3)</f>
        <v>4.1580000000000004</v>
      </c>
      <c r="L80" s="22">
        <f>ROUND('Hintergrund Berechnung'!$O$942,3)</f>
        <v>6.7770000000000001</v>
      </c>
      <c r="M80" s="20">
        <f>ROUND('Hintergrund Berechnung'!$J$942,3)</f>
        <v>3.0630000000000002</v>
      </c>
    </row>
    <row r="81" spans="3:13" x14ac:dyDescent="0.3">
      <c r="C81" s="21">
        <v>101</v>
      </c>
      <c r="D81" s="22">
        <f>ROUND(150/('Hintergrund Berechnung'!$I$939*(C81^0.70558407859294)),3)</f>
        <v>1.1000000000000001</v>
      </c>
      <c r="E81" s="22">
        <f>ROUND(57/('Hintergrund Berechnung'!$N$939*(C81^0.450818786555515)),3)</f>
        <v>5.2430000000000003</v>
      </c>
      <c r="F81" s="22">
        <f>ROUND('Hintergrund Berechnung'!$O$941,3)</f>
        <v>8.43</v>
      </c>
      <c r="G81" s="20">
        <f>ROUND('Hintergrund Berechnung'!$J$941,3)</f>
        <v>3.7839999999999998</v>
      </c>
      <c r="I81" s="21">
        <v>101</v>
      </c>
      <c r="J81" s="22">
        <f>ROUND(180/('Hintergrund Berechnung'!$I$939*(I81^0.70558407859294)),3)</f>
        <v>1.319</v>
      </c>
      <c r="K81" s="22">
        <f>ROUND(45/('Hintergrund Berechnung'!$N$939*(I81^0.450818786555515)),3)</f>
        <v>4.1390000000000002</v>
      </c>
      <c r="L81" s="22">
        <f>ROUND('Hintergrund Berechnung'!$O$942,3)</f>
        <v>6.7770000000000001</v>
      </c>
      <c r="M81" s="20">
        <f>ROUND('Hintergrund Berechnung'!$J$942,3)</f>
        <v>3.0630000000000002</v>
      </c>
    </row>
    <row r="82" spans="3:13" x14ac:dyDescent="0.3">
      <c r="C82" s="21">
        <v>102</v>
      </c>
      <c r="D82" s="22">
        <f>ROUND(150/('Hintergrund Berechnung'!$I$939*(C82^0.70558407859294)),3)</f>
        <v>1.0920000000000001</v>
      </c>
      <c r="E82" s="22">
        <f>ROUND(57/('Hintergrund Berechnung'!$N$939*(C82^0.450818786555515)),3)</f>
        <v>5.22</v>
      </c>
      <c r="F82" s="22">
        <f>ROUND('Hintergrund Berechnung'!$O$941,3)</f>
        <v>8.43</v>
      </c>
      <c r="G82" s="20">
        <f>ROUND('Hintergrund Berechnung'!$J$941,3)</f>
        <v>3.7839999999999998</v>
      </c>
      <c r="I82" s="21">
        <v>102</v>
      </c>
      <c r="J82" s="22">
        <f>ROUND(180/('Hintergrund Berechnung'!$I$939*(I82^0.70558407859294)),3)</f>
        <v>1.31</v>
      </c>
      <c r="K82" s="22">
        <f>ROUND(45/('Hintergrund Berechnung'!$N$939*(I82^0.450818786555515)),3)</f>
        <v>4.1210000000000004</v>
      </c>
      <c r="L82" s="22">
        <f>ROUND('Hintergrund Berechnung'!$O$942,3)</f>
        <v>6.7770000000000001</v>
      </c>
      <c r="M82" s="20">
        <f>ROUND('Hintergrund Berechnung'!$J$942,3)</f>
        <v>3.0630000000000002</v>
      </c>
    </row>
    <row r="83" spans="3:13" x14ac:dyDescent="0.3">
      <c r="C83" s="21">
        <v>103</v>
      </c>
      <c r="D83" s="22">
        <f>ROUND(150/('Hintergrund Berechnung'!$I$939*(C83^0.70558407859294)),3)</f>
        <v>1.0840000000000001</v>
      </c>
      <c r="E83" s="22">
        <f>ROUND(57/('Hintergrund Berechnung'!$N$939*(C83^0.450818786555515)),3)</f>
        <v>5.1970000000000001</v>
      </c>
      <c r="F83" s="22">
        <f>ROUND('Hintergrund Berechnung'!$O$941,3)</f>
        <v>8.43</v>
      </c>
      <c r="G83" s="20">
        <f>ROUND('Hintergrund Berechnung'!$J$941,3)</f>
        <v>3.7839999999999998</v>
      </c>
      <c r="I83" s="21">
        <v>103</v>
      </c>
      <c r="J83" s="22">
        <f>ROUND(180/('Hintergrund Berechnung'!$I$939*(I83^0.70558407859294)),3)</f>
        <v>1.3009999999999999</v>
      </c>
      <c r="K83" s="22">
        <f>ROUND(45/('Hintergrund Berechnung'!$N$939*(I83^0.450818786555515)),3)</f>
        <v>4.1029999999999998</v>
      </c>
      <c r="L83" s="22">
        <f>ROUND('Hintergrund Berechnung'!$O$942,3)</f>
        <v>6.7770000000000001</v>
      </c>
      <c r="M83" s="20">
        <f>ROUND('Hintergrund Berechnung'!$J$942,3)</f>
        <v>3.0630000000000002</v>
      </c>
    </row>
    <row r="84" spans="3:13" x14ac:dyDescent="0.3">
      <c r="C84" s="21">
        <v>104</v>
      </c>
      <c r="D84" s="22">
        <f>ROUND(150/('Hintergrund Berechnung'!$I$939*(C84^0.70558407859294)),3)</f>
        <v>1.077</v>
      </c>
      <c r="E84" s="22">
        <f>ROUND(57/('Hintergrund Berechnung'!$N$939*(C84^0.450818786555515)),3)</f>
        <v>5.1740000000000004</v>
      </c>
      <c r="F84" s="22">
        <f>ROUND('Hintergrund Berechnung'!$O$941,3)</f>
        <v>8.43</v>
      </c>
      <c r="G84" s="20">
        <f>ROUND('Hintergrund Berechnung'!$J$941,3)</f>
        <v>3.7839999999999998</v>
      </c>
      <c r="I84" s="21">
        <v>104</v>
      </c>
      <c r="J84" s="22">
        <f>ROUND(180/('Hintergrund Berechnung'!$I$939*(I84^0.70558407859294)),3)</f>
        <v>1.2929999999999999</v>
      </c>
      <c r="K84" s="22">
        <f>ROUND(45/('Hintergrund Berechnung'!$N$939*(I84^0.450818786555515)),3)</f>
        <v>4.085</v>
      </c>
      <c r="L84" s="22">
        <f>ROUND('Hintergrund Berechnung'!$O$942,3)</f>
        <v>6.7770000000000001</v>
      </c>
      <c r="M84" s="20">
        <f>ROUND('Hintergrund Berechnung'!$J$942,3)</f>
        <v>3.0630000000000002</v>
      </c>
    </row>
    <row r="85" spans="3:13" x14ac:dyDescent="0.3">
      <c r="C85" s="21">
        <v>105</v>
      </c>
      <c r="D85" s="22">
        <f>ROUND(150/('Hintergrund Berechnung'!$I$939*(C85^0.70558407859294)),3)</f>
        <v>1.07</v>
      </c>
      <c r="E85" s="22">
        <f>ROUND(57/('Hintergrund Berechnung'!$N$939*(C85^0.450818786555515)),3)</f>
        <v>5.1520000000000001</v>
      </c>
      <c r="F85" s="22">
        <f>ROUND('Hintergrund Berechnung'!$O$941,3)</f>
        <v>8.43</v>
      </c>
      <c r="G85" s="20">
        <f>ROUND('Hintergrund Berechnung'!$J$941,3)</f>
        <v>3.7839999999999998</v>
      </c>
      <c r="I85" s="21">
        <v>105</v>
      </c>
      <c r="J85" s="22">
        <f>ROUND(180/('Hintergrund Berechnung'!$I$939*(I85^0.70558407859294)),3)</f>
        <v>1.284</v>
      </c>
      <c r="K85" s="22">
        <f>ROUND(45/('Hintergrund Berechnung'!$N$939*(I85^0.450818786555515)),3)</f>
        <v>4.0670000000000002</v>
      </c>
      <c r="L85" s="22">
        <f>ROUND('Hintergrund Berechnung'!$O$942,3)</f>
        <v>6.7770000000000001</v>
      </c>
      <c r="M85" s="20">
        <f>ROUND('Hintergrund Berechnung'!$J$942,3)</f>
        <v>3.0630000000000002</v>
      </c>
    </row>
    <row r="86" spans="3:13" x14ac:dyDescent="0.3">
      <c r="C86" s="21">
        <v>106</v>
      </c>
      <c r="D86" s="22">
        <f>ROUND(150/('Hintergrund Berechnung'!$I$939*(C86^0.70558407859294)),3)</f>
        <v>1.0629999999999999</v>
      </c>
      <c r="E86" s="22">
        <f>ROUND(57/('Hintergrund Berechnung'!$N$939*(C86^0.450818786555515)),3)</f>
        <v>5.13</v>
      </c>
      <c r="F86" s="22">
        <f>ROUND('Hintergrund Berechnung'!$O$941,3)</f>
        <v>8.43</v>
      </c>
      <c r="G86" s="20">
        <f>ROUND('Hintergrund Berechnung'!$J$941,3)</f>
        <v>3.7839999999999998</v>
      </c>
      <c r="I86" s="21">
        <v>106</v>
      </c>
      <c r="J86" s="22">
        <f>ROUND(180/('Hintergrund Berechnung'!$I$939*(I86^0.70558407859294)),3)</f>
        <v>1.2749999999999999</v>
      </c>
      <c r="K86" s="22">
        <f>ROUND(45/('Hintergrund Berechnung'!$N$939*(I86^0.450818786555515)),3)</f>
        <v>4.05</v>
      </c>
      <c r="L86" s="22">
        <f>ROUND('Hintergrund Berechnung'!$O$942,3)</f>
        <v>6.7770000000000001</v>
      </c>
      <c r="M86" s="20">
        <f>ROUND('Hintergrund Berechnung'!$J$942,3)</f>
        <v>3.0630000000000002</v>
      </c>
    </row>
    <row r="87" spans="3:13" x14ac:dyDescent="0.3">
      <c r="C87" s="21">
        <v>107</v>
      </c>
      <c r="D87" s="22">
        <f>ROUND(150/('Hintergrund Berechnung'!$I$939*(C87^0.70558407859294)),3)</f>
        <v>1.056</v>
      </c>
      <c r="E87" s="22">
        <f>ROUND(57/('Hintergrund Berechnung'!$N$939*(C87^0.450818786555515)),3)</f>
        <v>5.1079999999999997</v>
      </c>
      <c r="F87" s="22">
        <f>ROUND('Hintergrund Berechnung'!$O$941,3)</f>
        <v>8.43</v>
      </c>
      <c r="G87" s="20">
        <f>ROUND('Hintergrund Berechnung'!$J$941,3)</f>
        <v>3.7839999999999998</v>
      </c>
      <c r="I87" s="21">
        <v>107</v>
      </c>
      <c r="J87" s="22">
        <f>ROUND(180/('Hintergrund Berechnung'!$I$939*(I87^0.70558407859294)),3)</f>
        <v>1.2669999999999999</v>
      </c>
      <c r="K87" s="22">
        <f>ROUND(45/('Hintergrund Berechnung'!$N$939*(I87^0.450818786555515)),3)</f>
        <v>4.0330000000000004</v>
      </c>
      <c r="L87" s="22">
        <f>ROUND('Hintergrund Berechnung'!$O$942,3)</f>
        <v>6.7770000000000001</v>
      </c>
      <c r="M87" s="20">
        <f>ROUND('Hintergrund Berechnung'!$J$942,3)</f>
        <v>3.0630000000000002</v>
      </c>
    </row>
    <row r="88" spans="3:13" x14ac:dyDescent="0.3">
      <c r="C88" s="21">
        <v>108</v>
      </c>
      <c r="D88" s="22">
        <f>ROUND(150/('Hintergrund Berechnung'!$I$939*(C88^0.70558407859294)),3)</f>
        <v>1.0489999999999999</v>
      </c>
      <c r="E88" s="22">
        <f>ROUND(57/('Hintergrund Berechnung'!$N$939*(C88^0.450818786555515)),3)</f>
        <v>5.0869999999999997</v>
      </c>
      <c r="F88" s="22">
        <f>ROUND('Hintergrund Berechnung'!$O$941,3)</f>
        <v>8.43</v>
      </c>
      <c r="G88" s="20">
        <f>ROUND('Hintergrund Berechnung'!$J$941,3)</f>
        <v>3.7839999999999998</v>
      </c>
      <c r="I88" s="21">
        <v>108</v>
      </c>
      <c r="J88" s="22">
        <f>ROUND(180/('Hintergrund Berechnung'!$I$939*(I88^0.70558407859294)),3)</f>
        <v>1.2589999999999999</v>
      </c>
      <c r="K88" s="22">
        <f>ROUND(45/('Hintergrund Berechnung'!$N$939*(I88^0.450818786555515)),3)</f>
        <v>4.016</v>
      </c>
      <c r="L88" s="22">
        <f>ROUND('Hintergrund Berechnung'!$O$942,3)</f>
        <v>6.7770000000000001</v>
      </c>
      <c r="M88" s="20">
        <f>ROUND('Hintergrund Berechnung'!$J$942,3)</f>
        <v>3.0630000000000002</v>
      </c>
    </row>
    <row r="89" spans="3:13" x14ac:dyDescent="0.3">
      <c r="C89" s="21">
        <v>109</v>
      </c>
      <c r="D89" s="22">
        <f>ROUND(150/('Hintergrund Berechnung'!$I$939*(C89^0.70558407859294)),3)</f>
        <v>1.042</v>
      </c>
      <c r="E89" s="22">
        <f>ROUND(57/('Hintergrund Berechnung'!$N$939*(C89^0.450818786555515)),3)</f>
        <v>5.0659999999999998</v>
      </c>
      <c r="F89" s="22">
        <f>ROUND('Hintergrund Berechnung'!$O$941,3)</f>
        <v>8.43</v>
      </c>
      <c r="G89" s="20">
        <f>ROUND('Hintergrund Berechnung'!$J$941,3)</f>
        <v>3.7839999999999998</v>
      </c>
      <c r="I89" s="21">
        <v>109</v>
      </c>
      <c r="J89" s="22">
        <f>ROUND(180/('Hintergrund Berechnung'!$I$939*(I89^0.70558407859294)),3)</f>
        <v>1.25</v>
      </c>
      <c r="K89" s="22">
        <f>ROUND(45/('Hintergrund Berechnung'!$N$939*(I89^0.450818786555515)),3)</f>
        <v>3.9990000000000001</v>
      </c>
      <c r="L89" s="22">
        <f>ROUND('Hintergrund Berechnung'!$O$942,3)</f>
        <v>6.7770000000000001</v>
      </c>
      <c r="M89" s="20">
        <f>ROUND('Hintergrund Berechnung'!$J$942,3)</f>
        <v>3.0630000000000002</v>
      </c>
    </row>
    <row r="90" spans="3:13" x14ac:dyDescent="0.3">
      <c r="C90" s="21">
        <v>110</v>
      </c>
      <c r="D90" s="22">
        <f>ROUND(150/('Hintergrund Berechnung'!$I$939*(C90^0.70558407859294)),3)</f>
        <v>1.0349999999999999</v>
      </c>
      <c r="E90" s="22">
        <f>ROUND(57/('Hintergrund Berechnung'!$N$939*(C90^0.450818786555515)),3)</f>
        <v>5.0449999999999999</v>
      </c>
      <c r="F90" s="22">
        <f>ROUND('Hintergrund Berechnung'!$O$941,3)</f>
        <v>8.43</v>
      </c>
      <c r="G90" s="20">
        <f>ROUND('Hintergrund Berechnung'!$J$941,3)</f>
        <v>3.7839999999999998</v>
      </c>
      <c r="I90" s="21">
        <v>110</v>
      </c>
      <c r="J90" s="22">
        <f>ROUND(180/('Hintergrund Berechnung'!$I$939*(I90^0.70558407859294)),3)</f>
        <v>1.242</v>
      </c>
      <c r="K90" s="22">
        <f>ROUND(45/('Hintergrund Berechnung'!$N$939*(I90^0.450818786555515)),3)</f>
        <v>3.9830000000000001</v>
      </c>
      <c r="L90" s="22">
        <f>ROUND('Hintergrund Berechnung'!$O$942,3)</f>
        <v>6.7770000000000001</v>
      </c>
      <c r="M90" s="20">
        <f>ROUND('Hintergrund Berechnung'!$J$942,3)</f>
        <v>3.0630000000000002</v>
      </c>
    </row>
    <row r="91" spans="3:13" x14ac:dyDescent="0.3">
      <c r="C91" s="21">
        <v>111</v>
      </c>
      <c r="D91" s="22">
        <f>ROUND(150/('Hintergrund Berechnung'!$I$939*(C91^0.70558407859294)),3)</f>
        <v>1.0289999999999999</v>
      </c>
      <c r="E91" s="22">
        <f>ROUND(57/('Hintergrund Berechnung'!$N$939*(C91^0.450818786555515)),3)</f>
        <v>5.0250000000000004</v>
      </c>
      <c r="F91" s="22">
        <f>ROUND('Hintergrund Berechnung'!$O$941,3)</f>
        <v>8.43</v>
      </c>
      <c r="G91" s="20">
        <f>ROUND('Hintergrund Berechnung'!$J$941,3)</f>
        <v>3.7839999999999998</v>
      </c>
      <c r="I91" s="21">
        <v>111</v>
      </c>
      <c r="J91" s="22">
        <f>ROUND(180/('Hintergrund Berechnung'!$I$939*(I91^0.70558407859294)),3)</f>
        <v>1.234</v>
      </c>
      <c r="K91" s="22">
        <f>ROUND(45/('Hintergrund Berechnung'!$N$939*(I91^0.450818786555515)),3)</f>
        <v>3.9670000000000001</v>
      </c>
      <c r="L91" s="22">
        <f>ROUND('Hintergrund Berechnung'!$O$942,3)</f>
        <v>6.7770000000000001</v>
      </c>
      <c r="M91" s="20">
        <f>ROUND('Hintergrund Berechnung'!$J$942,3)</f>
        <v>3.0630000000000002</v>
      </c>
    </row>
    <row r="92" spans="3:13" x14ac:dyDescent="0.3">
      <c r="C92" s="21">
        <v>112</v>
      </c>
      <c r="D92" s="22">
        <f>ROUND(150/('Hintergrund Berechnung'!$I$939*(C92^0.70558407859294)),3)</f>
        <v>1.022</v>
      </c>
      <c r="E92" s="22">
        <f>ROUND(57/('Hintergrund Berechnung'!$N$939*(C92^0.450818786555515)),3)</f>
        <v>5.0039999999999996</v>
      </c>
      <c r="F92" s="22">
        <f>ROUND('Hintergrund Berechnung'!$O$941,3)</f>
        <v>8.43</v>
      </c>
      <c r="G92" s="20">
        <f>ROUND('Hintergrund Berechnung'!$J$941,3)</f>
        <v>3.7839999999999998</v>
      </c>
      <c r="I92" s="21">
        <v>112</v>
      </c>
      <c r="J92" s="22">
        <f>ROUND(180/('Hintergrund Berechnung'!$I$939*(I92^0.70558407859294)),3)</f>
        <v>1.2270000000000001</v>
      </c>
      <c r="K92" s="22">
        <f>ROUND(45/('Hintergrund Berechnung'!$N$939*(I92^0.450818786555515)),3)</f>
        <v>3.9510000000000001</v>
      </c>
      <c r="L92" s="22">
        <f>ROUND('Hintergrund Berechnung'!$O$942,3)</f>
        <v>6.7770000000000001</v>
      </c>
      <c r="M92" s="20">
        <f>ROUND('Hintergrund Berechnung'!$J$942,3)</f>
        <v>3.0630000000000002</v>
      </c>
    </row>
    <row r="93" spans="3:13" x14ac:dyDescent="0.3">
      <c r="C93" s="21">
        <v>113</v>
      </c>
      <c r="D93" s="22">
        <f>ROUND(150/('Hintergrund Berechnung'!$I$939*(C93^0.70558407859294)),3)</f>
        <v>1.016</v>
      </c>
      <c r="E93" s="22">
        <f>ROUND(57/('Hintergrund Berechnung'!$N$939*(C93^0.450818786555515)),3)</f>
        <v>4.984</v>
      </c>
      <c r="F93" s="22">
        <f>ROUND('Hintergrund Berechnung'!$O$941,3)</f>
        <v>8.43</v>
      </c>
      <c r="G93" s="20">
        <f>ROUND('Hintergrund Berechnung'!$J$941,3)</f>
        <v>3.7839999999999998</v>
      </c>
      <c r="I93" s="21">
        <v>113</v>
      </c>
      <c r="J93" s="22">
        <f>ROUND(180/('Hintergrund Berechnung'!$I$939*(I93^0.70558407859294)),3)</f>
        <v>1.2190000000000001</v>
      </c>
      <c r="K93" s="22">
        <f>ROUND(45/('Hintergrund Berechnung'!$N$939*(I93^0.450818786555515)),3)</f>
        <v>3.9350000000000001</v>
      </c>
      <c r="L93" s="22">
        <f>ROUND('Hintergrund Berechnung'!$O$942,3)</f>
        <v>6.7770000000000001</v>
      </c>
      <c r="M93" s="20">
        <f>ROUND('Hintergrund Berechnung'!$J$942,3)</f>
        <v>3.0630000000000002</v>
      </c>
    </row>
    <row r="94" spans="3:13" x14ac:dyDescent="0.3">
      <c r="C94" s="21">
        <v>114</v>
      </c>
      <c r="D94" s="22">
        <f>ROUND(150/('Hintergrund Berechnung'!$I$939*(C94^0.70558407859294)),3)</f>
        <v>1.01</v>
      </c>
      <c r="E94" s="22">
        <f>ROUND(57/('Hintergrund Berechnung'!$N$939*(C94^0.450818786555515)),3)</f>
        <v>4.9649999999999999</v>
      </c>
      <c r="F94" s="22">
        <f>ROUND('Hintergrund Berechnung'!$O$941,3)</f>
        <v>8.43</v>
      </c>
      <c r="G94" s="20">
        <f>ROUND('Hintergrund Berechnung'!$J$941,3)</f>
        <v>3.7839999999999998</v>
      </c>
      <c r="I94" s="21">
        <v>114</v>
      </c>
      <c r="J94" s="22">
        <f>ROUND(180/('Hintergrund Berechnung'!$I$939*(I94^0.70558407859294)),3)</f>
        <v>1.2110000000000001</v>
      </c>
      <c r="K94" s="22">
        <f>ROUND(45/('Hintergrund Berechnung'!$N$939*(I94^0.450818786555515)),3)</f>
        <v>3.919</v>
      </c>
      <c r="L94" s="22">
        <f>ROUND('Hintergrund Berechnung'!$O$942,3)</f>
        <v>6.7770000000000001</v>
      </c>
      <c r="M94" s="20">
        <f>ROUND('Hintergrund Berechnung'!$J$942,3)</f>
        <v>3.0630000000000002</v>
      </c>
    </row>
    <row r="95" spans="3:13" x14ac:dyDescent="0.3">
      <c r="C95" s="21">
        <v>115</v>
      </c>
      <c r="D95" s="22">
        <f>ROUND(150/('Hintergrund Berechnung'!$I$939*(C95^0.70558407859294)),3)</f>
        <v>1.0029999999999999</v>
      </c>
      <c r="E95" s="22">
        <f>ROUND(57/('Hintergrund Berechnung'!$N$939*(C95^0.450818786555515)),3)</f>
        <v>4.9450000000000003</v>
      </c>
      <c r="F95" s="22">
        <f>ROUND('Hintergrund Berechnung'!$O$941,3)</f>
        <v>8.43</v>
      </c>
      <c r="G95" s="20">
        <f>ROUND('Hintergrund Berechnung'!$J$941,3)</f>
        <v>3.7839999999999998</v>
      </c>
      <c r="I95" s="21">
        <v>115</v>
      </c>
      <c r="J95" s="22">
        <f>ROUND(180/('Hintergrund Berechnung'!$I$939*(I95^0.70558407859294)),3)</f>
        <v>1.204</v>
      </c>
      <c r="K95" s="22">
        <f>ROUND(45/('Hintergrund Berechnung'!$N$939*(I95^0.450818786555515)),3)</f>
        <v>3.9039999999999999</v>
      </c>
      <c r="L95" s="22">
        <f>ROUND('Hintergrund Berechnung'!$O$942,3)</f>
        <v>6.7770000000000001</v>
      </c>
      <c r="M95" s="20">
        <f>ROUND('Hintergrund Berechnung'!$J$942,3)</f>
        <v>3.0630000000000002</v>
      </c>
    </row>
    <row r="96" spans="3:13" x14ac:dyDescent="0.3">
      <c r="C96" s="21">
        <v>116</v>
      </c>
      <c r="D96" s="22">
        <f>ROUND(150/('Hintergrund Berechnung'!$I$939*(C96^0.70558407859294)),3)</f>
        <v>0.997</v>
      </c>
      <c r="E96" s="22">
        <f>ROUND(57/('Hintergrund Berechnung'!$N$939*(C96^0.450818786555515)),3)</f>
        <v>4.9260000000000002</v>
      </c>
      <c r="F96" s="22">
        <f>ROUND('Hintergrund Berechnung'!$O$941,3)</f>
        <v>8.43</v>
      </c>
      <c r="G96" s="20">
        <f>ROUND('Hintergrund Berechnung'!$J$941,3)</f>
        <v>3.7839999999999998</v>
      </c>
      <c r="I96" s="21">
        <v>116</v>
      </c>
      <c r="J96" s="22">
        <f>ROUND(180/('Hintergrund Berechnung'!$I$939*(I96^0.70558407859294)),3)</f>
        <v>1.1970000000000001</v>
      </c>
      <c r="K96" s="22">
        <f>ROUND(45/('Hintergrund Berechnung'!$N$939*(I96^0.450818786555515)),3)</f>
        <v>3.8889999999999998</v>
      </c>
      <c r="L96" s="22">
        <f>ROUND('Hintergrund Berechnung'!$O$942,3)</f>
        <v>6.7770000000000001</v>
      </c>
      <c r="M96" s="20">
        <f>ROUND('Hintergrund Berechnung'!$J$942,3)</f>
        <v>3.0630000000000002</v>
      </c>
    </row>
    <row r="97" spans="3:13" x14ac:dyDescent="0.3">
      <c r="C97" s="21">
        <v>117</v>
      </c>
      <c r="D97" s="22">
        <f>ROUND(150/('Hintergrund Berechnung'!$I$939*(C97^0.70558407859294)),3)</f>
        <v>0.99099999999999999</v>
      </c>
      <c r="E97" s="22">
        <f>ROUND(57/('Hintergrund Berechnung'!$N$939*(C97^0.450818786555515)),3)</f>
        <v>4.907</v>
      </c>
      <c r="F97" s="22">
        <f>ROUND('Hintergrund Berechnung'!$O$941,3)</f>
        <v>8.43</v>
      </c>
      <c r="G97" s="20">
        <f>ROUND('Hintergrund Berechnung'!$J$941,3)</f>
        <v>3.7839999999999998</v>
      </c>
      <c r="I97" s="21">
        <v>117</v>
      </c>
      <c r="J97" s="22">
        <f>ROUND(180/('Hintergrund Berechnung'!$I$939*(I97^0.70558407859294)),3)</f>
        <v>1.1890000000000001</v>
      </c>
      <c r="K97" s="22">
        <f>ROUND(45/('Hintergrund Berechnung'!$N$939*(I97^0.450818786555515)),3)</f>
        <v>3.8740000000000001</v>
      </c>
      <c r="L97" s="22">
        <f>ROUND('Hintergrund Berechnung'!$O$942,3)</f>
        <v>6.7770000000000001</v>
      </c>
      <c r="M97" s="20">
        <f>ROUND('Hintergrund Berechnung'!$J$942,3)</f>
        <v>3.0630000000000002</v>
      </c>
    </row>
    <row r="98" spans="3:13" x14ac:dyDescent="0.3">
      <c r="C98" s="21">
        <v>118</v>
      </c>
      <c r="D98" s="22">
        <f>ROUND(150/('Hintergrund Berechnung'!$I$939*(C98^0.70558407859294)),3)</f>
        <v>0.98499999999999999</v>
      </c>
      <c r="E98" s="22">
        <f>ROUND(57/('Hintergrund Berechnung'!$N$939*(C98^0.450818786555515)),3)</f>
        <v>4.8879999999999999</v>
      </c>
      <c r="F98" s="22">
        <f>ROUND('Hintergrund Berechnung'!$O$941,3)</f>
        <v>8.43</v>
      </c>
      <c r="G98" s="20">
        <f>ROUND('Hintergrund Berechnung'!$J$941,3)</f>
        <v>3.7839999999999998</v>
      </c>
      <c r="I98" s="21">
        <v>118</v>
      </c>
      <c r="J98" s="22">
        <f>ROUND(180/('Hintergrund Berechnung'!$I$939*(I98^0.70558407859294)),3)</f>
        <v>1.1819999999999999</v>
      </c>
      <c r="K98" s="22">
        <f>ROUND(45/('Hintergrund Berechnung'!$N$939*(I98^0.450818786555515)),3)</f>
        <v>3.859</v>
      </c>
      <c r="L98" s="22">
        <f>ROUND('Hintergrund Berechnung'!$O$942,3)</f>
        <v>6.7770000000000001</v>
      </c>
      <c r="M98" s="20">
        <f>ROUND('Hintergrund Berechnung'!$J$942,3)</f>
        <v>3.0630000000000002</v>
      </c>
    </row>
    <row r="99" spans="3:13" x14ac:dyDescent="0.3">
      <c r="C99" s="21">
        <v>119</v>
      </c>
      <c r="D99" s="22">
        <f>ROUND(150/('Hintergrund Berechnung'!$I$939*(C99^0.70558407859294)),3)</f>
        <v>0.97899999999999998</v>
      </c>
      <c r="E99" s="22">
        <f>ROUND(57/('Hintergrund Berechnung'!$N$939*(C99^0.450818786555515)),3)</f>
        <v>4.8689999999999998</v>
      </c>
      <c r="F99" s="22">
        <f>ROUND('Hintergrund Berechnung'!$O$941,3)</f>
        <v>8.43</v>
      </c>
      <c r="G99" s="20">
        <f>ROUND('Hintergrund Berechnung'!$J$941,3)</f>
        <v>3.7839999999999998</v>
      </c>
      <c r="I99" s="21">
        <v>119</v>
      </c>
      <c r="J99" s="22">
        <f>ROUND(180/('Hintergrund Berechnung'!$I$939*(I99^0.70558407859294)),3)</f>
        <v>1.175</v>
      </c>
      <c r="K99" s="22">
        <f>ROUND(45/('Hintergrund Berechnung'!$N$939*(I99^0.450818786555515)),3)</f>
        <v>3.8439999999999999</v>
      </c>
      <c r="L99" s="22">
        <f>ROUND('Hintergrund Berechnung'!$O$942,3)</f>
        <v>6.7770000000000001</v>
      </c>
      <c r="M99" s="20">
        <f>ROUND('Hintergrund Berechnung'!$J$942,3)</f>
        <v>3.0630000000000002</v>
      </c>
    </row>
    <row r="100" spans="3:13" x14ac:dyDescent="0.3">
      <c r="C100" s="21">
        <v>120</v>
      </c>
      <c r="D100" s="22">
        <f>ROUND(150/('Hintergrund Berechnung'!$I$939*(C100^0.70558407859294)),3)</f>
        <v>0.97399999999999998</v>
      </c>
      <c r="E100" s="22">
        <f>ROUND(57/('Hintergrund Berechnung'!$N$939*(C100^0.450818786555515)),3)</f>
        <v>4.851</v>
      </c>
      <c r="F100" s="22">
        <f>ROUND('Hintergrund Berechnung'!$O$941,3)</f>
        <v>8.43</v>
      </c>
      <c r="G100" s="20">
        <f>ROUND('Hintergrund Berechnung'!$J$941,3)</f>
        <v>3.7839999999999998</v>
      </c>
      <c r="I100" s="21">
        <v>120</v>
      </c>
      <c r="J100" s="22">
        <f>ROUND(180/('Hintergrund Berechnung'!$I$939*(I100^0.70558407859294)),3)</f>
        <v>1.1679999999999999</v>
      </c>
      <c r="K100" s="22">
        <f>ROUND(45/('Hintergrund Berechnung'!$N$939*(I100^0.450818786555515)),3)</f>
        <v>3.83</v>
      </c>
      <c r="L100" s="22">
        <f>ROUND('Hintergrund Berechnung'!$O$942,3)</f>
        <v>6.7770000000000001</v>
      </c>
      <c r="M100" s="20">
        <f>ROUND('Hintergrund Berechnung'!$J$942,3)</f>
        <v>3.0630000000000002</v>
      </c>
    </row>
    <row r="101" spans="3:13" x14ac:dyDescent="0.3">
      <c r="C101" s="21">
        <v>121</v>
      </c>
      <c r="D101" s="22">
        <f>ROUND(150/('Hintergrund Berechnung'!$I$939*(C101^0.70558407859294)),3)</f>
        <v>0.96799999999999997</v>
      </c>
      <c r="E101" s="22">
        <f>ROUND(57/('Hintergrund Berechnung'!$N$939*(C101^0.450818786555515)),3)</f>
        <v>4.8330000000000002</v>
      </c>
      <c r="F101" s="22">
        <f>ROUND('Hintergrund Berechnung'!$O$941,3)</f>
        <v>8.43</v>
      </c>
      <c r="G101" s="20">
        <f>ROUND('Hintergrund Berechnung'!$J$941,3)</f>
        <v>3.7839999999999998</v>
      </c>
      <c r="I101" s="21">
        <v>121</v>
      </c>
      <c r="J101" s="22">
        <f>ROUND(180/('Hintergrund Berechnung'!$I$939*(I101^0.70558407859294)),3)</f>
        <v>1.1619999999999999</v>
      </c>
      <c r="K101" s="22">
        <f>ROUND(45/('Hintergrund Berechnung'!$N$939*(I101^0.450818786555515)),3)</f>
        <v>3.8149999999999999</v>
      </c>
      <c r="L101" s="22">
        <f>ROUND('Hintergrund Berechnung'!$O$942,3)</f>
        <v>6.7770000000000001</v>
      </c>
      <c r="M101" s="20">
        <f>ROUND('Hintergrund Berechnung'!$J$942,3)</f>
        <v>3.0630000000000002</v>
      </c>
    </row>
    <row r="102" spans="3:13" x14ac:dyDescent="0.3">
      <c r="C102" s="21">
        <v>122</v>
      </c>
      <c r="D102" s="22">
        <f>ROUND(150/('Hintergrund Berechnung'!$I$939*(C102^0.70558407859294)),3)</f>
        <v>0.96199999999999997</v>
      </c>
      <c r="E102" s="22">
        <f>ROUND(57/('Hintergrund Berechnung'!$N$939*(C102^0.450818786555515)),3)</f>
        <v>4.8150000000000004</v>
      </c>
      <c r="F102" s="22">
        <f>ROUND('Hintergrund Berechnung'!$O$941,3)</f>
        <v>8.43</v>
      </c>
      <c r="G102" s="20">
        <f>ROUND('Hintergrund Berechnung'!$J$941,3)</f>
        <v>3.7839999999999998</v>
      </c>
      <c r="I102" s="21">
        <v>122</v>
      </c>
      <c r="J102" s="22">
        <f>ROUND(180/('Hintergrund Berechnung'!$I$939*(I102^0.70558407859294)),3)</f>
        <v>1.155</v>
      </c>
      <c r="K102" s="22">
        <f>ROUND(45/('Hintergrund Berechnung'!$N$939*(I102^0.450818786555515)),3)</f>
        <v>3.8010000000000002</v>
      </c>
      <c r="L102" s="22">
        <f>ROUND('Hintergrund Berechnung'!$O$942,3)</f>
        <v>6.7770000000000001</v>
      </c>
      <c r="M102" s="20">
        <f>ROUND('Hintergrund Berechnung'!$J$942,3)</f>
        <v>3.0630000000000002</v>
      </c>
    </row>
    <row r="103" spans="3:13" x14ac:dyDescent="0.3">
      <c r="C103" s="21">
        <v>123</v>
      </c>
      <c r="D103" s="22">
        <f>ROUND(150/('Hintergrund Berechnung'!$I$939*(C103^0.70558407859294)),3)</f>
        <v>0.95699999999999996</v>
      </c>
      <c r="E103" s="22">
        <f>ROUND(57/('Hintergrund Berechnung'!$N$939*(C103^0.450818786555515)),3)</f>
        <v>4.7969999999999997</v>
      </c>
      <c r="F103" s="22">
        <f>ROUND('Hintergrund Berechnung'!$O$941,3)</f>
        <v>8.43</v>
      </c>
      <c r="G103" s="20">
        <f>ROUND('Hintergrund Berechnung'!$J$941,3)</f>
        <v>3.7839999999999998</v>
      </c>
      <c r="I103" s="21">
        <v>123</v>
      </c>
      <c r="J103" s="22">
        <f>ROUND(180/('Hintergrund Berechnung'!$I$939*(I103^0.70558407859294)),3)</f>
        <v>1.1479999999999999</v>
      </c>
      <c r="K103" s="22">
        <f>ROUND(45/('Hintergrund Berechnung'!$N$939*(I103^0.450818786555515)),3)</f>
        <v>3.7869999999999999</v>
      </c>
      <c r="L103" s="22">
        <f>ROUND('Hintergrund Berechnung'!$O$942,3)</f>
        <v>6.7770000000000001</v>
      </c>
      <c r="M103" s="20">
        <f>ROUND('Hintergrund Berechnung'!$J$942,3)</f>
        <v>3.0630000000000002</v>
      </c>
    </row>
    <row r="104" spans="3:13" x14ac:dyDescent="0.3">
      <c r="C104" s="21">
        <v>124</v>
      </c>
      <c r="D104" s="22">
        <f>ROUND(150/('Hintergrund Berechnung'!$I$939*(C104^0.70558407859294)),3)</f>
        <v>0.95099999999999996</v>
      </c>
      <c r="E104" s="22">
        <f>ROUND(57/('Hintergrund Berechnung'!$N$939*(C104^0.450818786555515)),3)</f>
        <v>4.78</v>
      </c>
      <c r="F104" s="22">
        <f>ROUND('Hintergrund Berechnung'!$O$941,3)</f>
        <v>8.43</v>
      </c>
      <c r="G104" s="20">
        <f>ROUND('Hintergrund Berechnung'!$J$941,3)</f>
        <v>3.7839999999999998</v>
      </c>
      <c r="I104" s="21">
        <v>124</v>
      </c>
      <c r="J104" s="22">
        <f>ROUND(180/('Hintergrund Berechnung'!$I$939*(I104^0.70558407859294)),3)</f>
        <v>1.1419999999999999</v>
      </c>
      <c r="K104" s="22">
        <f>ROUND(45/('Hintergrund Berechnung'!$N$939*(I104^0.450818786555515)),3)</f>
        <v>3.774</v>
      </c>
      <c r="L104" s="22">
        <f>ROUND('Hintergrund Berechnung'!$O$942,3)</f>
        <v>6.7770000000000001</v>
      </c>
      <c r="M104" s="20">
        <f>ROUND('Hintergrund Berechnung'!$J$942,3)</f>
        <v>3.0630000000000002</v>
      </c>
    </row>
    <row r="105" spans="3:13" x14ac:dyDescent="0.3">
      <c r="C105" s="21">
        <v>125</v>
      </c>
      <c r="D105" s="22">
        <f>ROUND(150/('Hintergrund Berechnung'!$I$939*(C105^0.70558407859294)),3)</f>
        <v>0.94599999999999995</v>
      </c>
      <c r="E105" s="22">
        <f>ROUND(57/('Hintergrund Berechnung'!$N$939*(C105^0.450818786555515)),3)</f>
        <v>4.7629999999999999</v>
      </c>
      <c r="F105" s="22">
        <f>ROUND('Hintergrund Berechnung'!$O$941,3)</f>
        <v>8.43</v>
      </c>
      <c r="G105" s="20">
        <f>ROUND('Hintergrund Berechnung'!$J$941,3)</f>
        <v>3.7839999999999998</v>
      </c>
      <c r="I105" s="21">
        <v>125</v>
      </c>
      <c r="J105" s="22">
        <f>ROUND(180/('Hintergrund Berechnung'!$I$939*(I105^0.70558407859294)),3)</f>
        <v>1.135</v>
      </c>
      <c r="K105" s="22">
        <f>ROUND(45/('Hintergrund Berechnung'!$N$939*(I105^0.450818786555515)),3)</f>
        <v>3.76</v>
      </c>
      <c r="L105" s="22">
        <f>ROUND('Hintergrund Berechnung'!$O$942,3)</f>
        <v>6.7770000000000001</v>
      </c>
      <c r="M105" s="20">
        <f>ROUND('Hintergrund Berechnung'!$J$942,3)</f>
        <v>3.0630000000000002</v>
      </c>
    </row>
    <row r="106" spans="3:13" x14ac:dyDescent="0.3">
      <c r="C106" s="21">
        <v>126</v>
      </c>
      <c r="D106" s="22">
        <f>ROUND(150/('Hintergrund Berechnung'!$I$939*(C106^0.70558407859294)),3)</f>
        <v>0.94099999999999995</v>
      </c>
      <c r="E106" s="22">
        <f>ROUND(57/('Hintergrund Berechnung'!$N$939*(C106^0.450818786555515)),3)</f>
        <v>4.7460000000000004</v>
      </c>
      <c r="F106" s="22">
        <f>ROUND('Hintergrund Berechnung'!$O$941,3)</f>
        <v>8.43</v>
      </c>
      <c r="G106" s="20">
        <f>ROUND('Hintergrund Berechnung'!$J$941,3)</f>
        <v>3.7839999999999998</v>
      </c>
      <c r="I106" s="21">
        <v>126</v>
      </c>
      <c r="J106" s="22">
        <f>ROUND(180/('Hintergrund Berechnung'!$I$939*(I106^0.70558407859294)),3)</f>
        <v>1.129</v>
      </c>
      <c r="K106" s="22">
        <f>ROUND(45/('Hintergrund Berechnung'!$N$939*(I106^0.450818786555515)),3)</f>
        <v>3.746</v>
      </c>
      <c r="L106" s="22">
        <f>ROUND('Hintergrund Berechnung'!$O$942,3)</f>
        <v>6.7770000000000001</v>
      </c>
      <c r="M106" s="20">
        <f>ROUND('Hintergrund Berechnung'!$J$942,3)</f>
        <v>3.0630000000000002</v>
      </c>
    </row>
    <row r="107" spans="3:13" x14ac:dyDescent="0.3">
      <c r="C107" s="21">
        <v>127</v>
      </c>
      <c r="D107" s="22">
        <f>ROUND(150/('Hintergrund Berechnung'!$I$939*(C107^0.70558407859294)),3)</f>
        <v>0.93500000000000005</v>
      </c>
      <c r="E107" s="22">
        <f>ROUND(57/('Hintergrund Berechnung'!$N$939*(C107^0.450818786555515)),3)</f>
        <v>4.7290000000000001</v>
      </c>
      <c r="F107" s="22">
        <f>ROUND('Hintergrund Berechnung'!$O$941,3)</f>
        <v>8.43</v>
      </c>
      <c r="G107" s="20">
        <f>ROUND('Hintergrund Berechnung'!$J$941,3)</f>
        <v>3.7839999999999998</v>
      </c>
      <c r="I107" s="21">
        <v>127</v>
      </c>
      <c r="J107" s="22">
        <f>ROUND(180/('Hintergrund Berechnung'!$I$939*(I107^0.70558407859294)),3)</f>
        <v>1.123</v>
      </c>
      <c r="K107" s="22">
        <f>ROUND(45/('Hintergrund Berechnung'!$N$939*(I107^0.450818786555515)),3)</f>
        <v>3.7330000000000001</v>
      </c>
      <c r="L107" s="22">
        <f>ROUND('Hintergrund Berechnung'!$O$942,3)</f>
        <v>6.7770000000000001</v>
      </c>
      <c r="M107" s="20">
        <f>ROUND('Hintergrund Berechnung'!$J$942,3)</f>
        <v>3.0630000000000002</v>
      </c>
    </row>
    <row r="108" spans="3:13" x14ac:dyDescent="0.3">
      <c r="C108" s="21">
        <v>128</v>
      </c>
      <c r="D108" s="22">
        <f>ROUND(150/('Hintergrund Berechnung'!$I$939*(C108^0.70558407859294)),3)</f>
        <v>0.93</v>
      </c>
      <c r="E108" s="22">
        <f>ROUND(57/('Hintergrund Berechnung'!$N$939*(C108^0.450818786555515)),3)</f>
        <v>4.7119999999999997</v>
      </c>
      <c r="F108" s="22">
        <f>ROUND('Hintergrund Berechnung'!$O$941,3)</f>
        <v>8.43</v>
      </c>
      <c r="G108" s="20">
        <f>ROUND('Hintergrund Berechnung'!$J$941,3)</f>
        <v>3.7839999999999998</v>
      </c>
      <c r="I108" s="21">
        <v>128</v>
      </c>
      <c r="J108" s="22">
        <f>ROUND(180/('Hintergrund Berechnung'!$I$939*(I108^0.70558407859294)),3)</f>
        <v>1.1160000000000001</v>
      </c>
      <c r="K108" s="22">
        <f>ROUND(45/('Hintergrund Berechnung'!$N$939*(I108^0.450818786555515)),3)</f>
        <v>3.72</v>
      </c>
      <c r="L108" s="22">
        <f>ROUND('Hintergrund Berechnung'!$O$942,3)</f>
        <v>6.7770000000000001</v>
      </c>
      <c r="M108" s="20">
        <f>ROUND('Hintergrund Berechnung'!$J$942,3)</f>
        <v>3.0630000000000002</v>
      </c>
    </row>
    <row r="109" spans="3:13" x14ac:dyDescent="0.3">
      <c r="C109" s="21">
        <v>129</v>
      </c>
      <c r="D109" s="22">
        <f>ROUND(150/('Hintergrund Berechnung'!$I$939*(C109^0.70558407859294)),3)</f>
        <v>0.92500000000000004</v>
      </c>
      <c r="E109" s="22">
        <f>ROUND(57/('Hintergrund Berechnung'!$N$939*(C109^0.450818786555515)),3)</f>
        <v>4.6950000000000003</v>
      </c>
      <c r="F109" s="22">
        <f>ROUND('Hintergrund Berechnung'!$O$941,3)</f>
        <v>8.43</v>
      </c>
      <c r="G109" s="20">
        <f>ROUND('Hintergrund Berechnung'!$J$941,3)</f>
        <v>3.7839999999999998</v>
      </c>
      <c r="I109" s="21">
        <v>129</v>
      </c>
      <c r="J109" s="22">
        <f>ROUND(180/('Hintergrund Berechnung'!$I$939*(I109^0.70558407859294)),3)</f>
        <v>1.1100000000000001</v>
      </c>
      <c r="K109" s="22">
        <f>ROUND(45/('Hintergrund Berechnung'!$N$939*(I109^0.450818786555515)),3)</f>
        <v>3.7069999999999999</v>
      </c>
      <c r="L109" s="22">
        <f>ROUND('Hintergrund Berechnung'!$O$942,3)</f>
        <v>6.7770000000000001</v>
      </c>
      <c r="M109" s="20">
        <f>ROUND('Hintergrund Berechnung'!$J$942,3)</f>
        <v>3.0630000000000002</v>
      </c>
    </row>
    <row r="110" spans="3:13" x14ac:dyDescent="0.3">
      <c r="C110" s="21">
        <v>130</v>
      </c>
      <c r="D110" s="22">
        <f>ROUND(150/('Hintergrund Berechnung'!$I$939*(C110^0.70558407859294)),3)</f>
        <v>0.92</v>
      </c>
      <c r="E110" s="22">
        <f>ROUND(57/('Hintergrund Berechnung'!$N$939*(C110^0.450818786555515)),3)</f>
        <v>4.6790000000000003</v>
      </c>
      <c r="F110" s="22">
        <f>ROUND('Hintergrund Berechnung'!$O$941,3)</f>
        <v>8.43</v>
      </c>
      <c r="G110" s="20">
        <f>ROUND('Hintergrund Berechnung'!$J$941,3)</f>
        <v>3.7839999999999998</v>
      </c>
      <c r="I110" s="21">
        <v>130</v>
      </c>
      <c r="J110" s="22">
        <f>ROUND(180/('Hintergrund Berechnung'!$I$939*(I110^0.70558407859294)),3)</f>
        <v>1.1040000000000001</v>
      </c>
      <c r="K110" s="22">
        <f>ROUND(45/('Hintergrund Berechnung'!$N$939*(I110^0.450818786555515)),3)</f>
        <v>3.694</v>
      </c>
      <c r="L110" s="22">
        <f>ROUND('Hintergrund Berechnung'!$O$942,3)</f>
        <v>6.7770000000000001</v>
      </c>
      <c r="M110" s="20">
        <f>ROUND('Hintergrund Berechnung'!$J$942,3)</f>
        <v>3.0630000000000002</v>
      </c>
    </row>
    <row r="111" spans="3:13" x14ac:dyDescent="0.3">
      <c r="C111" s="21">
        <v>131</v>
      </c>
      <c r="D111" s="22">
        <f>ROUND(150/('Hintergrund Berechnung'!$I$939*(C111^0.70558407859294)),3)</f>
        <v>0.91500000000000004</v>
      </c>
      <c r="E111" s="22">
        <f>ROUND(57/('Hintergrund Berechnung'!$N$939*(C111^0.450818786555515)),3)</f>
        <v>4.6630000000000003</v>
      </c>
      <c r="F111" s="22">
        <f>ROUND('Hintergrund Berechnung'!$O$941,3)</f>
        <v>8.43</v>
      </c>
      <c r="G111" s="20">
        <f>ROUND('Hintergrund Berechnung'!$J$941,3)</f>
        <v>3.7839999999999998</v>
      </c>
      <c r="I111" s="21">
        <v>131</v>
      </c>
      <c r="J111" s="22">
        <f>ROUND(180/('Hintergrund Berechnung'!$I$939*(I111^0.70558407859294)),3)</f>
        <v>1.0980000000000001</v>
      </c>
      <c r="K111" s="22">
        <f>ROUND(45/('Hintergrund Berechnung'!$N$939*(I111^0.450818786555515)),3)</f>
        <v>3.681</v>
      </c>
      <c r="L111" s="22">
        <f>ROUND('Hintergrund Berechnung'!$O$942,3)</f>
        <v>6.7770000000000001</v>
      </c>
      <c r="M111" s="20">
        <f>ROUND('Hintergrund Berechnung'!$J$942,3)</f>
        <v>3.0630000000000002</v>
      </c>
    </row>
    <row r="112" spans="3:13" x14ac:dyDescent="0.3">
      <c r="C112" s="21">
        <v>132</v>
      </c>
      <c r="D112" s="22">
        <f>ROUND(150/('Hintergrund Berechnung'!$I$939*(C112^0.70558407859294)),3)</f>
        <v>0.91</v>
      </c>
      <c r="E112" s="22">
        <f>ROUND(57/('Hintergrund Berechnung'!$N$939*(C112^0.450818786555515)),3)</f>
        <v>4.6470000000000002</v>
      </c>
      <c r="F112" s="22">
        <f>ROUND('Hintergrund Berechnung'!$O$941,3)</f>
        <v>8.43</v>
      </c>
      <c r="G112" s="20">
        <f>ROUND('Hintergrund Berechnung'!$J$941,3)</f>
        <v>3.7839999999999998</v>
      </c>
      <c r="I112" s="21">
        <v>132</v>
      </c>
      <c r="J112" s="22">
        <f>ROUND(180/('Hintergrund Berechnung'!$I$939*(I112^0.70558407859294)),3)</f>
        <v>1.0920000000000001</v>
      </c>
      <c r="K112" s="22">
        <f>ROUND(45/('Hintergrund Berechnung'!$N$939*(I112^0.450818786555515)),3)</f>
        <v>3.669</v>
      </c>
      <c r="L112" s="22">
        <f>ROUND('Hintergrund Berechnung'!$O$942,3)</f>
        <v>6.7770000000000001</v>
      </c>
      <c r="M112" s="20">
        <f>ROUND('Hintergrund Berechnung'!$J$942,3)</f>
        <v>3.0630000000000002</v>
      </c>
    </row>
    <row r="113" spans="3:13" x14ac:dyDescent="0.3">
      <c r="C113" s="21">
        <v>133</v>
      </c>
      <c r="D113" s="22">
        <f>ROUND(150/('Hintergrund Berechnung'!$I$939*(C113^0.70558407859294)),3)</f>
        <v>0.90500000000000003</v>
      </c>
      <c r="E113" s="22">
        <f>ROUND(57/('Hintergrund Berechnung'!$N$939*(C113^0.450818786555515)),3)</f>
        <v>4.6310000000000002</v>
      </c>
      <c r="F113" s="22">
        <f>ROUND('Hintergrund Berechnung'!$O$941,3)</f>
        <v>8.43</v>
      </c>
      <c r="G113" s="20">
        <f>ROUND('Hintergrund Berechnung'!$J$941,3)</f>
        <v>3.7839999999999998</v>
      </c>
      <c r="I113" s="21">
        <v>133</v>
      </c>
      <c r="J113" s="22">
        <f>ROUND(180/('Hintergrund Berechnung'!$I$939*(I113^0.70558407859294)),3)</f>
        <v>1.087</v>
      </c>
      <c r="K113" s="22">
        <f>ROUND(45/('Hintergrund Berechnung'!$N$939*(I113^0.450818786555515)),3)</f>
        <v>3.6560000000000001</v>
      </c>
      <c r="L113" s="22">
        <f>ROUND('Hintergrund Berechnung'!$O$942,3)</f>
        <v>6.7770000000000001</v>
      </c>
      <c r="M113" s="20">
        <f>ROUND('Hintergrund Berechnung'!$J$942,3)</f>
        <v>3.0630000000000002</v>
      </c>
    </row>
    <row r="114" spans="3:13" x14ac:dyDescent="0.3">
      <c r="C114" s="21">
        <v>134</v>
      </c>
      <c r="D114" s="22">
        <f>ROUND(150/('Hintergrund Berechnung'!$I$939*(C114^0.70558407859294)),3)</f>
        <v>0.90100000000000002</v>
      </c>
      <c r="E114" s="22">
        <f>ROUND(57/('Hintergrund Berechnung'!$N$939*(C114^0.450818786555515)),3)</f>
        <v>4.6159999999999997</v>
      </c>
      <c r="F114" s="22">
        <f>ROUND('Hintergrund Berechnung'!$O$941,3)</f>
        <v>8.43</v>
      </c>
      <c r="G114" s="20">
        <f>ROUND('Hintergrund Berechnung'!$J$941,3)</f>
        <v>3.7839999999999998</v>
      </c>
      <c r="I114" s="21">
        <v>134</v>
      </c>
      <c r="J114" s="22">
        <f>ROUND(180/('Hintergrund Berechnung'!$I$939*(I114^0.70558407859294)),3)</f>
        <v>1.081</v>
      </c>
      <c r="K114" s="22">
        <f>ROUND(45/('Hintergrund Berechnung'!$N$939*(I114^0.450818786555515)),3)</f>
        <v>3.6440000000000001</v>
      </c>
      <c r="L114" s="22">
        <f>ROUND('Hintergrund Berechnung'!$O$942,3)</f>
        <v>6.7770000000000001</v>
      </c>
      <c r="M114" s="20">
        <f>ROUND('Hintergrund Berechnung'!$J$942,3)</f>
        <v>3.0630000000000002</v>
      </c>
    </row>
    <row r="115" spans="3:13" x14ac:dyDescent="0.3">
      <c r="C115" s="21">
        <v>135</v>
      </c>
      <c r="D115" s="22">
        <f>ROUND(150/('Hintergrund Berechnung'!$I$939*(C115^0.70558407859294)),3)</f>
        <v>0.89600000000000002</v>
      </c>
      <c r="E115" s="22">
        <f>ROUND(57/('Hintergrund Berechnung'!$N$939*(C115^0.450818786555515)),3)</f>
        <v>4.5999999999999996</v>
      </c>
      <c r="F115" s="22">
        <f>ROUND('Hintergrund Berechnung'!$O$941,3)</f>
        <v>8.43</v>
      </c>
      <c r="G115" s="20">
        <f>ROUND('Hintergrund Berechnung'!$J$941,3)</f>
        <v>3.7839999999999998</v>
      </c>
      <c r="I115" s="21">
        <v>135</v>
      </c>
      <c r="J115" s="22">
        <f>ROUND(180/('Hintergrund Berechnung'!$I$939*(I115^0.70558407859294)),3)</f>
        <v>1.075</v>
      </c>
      <c r="K115" s="22">
        <f>ROUND(45/('Hintergrund Berechnung'!$N$939*(I115^0.450818786555515)),3)</f>
        <v>3.6320000000000001</v>
      </c>
      <c r="L115" s="22">
        <f>ROUND('Hintergrund Berechnung'!$O$942,3)</f>
        <v>6.7770000000000001</v>
      </c>
      <c r="M115" s="20">
        <f>ROUND('Hintergrund Berechnung'!$J$942,3)</f>
        <v>3.0630000000000002</v>
      </c>
    </row>
    <row r="116" spans="3:13" x14ac:dyDescent="0.3">
      <c r="C116" s="21">
        <v>136</v>
      </c>
      <c r="D116" s="22">
        <f>ROUND(150/('Hintergrund Berechnung'!$I$939*(C116^0.70558407859294)),3)</f>
        <v>0.89100000000000001</v>
      </c>
      <c r="E116" s="22">
        <f>ROUND(57/('Hintergrund Berechnung'!$N$939*(C116^0.450818786555515)),3)</f>
        <v>4.585</v>
      </c>
      <c r="F116" s="22">
        <f>ROUND('Hintergrund Berechnung'!$O$941,3)</f>
        <v>8.43</v>
      </c>
      <c r="G116" s="20">
        <f>ROUND('Hintergrund Berechnung'!$J$941,3)</f>
        <v>3.7839999999999998</v>
      </c>
      <c r="I116" s="21">
        <v>136</v>
      </c>
      <c r="J116" s="22">
        <f>ROUND(180/('Hintergrund Berechnung'!$I$939*(I116^0.70558407859294)),3)</f>
        <v>1.07</v>
      </c>
      <c r="K116" s="22">
        <f>ROUND(45/('Hintergrund Berechnung'!$N$939*(I116^0.450818786555515)),3)</f>
        <v>3.62</v>
      </c>
      <c r="L116" s="22">
        <f>ROUND('Hintergrund Berechnung'!$O$942,3)</f>
        <v>6.7770000000000001</v>
      </c>
      <c r="M116" s="20">
        <f>ROUND('Hintergrund Berechnung'!$J$942,3)</f>
        <v>3.0630000000000002</v>
      </c>
    </row>
    <row r="117" spans="3:13" x14ac:dyDescent="0.3">
      <c r="C117" s="21">
        <v>137</v>
      </c>
      <c r="D117" s="22">
        <f>ROUND(150/('Hintergrund Berechnung'!$I$939*(C117^0.70558407859294)),3)</f>
        <v>0.88700000000000001</v>
      </c>
      <c r="E117" s="22">
        <f>ROUND(57/('Hintergrund Berechnung'!$N$939*(C117^0.450818786555515)),3)</f>
        <v>4.57</v>
      </c>
      <c r="F117" s="22">
        <f>ROUND('Hintergrund Berechnung'!$O$941,3)</f>
        <v>8.43</v>
      </c>
      <c r="G117" s="20">
        <f>ROUND('Hintergrund Berechnung'!$J$941,3)</f>
        <v>3.7839999999999998</v>
      </c>
      <c r="I117" s="21">
        <v>137</v>
      </c>
      <c r="J117" s="22">
        <f>ROUND(180/('Hintergrund Berechnung'!$I$939*(I117^0.70558407859294)),3)</f>
        <v>1.0640000000000001</v>
      </c>
      <c r="K117" s="22">
        <f>ROUND(45/('Hintergrund Berechnung'!$N$939*(I117^0.450818786555515)),3)</f>
        <v>3.6080000000000001</v>
      </c>
      <c r="L117" s="22">
        <f>ROUND('Hintergrund Berechnung'!$O$942,3)</f>
        <v>6.7770000000000001</v>
      </c>
      <c r="M117" s="20">
        <f>ROUND('Hintergrund Berechnung'!$J$942,3)</f>
        <v>3.0630000000000002</v>
      </c>
    </row>
    <row r="118" spans="3:13" x14ac:dyDescent="0.3">
      <c r="C118" s="21">
        <v>138</v>
      </c>
      <c r="D118" s="22">
        <f>ROUND(150/('Hintergrund Berechnung'!$I$939*(C118^0.70558407859294)),3)</f>
        <v>0.88200000000000001</v>
      </c>
      <c r="E118" s="22">
        <f>ROUND(57/('Hintergrund Berechnung'!$N$939*(C118^0.450818786555515)),3)</f>
        <v>4.5549999999999997</v>
      </c>
      <c r="F118" s="22">
        <f>ROUND('Hintergrund Berechnung'!$O$941,3)</f>
        <v>8.43</v>
      </c>
      <c r="G118" s="20">
        <f>ROUND('Hintergrund Berechnung'!$J$941,3)</f>
        <v>3.7839999999999998</v>
      </c>
      <c r="I118" s="21">
        <v>138</v>
      </c>
      <c r="J118" s="22">
        <f>ROUND(180/('Hintergrund Berechnung'!$I$939*(I118^0.70558407859294)),3)</f>
        <v>1.0589999999999999</v>
      </c>
      <c r="K118" s="22">
        <f>ROUND(45/('Hintergrund Berechnung'!$N$939*(I118^0.450818786555515)),3)</f>
        <v>3.5960000000000001</v>
      </c>
      <c r="L118" s="22">
        <f>ROUND('Hintergrund Berechnung'!$O$942,3)</f>
        <v>6.7770000000000001</v>
      </c>
      <c r="M118" s="20">
        <f>ROUND('Hintergrund Berechnung'!$J$942,3)</f>
        <v>3.0630000000000002</v>
      </c>
    </row>
    <row r="119" spans="3:13" x14ac:dyDescent="0.3">
      <c r="C119" s="21">
        <v>139</v>
      </c>
      <c r="D119" s="22">
        <f>ROUND(150/('Hintergrund Berechnung'!$I$939*(C119^0.70558407859294)),3)</f>
        <v>0.878</v>
      </c>
      <c r="E119" s="22">
        <f>ROUND(57/('Hintergrund Berechnung'!$N$939*(C119^0.450818786555515)),3)</f>
        <v>4.54</v>
      </c>
      <c r="F119" s="22">
        <f>ROUND('Hintergrund Berechnung'!$O$941,3)</f>
        <v>8.43</v>
      </c>
      <c r="G119" s="20">
        <f>ROUND('Hintergrund Berechnung'!$J$941,3)</f>
        <v>3.7839999999999998</v>
      </c>
      <c r="I119" s="21">
        <v>139</v>
      </c>
      <c r="J119" s="22">
        <f>ROUND(180/('Hintergrund Berechnung'!$I$939*(I119^0.70558407859294)),3)</f>
        <v>1.0529999999999999</v>
      </c>
      <c r="K119" s="22">
        <f>ROUND(45/('Hintergrund Berechnung'!$N$939*(I119^0.450818786555515)),3)</f>
        <v>3.5840000000000001</v>
      </c>
      <c r="L119" s="22">
        <f>ROUND('Hintergrund Berechnung'!$O$942,3)</f>
        <v>6.7770000000000001</v>
      </c>
      <c r="M119" s="20">
        <f>ROUND('Hintergrund Berechnung'!$J$942,3)</f>
        <v>3.0630000000000002</v>
      </c>
    </row>
    <row r="120" spans="3:13" x14ac:dyDescent="0.3">
      <c r="C120" s="21">
        <v>140</v>
      </c>
      <c r="D120" s="22">
        <f>ROUND(150/('Hintergrund Berechnung'!$I$939*(C120^0.70558407859294)),3)</f>
        <v>0.873</v>
      </c>
      <c r="E120" s="22">
        <f>ROUND(57/('Hintergrund Berechnung'!$N$939*(C120^0.450818786555515)),3)</f>
        <v>4.5250000000000004</v>
      </c>
      <c r="F120" s="22">
        <f>ROUND('Hintergrund Berechnung'!$O$941,3)</f>
        <v>8.43</v>
      </c>
      <c r="G120" s="20">
        <f>ROUND('Hintergrund Berechnung'!$J$941,3)</f>
        <v>3.7839999999999998</v>
      </c>
      <c r="I120" s="21">
        <v>140</v>
      </c>
      <c r="J120" s="22">
        <f>ROUND(180/('Hintergrund Berechnung'!$I$939*(I120^0.70558407859294)),3)</f>
        <v>1.048</v>
      </c>
      <c r="K120" s="22">
        <f>ROUND(45/('Hintergrund Berechnung'!$N$939*(I120^0.450818786555515)),3)</f>
        <v>3.573</v>
      </c>
      <c r="L120" s="22">
        <f>ROUND('Hintergrund Berechnung'!$O$942,3)</f>
        <v>6.7770000000000001</v>
      </c>
      <c r="M120" s="20">
        <f>ROUND('Hintergrund Berechnung'!$J$942,3)</f>
        <v>3.0630000000000002</v>
      </c>
    </row>
    <row r="121" spans="3:13" x14ac:dyDescent="0.3">
      <c r="C121" s="21">
        <v>141</v>
      </c>
      <c r="D121" s="22">
        <f>ROUND(150/('Hintergrund Berechnung'!$I$939*(C121^0.70558407859294)),3)</f>
        <v>0.86899999999999999</v>
      </c>
      <c r="E121" s="22">
        <f>ROUND(57/('Hintergrund Berechnung'!$N$939*(C121^0.450818786555515)),3)</f>
        <v>4.5110000000000001</v>
      </c>
      <c r="F121" s="22">
        <f>ROUND('Hintergrund Berechnung'!$O$941,3)</f>
        <v>8.43</v>
      </c>
      <c r="G121" s="20">
        <f>ROUND('Hintergrund Berechnung'!$J$941,3)</f>
        <v>3.7839999999999998</v>
      </c>
      <c r="I121" s="21">
        <v>141</v>
      </c>
      <c r="J121" s="22">
        <f>ROUND(180/('Hintergrund Berechnung'!$I$939*(I121^0.70558407859294)),3)</f>
        <v>1.0429999999999999</v>
      </c>
      <c r="K121" s="22">
        <f>ROUND(45/('Hintergrund Berechnung'!$N$939*(I121^0.450818786555515)),3)</f>
        <v>3.5609999999999999</v>
      </c>
      <c r="L121" s="22">
        <f>ROUND('Hintergrund Berechnung'!$O$942,3)</f>
        <v>6.7770000000000001</v>
      </c>
      <c r="M121" s="20">
        <f>ROUND('Hintergrund Berechnung'!$J$942,3)</f>
        <v>3.0630000000000002</v>
      </c>
    </row>
    <row r="122" spans="3:13" x14ac:dyDescent="0.3">
      <c r="C122" s="21">
        <v>142</v>
      </c>
      <c r="D122" s="22">
        <f>ROUND(150/('Hintergrund Berechnung'!$I$939*(C122^0.70558407859294)),3)</f>
        <v>0.86499999999999999</v>
      </c>
      <c r="E122" s="22">
        <f>ROUND(57/('Hintergrund Berechnung'!$N$939*(C122^0.450818786555515)),3)</f>
        <v>4.4969999999999999</v>
      </c>
      <c r="F122" s="22">
        <f>ROUND('Hintergrund Berechnung'!$O$941,3)</f>
        <v>8.43</v>
      </c>
      <c r="G122" s="20">
        <f>ROUND('Hintergrund Berechnung'!$J$941,3)</f>
        <v>3.7839999999999998</v>
      </c>
      <c r="I122" s="21">
        <v>142</v>
      </c>
      <c r="J122" s="22">
        <f>ROUND(180/('Hintergrund Berechnung'!$I$939*(I122^0.70558407859294)),3)</f>
        <v>1.038</v>
      </c>
      <c r="K122" s="22">
        <f>ROUND(45/('Hintergrund Berechnung'!$N$939*(I122^0.450818786555515)),3)</f>
        <v>3.55</v>
      </c>
      <c r="L122" s="22">
        <f>ROUND('Hintergrund Berechnung'!$O$942,3)</f>
        <v>6.7770000000000001</v>
      </c>
      <c r="M122" s="20">
        <f>ROUND('Hintergrund Berechnung'!$J$942,3)</f>
        <v>3.0630000000000002</v>
      </c>
    </row>
    <row r="123" spans="3:13" x14ac:dyDescent="0.3">
      <c r="C123" s="21">
        <v>143</v>
      </c>
      <c r="D123" s="22">
        <f>ROUND(150/('Hintergrund Berechnung'!$I$939*(C123^0.70558407859294)),3)</f>
        <v>0.86</v>
      </c>
      <c r="E123" s="22">
        <f>ROUND(57/('Hintergrund Berechnung'!$N$939*(C123^0.450818786555515)),3)</f>
        <v>4.4820000000000002</v>
      </c>
      <c r="F123" s="22">
        <f>ROUND('Hintergrund Berechnung'!$O$941,3)</f>
        <v>8.43</v>
      </c>
      <c r="G123" s="20">
        <f>ROUND('Hintergrund Berechnung'!$J$941,3)</f>
        <v>3.7839999999999998</v>
      </c>
      <c r="I123" s="21">
        <v>143</v>
      </c>
      <c r="J123" s="22">
        <f>ROUND(180/('Hintergrund Berechnung'!$I$939*(I123^0.70558407859294)),3)</f>
        <v>1.032</v>
      </c>
      <c r="K123" s="22">
        <f>ROUND(45/('Hintergrund Berechnung'!$N$939*(I123^0.450818786555515)),3)</f>
        <v>3.5390000000000001</v>
      </c>
      <c r="L123" s="22">
        <f>ROUND('Hintergrund Berechnung'!$O$942,3)</f>
        <v>6.7770000000000001</v>
      </c>
      <c r="M123" s="20">
        <f>ROUND('Hintergrund Berechnung'!$J$942,3)</f>
        <v>3.0630000000000002</v>
      </c>
    </row>
    <row r="124" spans="3:13" x14ac:dyDescent="0.3">
      <c r="C124" s="21">
        <v>144</v>
      </c>
      <c r="D124" s="22">
        <f>ROUND(150/('Hintergrund Berechnung'!$I$939*(C124^0.70558407859294)),3)</f>
        <v>0.85599999999999998</v>
      </c>
      <c r="E124" s="22">
        <f>ROUND(57/('Hintergrund Berechnung'!$N$939*(C124^0.450818786555515)),3)</f>
        <v>4.468</v>
      </c>
      <c r="F124" s="22">
        <f>ROUND('Hintergrund Berechnung'!$O$941,3)</f>
        <v>8.43</v>
      </c>
      <c r="G124" s="20">
        <f>ROUND('Hintergrund Berechnung'!$J$941,3)</f>
        <v>3.7839999999999998</v>
      </c>
      <c r="I124" s="21">
        <v>144</v>
      </c>
      <c r="J124" s="22">
        <f>ROUND(180/('Hintergrund Berechnung'!$I$939*(I124^0.70558407859294)),3)</f>
        <v>1.0269999999999999</v>
      </c>
      <c r="K124" s="22">
        <f>ROUND(45/('Hintergrund Berechnung'!$N$939*(I124^0.450818786555515)),3)</f>
        <v>3.528</v>
      </c>
      <c r="L124" s="22">
        <f>ROUND('Hintergrund Berechnung'!$O$942,3)</f>
        <v>6.7770000000000001</v>
      </c>
      <c r="M124" s="20">
        <f>ROUND('Hintergrund Berechnung'!$J$942,3)</f>
        <v>3.0630000000000002</v>
      </c>
    </row>
    <row r="125" spans="3:13" x14ac:dyDescent="0.3">
      <c r="C125" s="21">
        <v>145</v>
      </c>
      <c r="D125" s="22">
        <f>ROUND(150/('Hintergrund Berechnung'!$I$939*(C125^0.70558407859294)),3)</f>
        <v>0.85199999999999998</v>
      </c>
      <c r="E125" s="22">
        <f>ROUND(57/('Hintergrund Berechnung'!$N$939*(C125^0.450818786555515)),3)</f>
        <v>4.4539999999999997</v>
      </c>
      <c r="F125" s="22">
        <f>ROUND('Hintergrund Berechnung'!$O$941,3)</f>
        <v>8.43</v>
      </c>
      <c r="G125" s="20">
        <f>ROUND('Hintergrund Berechnung'!$J$941,3)</f>
        <v>3.7839999999999998</v>
      </c>
      <c r="I125" s="21">
        <v>145</v>
      </c>
      <c r="J125" s="22">
        <f>ROUND(180/('Hintergrund Berechnung'!$I$939*(I125^0.70558407859294)),3)</f>
        <v>1.022</v>
      </c>
      <c r="K125" s="22">
        <f>ROUND(45/('Hintergrund Berechnung'!$N$939*(I125^0.450818786555515)),3)</f>
        <v>3.5169999999999999</v>
      </c>
      <c r="L125" s="22">
        <f>ROUND('Hintergrund Berechnung'!$O$942,3)</f>
        <v>6.7770000000000001</v>
      </c>
      <c r="M125" s="20">
        <f>ROUND('Hintergrund Berechnung'!$J$942,3)</f>
        <v>3.0630000000000002</v>
      </c>
    </row>
    <row r="126" spans="3:13" x14ac:dyDescent="0.3">
      <c r="C126" s="21">
        <v>146</v>
      </c>
      <c r="D126" s="22">
        <f>ROUND(150/('Hintergrund Berechnung'!$I$939*(C126^0.70558407859294)),3)</f>
        <v>0.84799999999999998</v>
      </c>
      <c r="E126" s="22">
        <f>ROUND(57/('Hintergrund Berechnung'!$N$939*(C126^0.450818786555515)),3)</f>
        <v>4.4409999999999998</v>
      </c>
      <c r="F126" s="22">
        <f>ROUND('Hintergrund Berechnung'!$O$941,3)</f>
        <v>8.43</v>
      </c>
      <c r="G126" s="20">
        <f>ROUND('Hintergrund Berechnung'!$J$941,3)</f>
        <v>3.7839999999999998</v>
      </c>
      <c r="I126" s="21">
        <v>146</v>
      </c>
      <c r="J126" s="22">
        <f>ROUND(180/('Hintergrund Berechnung'!$I$939*(I126^0.70558407859294)),3)</f>
        <v>1.0169999999999999</v>
      </c>
      <c r="K126" s="22">
        <f>ROUND(45/('Hintergrund Berechnung'!$N$939*(I126^0.450818786555515)),3)</f>
        <v>3.5059999999999998</v>
      </c>
      <c r="L126" s="22">
        <f>ROUND('Hintergrund Berechnung'!$O$942,3)</f>
        <v>6.7770000000000001</v>
      </c>
      <c r="M126" s="20">
        <f>ROUND('Hintergrund Berechnung'!$J$942,3)</f>
        <v>3.0630000000000002</v>
      </c>
    </row>
    <row r="127" spans="3:13" x14ac:dyDescent="0.3">
      <c r="C127" s="21">
        <v>147</v>
      </c>
      <c r="D127" s="22">
        <f>ROUND(150/('Hintergrund Berechnung'!$I$939*(C127^0.70558407859294)),3)</f>
        <v>0.84399999999999997</v>
      </c>
      <c r="E127" s="22">
        <f>ROUND(57/('Hintergrund Berechnung'!$N$939*(C127^0.450818786555515)),3)</f>
        <v>4.4269999999999996</v>
      </c>
      <c r="F127" s="22">
        <f>ROUND('Hintergrund Berechnung'!$O$941,3)</f>
        <v>8.43</v>
      </c>
      <c r="G127" s="20">
        <f>ROUND('Hintergrund Berechnung'!$J$941,3)</f>
        <v>3.7839999999999998</v>
      </c>
      <c r="I127" s="21">
        <v>147</v>
      </c>
      <c r="J127" s="22">
        <f>ROUND(180/('Hintergrund Berechnung'!$I$939*(I127^0.70558407859294)),3)</f>
        <v>1.0129999999999999</v>
      </c>
      <c r="K127" s="22">
        <f>ROUND(45/('Hintergrund Berechnung'!$N$939*(I127^0.450818786555515)),3)</f>
        <v>3.4950000000000001</v>
      </c>
      <c r="L127" s="22">
        <f>ROUND('Hintergrund Berechnung'!$O$942,3)</f>
        <v>6.7770000000000001</v>
      </c>
      <c r="M127" s="20">
        <f>ROUND('Hintergrund Berechnung'!$J$942,3)</f>
        <v>3.0630000000000002</v>
      </c>
    </row>
    <row r="128" spans="3:13" x14ac:dyDescent="0.3">
      <c r="C128" s="21">
        <v>148</v>
      </c>
      <c r="D128" s="22">
        <f>ROUND(150/('Hintergrund Berechnung'!$I$939*(C128^0.70558407859294)),3)</f>
        <v>0.84</v>
      </c>
      <c r="E128" s="22">
        <f>ROUND(57/('Hintergrund Berechnung'!$N$939*(C128^0.450818786555515)),3)</f>
        <v>4.4130000000000003</v>
      </c>
      <c r="F128" s="22">
        <f>ROUND('Hintergrund Berechnung'!$O$941,3)</f>
        <v>8.43</v>
      </c>
      <c r="G128" s="20">
        <f>ROUND('Hintergrund Berechnung'!$J$941,3)</f>
        <v>3.7839999999999998</v>
      </c>
      <c r="I128" s="21">
        <v>148</v>
      </c>
      <c r="J128" s="22">
        <f>ROUND(180/('Hintergrund Berechnung'!$I$939*(I128^0.70558407859294)),3)</f>
        <v>1.008</v>
      </c>
      <c r="K128" s="22">
        <f>ROUND(45/('Hintergrund Berechnung'!$N$939*(I128^0.450818786555515)),3)</f>
        <v>3.484</v>
      </c>
      <c r="L128" s="22">
        <f>ROUND('Hintergrund Berechnung'!$O$942,3)</f>
        <v>6.7770000000000001</v>
      </c>
      <c r="M128" s="20">
        <f>ROUND('Hintergrund Berechnung'!$J$942,3)</f>
        <v>3.0630000000000002</v>
      </c>
    </row>
    <row r="129" spans="3:13" x14ac:dyDescent="0.3">
      <c r="C129" s="21">
        <v>149</v>
      </c>
      <c r="D129" s="22">
        <f>ROUND(150/('Hintergrund Berechnung'!$I$939*(C129^0.70558407859294)),3)</f>
        <v>0.83599999999999997</v>
      </c>
      <c r="E129" s="22">
        <f>ROUND(57/('Hintergrund Berechnung'!$N$939*(C129^0.450818786555515)),3)</f>
        <v>4.4000000000000004</v>
      </c>
      <c r="F129" s="22">
        <f>ROUND('Hintergrund Berechnung'!$O$941,3)</f>
        <v>8.43</v>
      </c>
      <c r="G129" s="20">
        <f>ROUND('Hintergrund Berechnung'!$J$941,3)</f>
        <v>3.7839999999999998</v>
      </c>
      <c r="I129" s="21">
        <v>149</v>
      </c>
      <c r="J129" s="22">
        <f>ROUND(180/('Hintergrund Berechnung'!$I$939*(I129^0.70558407859294)),3)</f>
        <v>1.0029999999999999</v>
      </c>
      <c r="K129" s="22">
        <f>ROUND(45/('Hintergrund Berechnung'!$N$939*(I129^0.450818786555515)),3)</f>
        <v>3.4740000000000002</v>
      </c>
      <c r="L129" s="22">
        <f>ROUND('Hintergrund Berechnung'!$O$942,3)</f>
        <v>6.7770000000000001</v>
      </c>
      <c r="M129" s="20">
        <f>ROUND('Hintergrund Berechnung'!$J$942,3)</f>
        <v>3.0630000000000002</v>
      </c>
    </row>
    <row r="130" spans="3:13" x14ac:dyDescent="0.3">
      <c r="C130" s="21">
        <v>150</v>
      </c>
      <c r="D130" s="22">
        <f>ROUND(150/('Hintergrund Berechnung'!$I$939*(C130^0.70558407859294)),3)</f>
        <v>0.83199999999999996</v>
      </c>
      <c r="E130" s="22">
        <f>ROUND(57/('Hintergrund Berechnung'!$N$939*(C130^0.450818786555515)),3)</f>
        <v>4.3869999999999996</v>
      </c>
      <c r="F130" s="22">
        <f>ROUND('Hintergrund Berechnung'!$O$941,3)</f>
        <v>8.43</v>
      </c>
      <c r="G130" s="20">
        <f>ROUND('Hintergrund Berechnung'!$J$941,3)</f>
        <v>3.7839999999999998</v>
      </c>
      <c r="I130" s="21">
        <v>150</v>
      </c>
      <c r="J130" s="22">
        <f>ROUND(180/('Hintergrund Berechnung'!$I$939*(I130^0.70558407859294)),3)</f>
        <v>0.998</v>
      </c>
      <c r="K130" s="22">
        <f>ROUND(45/('Hintergrund Berechnung'!$N$939*(I130^0.450818786555515)),3)</f>
        <v>3.4630000000000001</v>
      </c>
      <c r="L130" s="22">
        <f>ROUND('Hintergrund Berechnung'!$O$942,3)</f>
        <v>6.7770000000000001</v>
      </c>
      <c r="M130" s="20">
        <f>ROUND('Hintergrund Berechnung'!$J$942,3)</f>
        <v>3.0630000000000002</v>
      </c>
    </row>
  </sheetData>
  <sheetProtection algorithmName="SHA-512" hashValue="FykzUuztQqi3Dp7vyiNMzbRxWaMIvNIvL2/T0cVUoRoOI0B/C1VprBjaKFM6CrrHfSl0MQNU0Fxd9J8zDwqLaQ==" saltValue="vHKbzLJ3EKYT2yRO+SuAUQ==" spinCount="100000" sheet="1" objects="1" scenarios="1"/>
  <mergeCells count="3">
    <mergeCell ref="C3:G3"/>
    <mergeCell ref="I3:M3"/>
    <mergeCell ref="C1:M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66"/>
  <sheetViews>
    <sheetView zoomScaleNormal="100" workbookViewId="0">
      <pane ySplit="1" topLeftCell="A909" activePane="bottomLeft" state="frozen"/>
      <selection activeCell="E1" sqref="E1"/>
      <selection pane="bottomLeft" activeCell="C952" sqref="C952:C953"/>
    </sheetView>
  </sheetViews>
  <sheetFormatPr baseColWidth="10" defaultColWidth="9.109375" defaultRowHeight="14.4" x14ac:dyDescent="0.3"/>
  <cols>
    <col min="1" max="1" width="15.5546875" customWidth="1"/>
    <col min="4" max="5" width="13.109375" customWidth="1"/>
  </cols>
  <sheetData>
    <row r="1" spans="1:17" x14ac:dyDescent="0.3">
      <c r="A1" s="5" t="s">
        <v>134</v>
      </c>
      <c r="B1" s="5" t="s">
        <v>135</v>
      </c>
      <c r="C1" s="5" t="s">
        <v>136</v>
      </c>
      <c r="D1" s="5" t="s">
        <v>137</v>
      </c>
      <c r="E1" s="5"/>
      <c r="F1" s="5" t="s">
        <v>138</v>
      </c>
      <c r="G1" s="5"/>
      <c r="H1" s="5" t="s">
        <v>139</v>
      </c>
      <c r="I1" s="5"/>
      <c r="J1" s="5" t="s">
        <v>140</v>
      </c>
      <c r="K1" s="5" t="s">
        <v>171</v>
      </c>
      <c r="L1" s="5" t="s">
        <v>172</v>
      </c>
      <c r="M1" s="5" t="s">
        <v>141</v>
      </c>
      <c r="N1" s="5"/>
      <c r="O1" s="5" t="s">
        <v>142</v>
      </c>
      <c r="P1" s="5"/>
      <c r="Q1" s="5"/>
    </row>
    <row r="2" spans="1:17" ht="15" x14ac:dyDescent="0.25">
      <c r="A2" t="s">
        <v>91</v>
      </c>
      <c r="B2" t="s">
        <v>173</v>
      </c>
      <c r="C2">
        <v>29.3</v>
      </c>
      <c r="D2">
        <v>19</v>
      </c>
      <c r="E2">
        <f>IF(AND($C2&gt;0,D2&gt;0),D2/($C2^0.70558407859294),"")</f>
        <v>1.7528920147873339</v>
      </c>
      <c r="F2">
        <v>25</v>
      </c>
      <c r="G2">
        <f>IF(AND($C2&gt;0,F2&gt;0),F2/($C2^0.70558407859294),"")</f>
        <v>2.3064368615622817</v>
      </c>
      <c r="H2">
        <v>44</v>
      </c>
      <c r="I2">
        <f>IF(AND($C2&gt;0,H2&gt;0),H2/($C2^0.70558407859294),"")</f>
        <v>4.0593288763496158</v>
      </c>
      <c r="J2">
        <v>15.56</v>
      </c>
      <c r="M2">
        <v>4.0199999999999996</v>
      </c>
      <c r="N2">
        <f>IF(AND($C2&gt;0,M2&gt;0),M2/($C2^0.450818786555515),"")</f>
        <v>0.87686870870556577</v>
      </c>
      <c r="O2">
        <v>5.23</v>
      </c>
    </row>
    <row r="3" spans="1:17" ht="15" x14ac:dyDescent="0.25">
      <c r="A3" t="s">
        <v>0</v>
      </c>
      <c r="B3" t="s">
        <v>174</v>
      </c>
      <c r="C3">
        <v>48.1</v>
      </c>
      <c r="E3" t="str">
        <f t="shared" ref="E3:E66" si="0">IF(AND($C3&gt;0,D3&gt;0),D3/($C3^0.70558407859294),"")</f>
        <v/>
      </c>
      <c r="F3">
        <v>25</v>
      </c>
      <c r="G3">
        <f t="shared" ref="G3:G66" si="1">IF(AND($C3&gt;0,F3&gt;0),F3/($C3^0.70558407859294),"")</f>
        <v>1.6257180397489601</v>
      </c>
      <c r="I3" t="str">
        <f t="shared" ref="I3:I66" si="2">IF(AND($C3&gt;0,H3&gt;0),H3/($C3^0.70558407859294),"")</f>
        <v/>
      </c>
      <c r="J3">
        <v>15.6</v>
      </c>
      <c r="M3">
        <v>6.6</v>
      </c>
      <c r="N3">
        <f t="shared" ref="N3:N66" si="3">IF(AND($C3&gt;0,M3&gt;0),M3/($C3^0.450818786555515),"")</f>
        <v>1.1513340090549746</v>
      </c>
      <c r="O3">
        <v>4.5199999999999996</v>
      </c>
    </row>
    <row r="4" spans="1:17" ht="15" x14ac:dyDescent="0.25">
      <c r="A4" t="s">
        <v>94</v>
      </c>
      <c r="B4" t="s">
        <v>175</v>
      </c>
      <c r="C4">
        <v>26.1</v>
      </c>
      <c r="D4">
        <v>10</v>
      </c>
      <c r="E4">
        <f t="shared" si="0"/>
        <v>1.0010159855677219</v>
      </c>
      <c r="F4">
        <v>12</v>
      </c>
      <c r="G4">
        <f t="shared" si="1"/>
        <v>1.2012191826812662</v>
      </c>
      <c r="H4">
        <v>22</v>
      </c>
      <c r="I4">
        <f t="shared" si="2"/>
        <v>2.202235168248988</v>
      </c>
      <c r="J4">
        <v>17.7</v>
      </c>
      <c r="M4">
        <v>4.45</v>
      </c>
      <c r="N4">
        <f t="shared" si="3"/>
        <v>1.0226142881596501</v>
      </c>
      <c r="O4">
        <v>5.0199999999999996</v>
      </c>
    </row>
    <row r="5" spans="1:17" ht="15" x14ac:dyDescent="0.25">
      <c r="A5" t="s">
        <v>176</v>
      </c>
      <c r="B5" t="s">
        <v>177</v>
      </c>
      <c r="C5">
        <v>30.1</v>
      </c>
      <c r="D5">
        <v>5</v>
      </c>
      <c r="E5">
        <f t="shared" si="0"/>
        <v>0.45260258066815134</v>
      </c>
      <c r="F5">
        <v>6</v>
      </c>
      <c r="G5">
        <f t="shared" si="1"/>
        <v>0.54312309680178161</v>
      </c>
      <c r="H5">
        <v>11</v>
      </c>
      <c r="I5">
        <f t="shared" si="2"/>
        <v>0.99572567746993301</v>
      </c>
      <c r="J5">
        <v>20.059999999999999</v>
      </c>
      <c r="M5">
        <v>2.87</v>
      </c>
      <c r="N5">
        <f t="shared" si="3"/>
        <v>0.61846673189906243</v>
      </c>
      <c r="O5">
        <v>3.75</v>
      </c>
    </row>
    <row r="6" spans="1:17" ht="15" x14ac:dyDescent="0.25">
      <c r="A6" t="s">
        <v>178</v>
      </c>
      <c r="B6" t="s">
        <v>179</v>
      </c>
      <c r="C6">
        <v>30.9</v>
      </c>
      <c r="D6">
        <v>13</v>
      </c>
      <c r="E6">
        <f t="shared" si="0"/>
        <v>1.1551872090129855</v>
      </c>
      <c r="F6">
        <v>20</v>
      </c>
      <c r="G6">
        <f t="shared" si="1"/>
        <v>1.7772110907892087</v>
      </c>
      <c r="H6">
        <v>33</v>
      </c>
      <c r="I6">
        <f t="shared" si="2"/>
        <v>2.9323982998021942</v>
      </c>
      <c r="J6">
        <v>15.49</v>
      </c>
      <c r="M6">
        <v>4.9800000000000004</v>
      </c>
      <c r="N6">
        <f t="shared" si="3"/>
        <v>1.0605424804706938</v>
      </c>
      <c r="O6">
        <v>4.58</v>
      </c>
    </row>
    <row r="7" spans="1:17" ht="15" x14ac:dyDescent="0.25">
      <c r="A7" t="s">
        <v>180</v>
      </c>
      <c r="B7" t="s">
        <v>181</v>
      </c>
      <c r="C7">
        <v>25.8</v>
      </c>
      <c r="D7">
        <v>8</v>
      </c>
      <c r="E7">
        <f t="shared" si="0"/>
        <v>0.80737183940807322</v>
      </c>
      <c r="F7">
        <v>12</v>
      </c>
      <c r="G7">
        <f t="shared" si="1"/>
        <v>1.2110577591121099</v>
      </c>
      <c r="H7">
        <v>20</v>
      </c>
      <c r="I7">
        <f t="shared" si="2"/>
        <v>2.018429598520183</v>
      </c>
      <c r="J7">
        <v>16.73</v>
      </c>
      <c r="M7">
        <v>2.85</v>
      </c>
      <c r="N7">
        <f t="shared" si="3"/>
        <v>0.65835505888522261</v>
      </c>
      <c r="O7">
        <v>4.42</v>
      </c>
    </row>
    <row r="8" spans="1:17" ht="15" x14ac:dyDescent="0.25">
      <c r="A8" t="s">
        <v>12</v>
      </c>
      <c r="B8" t="s">
        <v>182</v>
      </c>
      <c r="C8">
        <v>45.8</v>
      </c>
      <c r="D8">
        <v>10</v>
      </c>
      <c r="E8">
        <f t="shared" si="0"/>
        <v>0.67316226345090224</v>
      </c>
      <c r="F8">
        <v>12</v>
      </c>
      <c r="G8">
        <f t="shared" si="1"/>
        <v>0.80779471614108267</v>
      </c>
      <c r="H8">
        <v>22</v>
      </c>
      <c r="I8">
        <f t="shared" si="2"/>
        <v>1.4809569795919848</v>
      </c>
      <c r="J8">
        <v>16.940000000000001</v>
      </c>
      <c r="M8">
        <v>4.99</v>
      </c>
      <c r="N8">
        <f t="shared" si="3"/>
        <v>0.88992044878465371</v>
      </c>
      <c r="O8">
        <v>4.0999999999999996</v>
      </c>
    </row>
    <row r="9" spans="1:17" x14ac:dyDescent="0.3">
      <c r="A9" t="s">
        <v>183</v>
      </c>
      <c r="B9" t="s">
        <v>184</v>
      </c>
      <c r="C9">
        <v>29.5</v>
      </c>
      <c r="D9">
        <v>16</v>
      </c>
      <c r="E9">
        <f t="shared" si="0"/>
        <v>1.4690513270020318</v>
      </c>
      <c r="F9">
        <v>18</v>
      </c>
      <c r="G9">
        <f t="shared" si="1"/>
        <v>1.6526827428772857</v>
      </c>
      <c r="H9">
        <v>34</v>
      </c>
      <c r="I9">
        <f t="shared" si="2"/>
        <v>3.1217340698793175</v>
      </c>
      <c r="J9">
        <v>14.78</v>
      </c>
      <c r="M9">
        <v>5.9</v>
      </c>
      <c r="N9">
        <f t="shared" si="3"/>
        <v>1.2830058421875861</v>
      </c>
      <c r="O9">
        <v>5.22</v>
      </c>
    </row>
    <row r="10" spans="1:17" ht="15" x14ac:dyDescent="0.25">
      <c r="A10" t="s">
        <v>185</v>
      </c>
      <c r="B10" t="s">
        <v>186</v>
      </c>
      <c r="C10">
        <v>28.9</v>
      </c>
      <c r="D10">
        <v>14</v>
      </c>
      <c r="E10">
        <f t="shared" si="0"/>
        <v>1.3041927372096278</v>
      </c>
      <c r="F10">
        <v>18</v>
      </c>
      <c r="G10">
        <f t="shared" si="1"/>
        <v>1.6768192335552357</v>
      </c>
      <c r="H10">
        <v>32</v>
      </c>
      <c r="I10">
        <f t="shared" si="2"/>
        <v>2.9810119707648632</v>
      </c>
      <c r="J10">
        <v>15.43</v>
      </c>
      <c r="M10">
        <v>5.86</v>
      </c>
      <c r="N10">
        <f t="shared" si="3"/>
        <v>1.2861671801884522</v>
      </c>
      <c r="O10">
        <v>5.23</v>
      </c>
    </row>
    <row r="11" spans="1:17" ht="15" x14ac:dyDescent="0.25">
      <c r="A11" t="s">
        <v>101</v>
      </c>
      <c r="B11" t="s">
        <v>187</v>
      </c>
      <c r="C11">
        <v>32.799999999999997</v>
      </c>
      <c r="D11">
        <v>16</v>
      </c>
      <c r="E11">
        <f t="shared" si="0"/>
        <v>1.3631496405336385</v>
      </c>
      <c r="F11">
        <v>22</v>
      </c>
      <c r="G11">
        <f t="shared" si="1"/>
        <v>1.874330755733753</v>
      </c>
      <c r="H11">
        <v>38</v>
      </c>
      <c r="I11">
        <f t="shared" si="2"/>
        <v>3.2374803962673915</v>
      </c>
      <c r="K11">
        <v>13.1</v>
      </c>
      <c r="M11">
        <v>4.97</v>
      </c>
      <c r="N11">
        <f t="shared" si="3"/>
        <v>1.0303196482893324</v>
      </c>
      <c r="O11">
        <v>4.59</v>
      </c>
    </row>
    <row r="12" spans="1:17" ht="15" x14ac:dyDescent="0.25">
      <c r="A12" t="s">
        <v>188</v>
      </c>
      <c r="B12" t="s">
        <v>189</v>
      </c>
      <c r="C12">
        <v>28.2</v>
      </c>
      <c r="D12">
        <v>5</v>
      </c>
      <c r="E12">
        <f t="shared" si="0"/>
        <v>0.47391158297308217</v>
      </c>
      <c r="F12">
        <v>8</v>
      </c>
      <c r="G12">
        <f t="shared" si="1"/>
        <v>0.75825853275693145</v>
      </c>
      <c r="H12">
        <v>13</v>
      </c>
      <c r="I12">
        <f t="shared" si="2"/>
        <v>1.2321701157300138</v>
      </c>
      <c r="K12">
        <v>13.4</v>
      </c>
      <c r="M12">
        <v>3.35</v>
      </c>
      <c r="N12">
        <f t="shared" si="3"/>
        <v>0.74343886964131867</v>
      </c>
      <c r="O12">
        <v>4</v>
      </c>
    </row>
    <row r="13" spans="1:17" ht="15" x14ac:dyDescent="0.25">
      <c r="A13" t="s">
        <v>190</v>
      </c>
      <c r="B13" t="s">
        <v>191</v>
      </c>
      <c r="C13">
        <v>56.5</v>
      </c>
      <c r="D13">
        <v>29</v>
      </c>
      <c r="E13">
        <f t="shared" si="0"/>
        <v>1.6833735854697607</v>
      </c>
      <c r="F13">
        <v>39</v>
      </c>
      <c r="G13">
        <f t="shared" si="1"/>
        <v>2.2638472356317472</v>
      </c>
      <c r="H13">
        <v>68</v>
      </c>
      <c r="I13">
        <f t="shared" si="2"/>
        <v>3.9472208211015074</v>
      </c>
      <c r="J13">
        <v>16.5</v>
      </c>
      <c r="M13">
        <v>6.8</v>
      </c>
      <c r="N13">
        <f t="shared" si="3"/>
        <v>1.1031956925864004</v>
      </c>
      <c r="O13">
        <v>4.42</v>
      </c>
    </row>
    <row r="14" spans="1:17" ht="15" x14ac:dyDescent="0.25">
      <c r="A14" t="s">
        <v>192</v>
      </c>
      <c r="B14" t="s">
        <v>186</v>
      </c>
      <c r="C14">
        <v>40</v>
      </c>
      <c r="D14">
        <v>17</v>
      </c>
      <c r="E14">
        <f t="shared" si="0"/>
        <v>1.2591019558361995</v>
      </c>
      <c r="F14">
        <v>22</v>
      </c>
      <c r="G14">
        <f t="shared" si="1"/>
        <v>1.6294260604939053</v>
      </c>
      <c r="H14">
        <v>39</v>
      </c>
      <c r="I14">
        <f t="shared" si="2"/>
        <v>2.8885280163301048</v>
      </c>
      <c r="J14">
        <v>15</v>
      </c>
      <c r="M14">
        <v>5.7</v>
      </c>
      <c r="N14">
        <f t="shared" si="3"/>
        <v>1.0805282215401479</v>
      </c>
      <c r="O14">
        <v>4.92</v>
      </c>
    </row>
    <row r="15" spans="1:17" ht="15" x14ac:dyDescent="0.25">
      <c r="A15" t="s">
        <v>193</v>
      </c>
      <c r="B15" t="s">
        <v>10</v>
      </c>
      <c r="C15">
        <v>43.5</v>
      </c>
      <c r="D15">
        <v>24</v>
      </c>
      <c r="E15">
        <f t="shared" si="0"/>
        <v>1.6754030783047678</v>
      </c>
      <c r="F15">
        <v>33</v>
      </c>
      <c r="G15">
        <f t="shared" si="1"/>
        <v>2.3036792326690558</v>
      </c>
      <c r="H15">
        <v>57</v>
      </c>
      <c r="I15">
        <f t="shared" si="2"/>
        <v>3.9790823109738236</v>
      </c>
      <c r="J15">
        <v>15.5</v>
      </c>
      <c r="M15">
        <v>5.01</v>
      </c>
      <c r="N15">
        <f t="shared" si="3"/>
        <v>0.91448373866298116</v>
      </c>
      <c r="O15">
        <v>5.15</v>
      </c>
    </row>
    <row r="16" spans="1:17" ht="15" x14ac:dyDescent="0.25">
      <c r="A16" t="s">
        <v>3</v>
      </c>
      <c r="B16" t="s">
        <v>177</v>
      </c>
      <c r="C16">
        <v>31.1</v>
      </c>
      <c r="D16">
        <v>20</v>
      </c>
      <c r="E16">
        <f t="shared" si="0"/>
        <v>1.7691393077676518</v>
      </c>
      <c r="F16">
        <v>21</v>
      </c>
      <c r="G16">
        <f t="shared" si="1"/>
        <v>1.8575962731560345</v>
      </c>
      <c r="H16">
        <v>41</v>
      </c>
      <c r="I16">
        <f t="shared" si="2"/>
        <v>3.6267355809236865</v>
      </c>
      <c r="J16">
        <v>15.1</v>
      </c>
      <c r="M16">
        <v>4</v>
      </c>
      <c r="N16">
        <f t="shared" si="3"/>
        <v>0.84936735312185074</v>
      </c>
      <c r="O16">
        <v>4.8499999999999996</v>
      </c>
    </row>
    <row r="17" spans="1:15" ht="15" x14ac:dyDescent="0.25">
      <c r="A17" t="s">
        <v>194</v>
      </c>
      <c r="B17" t="s">
        <v>195</v>
      </c>
      <c r="C17">
        <v>32</v>
      </c>
      <c r="D17">
        <v>12</v>
      </c>
      <c r="E17">
        <f t="shared" si="0"/>
        <v>1.0403306300765072</v>
      </c>
      <c r="F17">
        <v>18</v>
      </c>
      <c r="G17">
        <f t="shared" si="1"/>
        <v>1.5604959451147609</v>
      </c>
      <c r="H17">
        <v>30</v>
      </c>
      <c r="I17">
        <f t="shared" si="2"/>
        <v>2.600826575191268</v>
      </c>
      <c r="J17">
        <v>16.899999999999999</v>
      </c>
      <c r="M17">
        <v>3.74</v>
      </c>
      <c r="N17">
        <f t="shared" si="3"/>
        <v>0.78401020448192393</v>
      </c>
      <c r="O17">
        <v>5.27</v>
      </c>
    </row>
    <row r="18" spans="1:15" ht="15" x14ac:dyDescent="0.25">
      <c r="A18" t="s">
        <v>190</v>
      </c>
      <c r="B18" t="s">
        <v>196</v>
      </c>
      <c r="C18">
        <v>52.8</v>
      </c>
      <c r="D18">
        <v>28</v>
      </c>
      <c r="E18">
        <f t="shared" si="0"/>
        <v>1.7048844999020238</v>
      </c>
      <c r="F18">
        <v>39</v>
      </c>
      <c r="G18">
        <f t="shared" si="1"/>
        <v>2.3746605534349619</v>
      </c>
      <c r="H18">
        <v>67</v>
      </c>
      <c r="I18">
        <f t="shared" si="2"/>
        <v>4.0795450533369859</v>
      </c>
      <c r="K18">
        <v>15.19</v>
      </c>
      <c r="M18">
        <v>6.54</v>
      </c>
      <c r="N18">
        <f t="shared" si="3"/>
        <v>1.0939110609926777</v>
      </c>
      <c r="O18">
        <v>5.09</v>
      </c>
    </row>
    <row r="19" spans="1:15" ht="15" x14ac:dyDescent="0.25">
      <c r="A19" t="s">
        <v>197</v>
      </c>
      <c r="B19" t="s">
        <v>198</v>
      </c>
      <c r="C19">
        <v>52.8</v>
      </c>
      <c r="D19">
        <v>16</v>
      </c>
      <c r="E19">
        <f t="shared" si="0"/>
        <v>0.97421971422972797</v>
      </c>
      <c r="F19">
        <v>20</v>
      </c>
      <c r="G19">
        <f t="shared" si="1"/>
        <v>1.2177746427871599</v>
      </c>
      <c r="H19">
        <v>36</v>
      </c>
      <c r="I19">
        <f t="shared" si="2"/>
        <v>2.1919943570168878</v>
      </c>
      <c r="J19">
        <v>15.44</v>
      </c>
      <c r="M19">
        <v>5.65</v>
      </c>
      <c r="N19">
        <f t="shared" si="3"/>
        <v>0.94504548847226744</v>
      </c>
      <c r="O19">
        <v>4.3</v>
      </c>
    </row>
    <row r="20" spans="1:15" ht="15" x14ac:dyDescent="0.25">
      <c r="A20" t="s">
        <v>3</v>
      </c>
      <c r="B20" t="s">
        <v>199</v>
      </c>
      <c r="C20">
        <v>46.7</v>
      </c>
      <c r="D20">
        <v>29</v>
      </c>
      <c r="E20">
        <f t="shared" si="0"/>
        <v>1.9255490449090877</v>
      </c>
      <c r="F20">
        <v>36</v>
      </c>
      <c r="G20">
        <f t="shared" si="1"/>
        <v>2.3903367454043849</v>
      </c>
      <c r="H20">
        <v>65</v>
      </c>
      <c r="I20">
        <f t="shared" si="2"/>
        <v>4.3158857903134722</v>
      </c>
      <c r="K20">
        <v>16.28</v>
      </c>
      <c r="M20">
        <v>5.54</v>
      </c>
      <c r="N20">
        <f t="shared" si="3"/>
        <v>0.97937802282844977</v>
      </c>
      <c r="O20">
        <v>5.0999999999999996</v>
      </c>
    </row>
    <row r="21" spans="1:15" ht="15" x14ac:dyDescent="0.25">
      <c r="A21" t="s">
        <v>200</v>
      </c>
      <c r="B21" t="s">
        <v>175</v>
      </c>
      <c r="C21">
        <v>36.799999999999997</v>
      </c>
      <c r="D21">
        <v>20</v>
      </c>
      <c r="E21">
        <f t="shared" si="0"/>
        <v>1.5710597609145582</v>
      </c>
      <c r="F21">
        <v>29</v>
      </c>
      <c r="G21">
        <f t="shared" si="1"/>
        <v>2.2780366533261094</v>
      </c>
      <c r="H21">
        <v>49</v>
      </c>
      <c r="I21">
        <f t="shared" si="2"/>
        <v>3.8490964142406674</v>
      </c>
      <c r="J21">
        <v>14.32</v>
      </c>
      <c r="M21">
        <v>5.2</v>
      </c>
      <c r="N21">
        <f t="shared" si="3"/>
        <v>1.0235044378830109</v>
      </c>
      <c r="O21">
        <v>5.55</v>
      </c>
    </row>
    <row r="22" spans="1:15" x14ac:dyDescent="0.3">
      <c r="A22" t="s">
        <v>28</v>
      </c>
      <c r="B22" t="s">
        <v>113</v>
      </c>
      <c r="C22">
        <v>41.2</v>
      </c>
      <c r="D22">
        <v>22</v>
      </c>
      <c r="E22">
        <f t="shared" si="0"/>
        <v>1.5957943262244958</v>
      </c>
      <c r="F22">
        <v>25</v>
      </c>
      <c r="G22">
        <f t="shared" si="1"/>
        <v>1.813402643436927</v>
      </c>
      <c r="H22">
        <v>47</v>
      </c>
      <c r="I22">
        <f t="shared" si="2"/>
        <v>3.4091969696614228</v>
      </c>
      <c r="J22">
        <v>14.16</v>
      </c>
      <c r="M22">
        <v>4.75</v>
      </c>
      <c r="N22">
        <f t="shared" si="3"/>
        <v>0.88852081497533641</v>
      </c>
      <c r="O22">
        <v>5.35</v>
      </c>
    </row>
    <row r="23" spans="1:15" x14ac:dyDescent="0.3">
      <c r="A23" t="s">
        <v>121</v>
      </c>
      <c r="B23" t="s">
        <v>201</v>
      </c>
      <c r="C23">
        <v>28.1</v>
      </c>
      <c r="D23">
        <v>19</v>
      </c>
      <c r="E23">
        <f t="shared" si="0"/>
        <v>1.8053835752036065</v>
      </c>
      <c r="F23">
        <v>22</v>
      </c>
      <c r="G23">
        <f t="shared" si="1"/>
        <v>2.0904441397094393</v>
      </c>
      <c r="H23">
        <v>41</v>
      </c>
      <c r="I23">
        <f t="shared" si="2"/>
        <v>3.8958277149130458</v>
      </c>
      <c r="J23">
        <v>13.7</v>
      </c>
      <c r="M23">
        <v>6</v>
      </c>
      <c r="N23">
        <f t="shared" si="3"/>
        <v>1.3336664471275455</v>
      </c>
      <c r="O23">
        <v>5.9</v>
      </c>
    </row>
    <row r="24" spans="1:15" ht="15" x14ac:dyDescent="0.25">
      <c r="A24" t="s">
        <v>202</v>
      </c>
      <c r="B24" t="s">
        <v>198</v>
      </c>
      <c r="C24">
        <v>27.3</v>
      </c>
      <c r="D24">
        <v>15</v>
      </c>
      <c r="E24">
        <f t="shared" si="0"/>
        <v>1.4546474870463808</v>
      </c>
      <c r="F24">
        <v>18</v>
      </c>
      <c r="G24">
        <f t="shared" si="1"/>
        <v>1.745576984455657</v>
      </c>
      <c r="H24">
        <v>33</v>
      </c>
      <c r="I24">
        <f t="shared" si="2"/>
        <v>3.2002244715020378</v>
      </c>
      <c r="J24">
        <v>14.5</v>
      </c>
      <c r="M24">
        <v>5.94</v>
      </c>
      <c r="N24">
        <f t="shared" si="3"/>
        <v>1.3376341355434478</v>
      </c>
      <c r="O24">
        <v>4.9000000000000004</v>
      </c>
    </row>
    <row r="25" spans="1:15" ht="15" x14ac:dyDescent="0.25">
      <c r="A25" t="s">
        <v>31</v>
      </c>
      <c r="B25" t="s">
        <v>203</v>
      </c>
      <c r="C25">
        <v>36</v>
      </c>
      <c r="D25">
        <v>16</v>
      </c>
      <c r="E25">
        <f t="shared" si="0"/>
        <v>1.276490881009497</v>
      </c>
      <c r="F25">
        <v>18</v>
      </c>
      <c r="G25">
        <f t="shared" si="1"/>
        <v>1.4360522411356842</v>
      </c>
      <c r="H25">
        <v>34</v>
      </c>
      <c r="I25">
        <f t="shared" si="2"/>
        <v>2.7125431221451812</v>
      </c>
      <c r="J25">
        <v>13.8</v>
      </c>
      <c r="M25">
        <v>5.55</v>
      </c>
      <c r="N25">
        <f t="shared" si="3"/>
        <v>1.1032719539637594</v>
      </c>
      <c r="O25">
        <v>5.0999999999999996</v>
      </c>
    </row>
    <row r="26" spans="1:15" ht="15" x14ac:dyDescent="0.25">
      <c r="A26" t="s">
        <v>204</v>
      </c>
      <c r="B26" t="s">
        <v>205</v>
      </c>
      <c r="C26">
        <v>30.5</v>
      </c>
      <c r="D26">
        <v>15</v>
      </c>
      <c r="E26">
        <f t="shared" si="0"/>
        <v>1.3452187889141061</v>
      </c>
      <c r="F26">
        <v>23</v>
      </c>
      <c r="G26">
        <f t="shared" si="1"/>
        <v>2.0626688096682959</v>
      </c>
      <c r="H26">
        <v>38</v>
      </c>
      <c r="I26">
        <f t="shared" si="2"/>
        <v>3.407887598582402</v>
      </c>
      <c r="J26">
        <v>16.399999999999999</v>
      </c>
      <c r="M26">
        <v>5.2</v>
      </c>
      <c r="N26">
        <f t="shared" si="3"/>
        <v>1.1139176648490239</v>
      </c>
      <c r="O26">
        <v>4.76</v>
      </c>
    </row>
    <row r="27" spans="1:15" ht="15" x14ac:dyDescent="0.25">
      <c r="A27" t="s">
        <v>16</v>
      </c>
      <c r="B27" t="s">
        <v>177</v>
      </c>
      <c r="C27">
        <v>29.8</v>
      </c>
      <c r="D27">
        <v>15</v>
      </c>
      <c r="E27">
        <f t="shared" si="0"/>
        <v>1.3674382843077766</v>
      </c>
      <c r="G27" t="str">
        <f t="shared" si="1"/>
        <v/>
      </c>
      <c r="I27" t="str">
        <f t="shared" si="2"/>
        <v/>
      </c>
      <c r="J27">
        <v>15.5</v>
      </c>
      <c r="M27">
        <v>4.9800000000000004</v>
      </c>
      <c r="N27">
        <f t="shared" si="3"/>
        <v>1.0780153763076032</v>
      </c>
      <c r="O27">
        <v>4.68</v>
      </c>
    </row>
    <row r="28" spans="1:15" ht="15" x14ac:dyDescent="0.25">
      <c r="A28" t="s">
        <v>206</v>
      </c>
      <c r="B28" t="s">
        <v>207</v>
      </c>
      <c r="C28">
        <v>27.5</v>
      </c>
      <c r="D28">
        <v>13</v>
      </c>
      <c r="E28">
        <f t="shared" si="0"/>
        <v>1.2542182612125385</v>
      </c>
      <c r="F28">
        <v>16</v>
      </c>
      <c r="G28">
        <f t="shared" si="1"/>
        <v>1.5436532445692781</v>
      </c>
      <c r="H28">
        <v>29</v>
      </c>
      <c r="I28">
        <f t="shared" si="2"/>
        <v>2.7978715057818166</v>
      </c>
      <c r="J28">
        <v>14.4</v>
      </c>
      <c r="M28">
        <v>4.9000000000000004</v>
      </c>
      <c r="N28">
        <f t="shared" si="3"/>
        <v>1.0998104998179166</v>
      </c>
      <c r="O28">
        <v>4.4000000000000004</v>
      </c>
    </row>
    <row r="29" spans="1:15" x14ac:dyDescent="0.3">
      <c r="A29" t="s">
        <v>208</v>
      </c>
      <c r="B29" t="s">
        <v>209</v>
      </c>
      <c r="C29">
        <v>37.200000000000003</v>
      </c>
      <c r="D29">
        <v>10</v>
      </c>
      <c r="E29">
        <f t="shared" si="0"/>
        <v>0.77956064608998255</v>
      </c>
      <c r="F29">
        <v>20</v>
      </c>
      <c r="G29">
        <f t="shared" si="1"/>
        <v>1.5591212921799651</v>
      </c>
      <c r="H29">
        <v>30</v>
      </c>
      <c r="I29">
        <f t="shared" si="2"/>
        <v>2.3386819382699473</v>
      </c>
      <c r="J29">
        <v>14.2</v>
      </c>
      <c r="M29">
        <v>4.84</v>
      </c>
      <c r="N29">
        <f t="shared" si="3"/>
        <v>0.94801476036658383</v>
      </c>
      <c r="O29">
        <v>4.9000000000000004</v>
      </c>
    </row>
    <row r="30" spans="1:15" ht="15" x14ac:dyDescent="0.25">
      <c r="A30" t="s">
        <v>210</v>
      </c>
      <c r="B30" t="s">
        <v>211</v>
      </c>
      <c r="C30">
        <v>38.200000000000003</v>
      </c>
      <c r="D30">
        <v>11</v>
      </c>
      <c r="E30">
        <f t="shared" si="0"/>
        <v>0.84161596450217691</v>
      </c>
      <c r="F30">
        <v>16</v>
      </c>
      <c r="G30">
        <f t="shared" si="1"/>
        <v>1.22416867563953</v>
      </c>
      <c r="H30">
        <v>27</v>
      </c>
      <c r="I30">
        <f t="shared" si="2"/>
        <v>2.065784640141707</v>
      </c>
      <c r="J30">
        <v>16.8</v>
      </c>
      <c r="M30">
        <v>4.7300000000000004</v>
      </c>
      <c r="N30">
        <f t="shared" si="3"/>
        <v>0.91545553579560901</v>
      </c>
      <c r="O30">
        <v>4.2</v>
      </c>
    </row>
    <row r="31" spans="1:15" ht="15" x14ac:dyDescent="0.25">
      <c r="A31" t="s">
        <v>212</v>
      </c>
      <c r="B31" t="s">
        <v>213</v>
      </c>
      <c r="C31">
        <v>30.4</v>
      </c>
      <c r="D31">
        <v>14</v>
      </c>
      <c r="E31">
        <f t="shared" si="0"/>
        <v>1.2584502301496407</v>
      </c>
      <c r="F31">
        <v>19</v>
      </c>
      <c r="G31">
        <f t="shared" si="1"/>
        <v>1.7078967409173695</v>
      </c>
      <c r="H31">
        <v>33</v>
      </c>
      <c r="I31">
        <f t="shared" si="2"/>
        <v>2.9663469710670101</v>
      </c>
      <c r="J31">
        <v>15.3</v>
      </c>
      <c r="M31">
        <v>4.5599999999999996</v>
      </c>
      <c r="N31">
        <f t="shared" si="3"/>
        <v>0.9782673816320232</v>
      </c>
      <c r="O31">
        <v>4.8</v>
      </c>
    </row>
    <row r="32" spans="1:15" ht="15" x14ac:dyDescent="0.25">
      <c r="A32" t="s">
        <v>119</v>
      </c>
      <c r="B32" t="s">
        <v>214</v>
      </c>
      <c r="C32">
        <v>34</v>
      </c>
      <c r="D32">
        <v>20</v>
      </c>
      <c r="E32">
        <f t="shared" si="0"/>
        <v>1.6612800704933837</v>
      </c>
      <c r="F32">
        <v>27</v>
      </c>
      <c r="G32">
        <f t="shared" si="1"/>
        <v>2.242728095166068</v>
      </c>
      <c r="H32">
        <v>47</v>
      </c>
      <c r="I32">
        <f t="shared" si="2"/>
        <v>3.9040081656594516</v>
      </c>
      <c r="J32">
        <v>15.1</v>
      </c>
      <c r="M32">
        <v>4.04</v>
      </c>
      <c r="N32">
        <f t="shared" si="3"/>
        <v>0.82406581417414204</v>
      </c>
      <c r="O32">
        <v>6.2</v>
      </c>
    </row>
    <row r="33" spans="1:15" ht="15" x14ac:dyDescent="0.25">
      <c r="A33" t="s">
        <v>7</v>
      </c>
      <c r="B33" t="s">
        <v>174</v>
      </c>
      <c r="C33">
        <v>49.4</v>
      </c>
      <c r="D33">
        <v>24</v>
      </c>
      <c r="E33">
        <f t="shared" si="0"/>
        <v>1.5315968803085196</v>
      </c>
      <c r="F33">
        <v>34</v>
      </c>
      <c r="G33">
        <f t="shared" si="1"/>
        <v>2.1697622471037361</v>
      </c>
      <c r="H33">
        <v>58</v>
      </c>
      <c r="I33">
        <f t="shared" si="2"/>
        <v>3.7013591274122555</v>
      </c>
      <c r="J33">
        <v>15.04</v>
      </c>
      <c r="M33">
        <v>7.6</v>
      </c>
      <c r="N33">
        <f t="shared" si="3"/>
        <v>1.3099347534298</v>
      </c>
      <c r="O33">
        <v>4.96</v>
      </c>
    </row>
    <row r="34" spans="1:15" ht="15" x14ac:dyDescent="0.25">
      <c r="A34" t="s">
        <v>13</v>
      </c>
      <c r="B34" t="s">
        <v>175</v>
      </c>
      <c r="C34">
        <v>29.5</v>
      </c>
      <c r="D34">
        <v>20</v>
      </c>
      <c r="E34">
        <f t="shared" si="0"/>
        <v>1.8363141587525396</v>
      </c>
      <c r="F34">
        <v>26</v>
      </c>
      <c r="G34">
        <f t="shared" si="1"/>
        <v>2.3872084063783015</v>
      </c>
      <c r="H34">
        <v>46</v>
      </c>
      <c r="I34">
        <f t="shared" si="2"/>
        <v>4.2235225651308408</v>
      </c>
      <c r="J34">
        <v>16.16</v>
      </c>
      <c r="M34">
        <v>6.2</v>
      </c>
      <c r="N34">
        <f t="shared" si="3"/>
        <v>1.3482434273835651</v>
      </c>
      <c r="O34">
        <v>5.2</v>
      </c>
    </row>
    <row r="35" spans="1:15" ht="15" x14ac:dyDescent="0.25">
      <c r="A35" t="s">
        <v>107</v>
      </c>
      <c r="B35" t="s">
        <v>215</v>
      </c>
      <c r="C35">
        <v>37.200000000000003</v>
      </c>
      <c r="D35">
        <v>10</v>
      </c>
      <c r="E35">
        <f t="shared" si="0"/>
        <v>0.77956064608998255</v>
      </c>
      <c r="F35">
        <v>11</v>
      </c>
      <c r="G35">
        <f t="shared" si="1"/>
        <v>0.85751671069898072</v>
      </c>
      <c r="H35">
        <v>21</v>
      </c>
      <c r="I35">
        <f t="shared" si="2"/>
        <v>1.6370773567889632</v>
      </c>
      <c r="J35">
        <v>19.489999999999998</v>
      </c>
      <c r="M35">
        <v>3.62</v>
      </c>
      <c r="N35">
        <f t="shared" si="3"/>
        <v>0.70905236209236233</v>
      </c>
      <c r="O35">
        <v>3.55</v>
      </c>
    </row>
    <row r="36" spans="1:15" ht="15" x14ac:dyDescent="0.25">
      <c r="A36" t="s">
        <v>216</v>
      </c>
      <c r="B36" t="s">
        <v>217</v>
      </c>
      <c r="C36">
        <v>26.3</v>
      </c>
      <c r="D36">
        <v>6</v>
      </c>
      <c r="E36">
        <f t="shared" si="0"/>
        <v>0.59738330593694022</v>
      </c>
      <c r="F36">
        <v>8</v>
      </c>
      <c r="G36">
        <f t="shared" si="1"/>
        <v>0.79651107458258708</v>
      </c>
      <c r="H36">
        <v>14</v>
      </c>
      <c r="I36">
        <f t="shared" si="2"/>
        <v>1.3938943805195272</v>
      </c>
      <c r="J36">
        <v>17.399999999999999</v>
      </c>
      <c r="M36">
        <v>2.96</v>
      </c>
      <c r="N36">
        <f t="shared" si="3"/>
        <v>0.67787401059774166</v>
      </c>
      <c r="O36">
        <v>4.42</v>
      </c>
    </row>
    <row r="37" spans="1:15" ht="15" x14ac:dyDescent="0.25">
      <c r="A37" t="s">
        <v>33</v>
      </c>
      <c r="B37" t="s">
        <v>216</v>
      </c>
      <c r="C37">
        <v>58.7</v>
      </c>
      <c r="D37">
        <v>8</v>
      </c>
      <c r="E37">
        <f t="shared" si="0"/>
        <v>0.45202983684763931</v>
      </c>
      <c r="F37">
        <v>10</v>
      </c>
      <c r="G37">
        <f t="shared" si="1"/>
        <v>0.56503729605954911</v>
      </c>
      <c r="H37">
        <v>18</v>
      </c>
      <c r="I37">
        <f t="shared" si="2"/>
        <v>1.0170671329071885</v>
      </c>
      <c r="J37">
        <v>15.45</v>
      </c>
      <c r="M37">
        <v>5</v>
      </c>
      <c r="N37">
        <f t="shared" si="3"/>
        <v>0.7973237885466381</v>
      </c>
      <c r="O37">
        <v>3.85</v>
      </c>
    </row>
    <row r="38" spans="1:15" ht="15" x14ac:dyDescent="0.25">
      <c r="A38" t="s">
        <v>12</v>
      </c>
      <c r="B38" t="s">
        <v>182</v>
      </c>
      <c r="C38">
        <v>47.2</v>
      </c>
      <c r="D38">
        <v>20</v>
      </c>
      <c r="E38">
        <f t="shared" si="0"/>
        <v>1.3180235584525903</v>
      </c>
      <c r="F38">
        <v>28</v>
      </c>
      <c r="G38">
        <f t="shared" si="1"/>
        <v>1.8452329818336264</v>
      </c>
      <c r="H38">
        <v>48</v>
      </c>
      <c r="I38">
        <f t="shared" si="2"/>
        <v>3.1632565402862167</v>
      </c>
      <c r="J38">
        <v>15.25</v>
      </c>
      <c r="M38">
        <v>6.49</v>
      </c>
      <c r="N38">
        <f t="shared" si="3"/>
        <v>1.1418267054190736</v>
      </c>
      <c r="O38">
        <v>4.8</v>
      </c>
    </row>
    <row r="39" spans="1:15" ht="15" x14ac:dyDescent="0.25">
      <c r="A39" t="s">
        <v>74</v>
      </c>
      <c r="B39" t="s">
        <v>218</v>
      </c>
      <c r="C39">
        <v>34.700000000000003</v>
      </c>
      <c r="D39">
        <v>14</v>
      </c>
      <c r="E39">
        <f t="shared" si="0"/>
        <v>1.1462941670086211</v>
      </c>
      <c r="F39">
        <v>17</v>
      </c>
      <c r="G39">
        <f t="shared" si="1"/>
        <v>1.3919286313676114</v>
      </c>
      <c r="H39">
        <v>31</v>
      </c>
      <c r="I39">
        <f t="shared" si="2"/>
        <v>2.5382227983762324</v>
      </c>
      <c r="J39">
        <v>14.8</v>
      </c>
      <c r="M39">
        <v>6.26</v>
      </c>
      <c r="N39">
        <f t="shared" si="3"/>
        <v>1.2652165625408649</v>
      </c>
      <c r="O39">
        <v>4.7699999999999996</v>
      </c>
    </row>
    <row r="40" spans="1:15" ht="15" x14ac:dyDescent="0.25">
      <c r="A40" t="s">
        <v>95</v>
      </c>
      <c r="B40" t="s">
        <v>219</v>
      </c>
      <c r="C40">
        <v>56.3</v>
      </c>
      <c r="D40">
        <v>16</v>
      </c>
      <c r="E40">
        <f t="shared" si="0"/>
        <v>0.93108457055046545</v>
      </c>
      <c r="F40">
        <v>18</v>
      </c>
      <c r="G40">
        <f t="shared" si="1"/>
        <v>1.0474701418692736</v>
      </c>
      <c r="H40">
        <v>34</v>
      </c>
      <c r="I40">
        <f t="shared" si="2"/>
        <v>1.9785547124197391</v>
      </c>
      <c r="J40">
        <v>16.399999999999999</v>
      </c>
      <c r="M40">
        <v>5.65</v>
      </c>
      <c r="N40">
        <f t="shared" si="3"/>
        <v>0.91809236849120979</v>
      </c>
      <c r="O40">
        <v>4.5</v>
      </c>
    </row>
    <row r="41" spans="1:15" ht="15" x14ac:dyDescent="0.25">
      <c r="A41" t="s">
        <v>220</v>
      </c>
      <c r="B41" t="s">
        <v>216</v>
      </c>
      <c r="C41">
        <v>29.5</v>
      </c>
      <c r="D41">
        <v>12</v>
      </c>
      <c r="E41">
        <f t="shared" si="0"/>
        <v>1.1017884952515238</v>
      </c>
      <c r="F41">
        <v>18</v>
      </c>
      <c r="G41">
        <f t="shared" si="1"/>
        <v>1.6526827428772857</v>
      </c>
      <c r="H41">
        <v>30</v>
      </c>
      <c r="I41">
        <f t="shared" si="2"/>
        <v>2.7544712381288097</v>
      </c>
      <c r="J41">
        <v>16.3</v>
      </c>
      <c r="M41">
        <v>5.36</v>
      </c>
      <c r="N41">
        <f t="shared" si="3"/>
        <v>1.165578188834824</v>
      </c>
      <c r="O41">
        <v>4.34</v>
      </c>
    </row>
    <row r="42" spans="1:15" ht="15" x14ac:dyDescent="0.25">
      <c r="A42" t="s">
        <v>25</v>
      </c>
      <c r="B42" t="s">
        <v>221</v>
      </c>
      <c r="C42">
        <v>39.9</v>
      </c>
      <c r="D42">
        <v>13</v>
      </c>
      <c r="E42">
        <f t="shared" si="0"/>
        <v>0.96454471743156878</v>
      </c>
      <c r="F42">
        <v>20</v>
      </c>
      <c r="G42">
        <f t="shared" si="1"/>
        <v>1.4839149498947213</v>
      </c>
      <c r="H42">
        <v>33</v>
      </c>
      <c r="I42">
        <f t="shared" si="2"/>
        <v>2.4484596673262899</v>
      </c>
      <c r="J42">
        <v>15.5</v>
      </c>
      <c r="M42">
        <v>5.14</v>
      </c>
      <c r="N42">
        <f t="shared" si="3"/>
        <v>0.97547122050201263</v>
      </c>
      <c r="O42">
        <v>4.76</v>
      </c>
    </row>
    <row r="43" spans="1:15" ht="15" x14ac:dyDescent="0.25">
      <c r="A43" t="s">
        <v>222</v>
      </c>
      <c r="B43" t="s">
        <v>223</v>
      </c>
      <c r="C43">
        <v>31.3</v>
      </c>
      <c r="D43">
        <v>11</v>
      </c>
      <c r="E43">
        <f t="shared" si="0"/>
        <v>0.96863556709128362</v>
      </c>
      <c r="F43">
        <v>15</v>
      </c>
      <c r="G43">
        <f t="shared" si="1"/>
        <v>1.3208666823972051</v>
      </c>
      <c r="H43">
        <v>26</v>
      </c>
      <c r="I43">
        <f t="shared" si="2"/>
        <v>2.2895022494884887</v>
      </c>
      <c r="K43">
        <v>15.6</v>
      </c>
      <c r="M43">
        <v>3.08</v>
      </c>
      <c r="N43">
        <f t="shared" si="3"/>
        <v>0.65212557551929295</v>
      </c>
      <c r="O43">
        <v>4.66</v>
      </c>
    </row>
    <row r="44" spans="1:15" ht="15" x14ac:dyDescent="0.25">
      <c r="A44" t="s">
        <v>77</v>
      </c>
      <c r="B44" t="s">
        <v>175</v>
      </c>
      <c r="C44">
        <v>44.4</v>
      </c>
      <c r="D44">
        <v>13</v>
      </c>
      <c r="E44">
        <f t="shared" si="0"/>
        <v>0.89449137488704489</v>
      </c>
      <c r="F44">
        <v>20</v>
      </c>
      <c r="G44">
        <f t="shared" si="1"/>
        <v>1.3761405767492998</v>
      </c>
      <c r="H44">
        <v>33</v>
      </c>
      <c r="I44">
        <f t="shared" si="2"/>
        <v>2.2706319516363447</v>
      </c>
      <c r="K44">
        <v>13.8</v>
      </c>
      <c r="M44">
        <v>6.2</v>
      </c>
      <c r="N44">
        <f t="shared" si="3"/>
        <v>1.1212965809818156</v>
      </c>
      <c r="O44">
        <v>4.82</v>
      </c>
    </row>
    <row r="45" spans="1:15" ht="15" x14ac:dyDescent="0.25">
      <c r="A45" t="s">
        <v>73</v>
      </c>
      <c r="B45" t="s">
        <v>224</v>
      </c>
      <c r="C45">
        <v>38.5</v>
      </c>
      <c r="D45">
        <v>22</v>
      </c>
      <c r="E45">
        <f t="shared" si="0"/>
        <v>1.6739667711788111</v>
      </c>
      <c r="F45">
        <v>25</v>
      </c>
      <c r="G45">
        <f t="shared" si="1"/>
        <v>1.9022349672486492</v>
      </c>
      <c r="H45">
        <v>47</v>
      </c>
      <c r="I45">
        <f t="shared" si="2"/>
        <v>3.5762017384274603</v>
      </c>
      <c r="K45">
        <v>12.5</v>
      </c>
      <c r="M45">
        <v>5.86</v>
      </c>
      <c r="N45">
        <f t="shared" si="3"/>
        <v>1.1301657293591911</v>
      </c>
      <c r="O45">
        <v>4.83</v>
      </c>
    </row>
    <row r="46" spans="1:15" ht="15" x14ac:dyDescent="0.25">
      <c r="A46" t="s">
        <v>225</v>
      </c>
      <c r="B46" t="s">
        <v>226</v>
      </c>
      <c r="C46">
        <v>45</v>
      </c>
      <c r="D46">
        <v>6</v>
      </c>
      <c r="E46">
        <f t="shared" si="0"/>
        <v>0.40895057403137652</v>
      </c>
      <c r="F46">
        <v>9</v>
      </c>
      <c r="G46">
        <f t="shared" si="1"/>
        <v>0.61342586104706476</v>
      </c>
      <c r="H46">
        <v>15</v>
      </c>
      <c r="I46">
        <f t="shared" si="2"/>
        <v>1.0223764350784412</v>
      </c>
      <c r="K46">
        <v>13.9</v>
      </c>
      <c r="M46">
        <v>5.1000000000000005</v>
      </c>
      <c r="N46">
        <f t="shared" si="3"/>
        <v>0.91679221483084328</v>
      </c>
      <c r="O46">
        <v>4.08</v>
      </c>
    </row>
    <row r="47" spans="1:15" ht="15" x14ac:dyDescent="0.25">
      <c r="A47" t="s">
        <v>227</v>
      </c>
      <c r="B47" t="s">
        <v>173</v>
      </c>
      <c r="C47">
        <v>44.7</v>
      </c>
      <c r="D47">
        <v>20</v>
      </c>
      <c r="E47">
        <f t="shared" si="0"/>
        <v>1.3696174561163754</v>
      </c>
      <c r="F47">
        <v>26</v>
      </c>
      <c r="G47">
        <f t="shared" si="1"/>
        <v>1.7805026929512879</v>
      </c>
      <c r="H47">
        <v>46</v>
      </c>
      <c r="I47">
        <f t="shared" si="2"/>
        <v>3.1501201490676634</v>
      </c>
      <c r="K47">
        <v>14.31</v>
      </c>
      <c r="M47">
        <v>5.15</v>
      </c>
      <c r="N47">
        <f t="shared" si="3"/>
        <v>0.92857629790704177</v>
      </c>
      <c r="O47">
        <v>4.3</v>
      </c>
    </row>
    <row r="48" spans="1:15" ht="15" x14ac:dyDescent="0.25">
      <c r="A48" t="s">
        <v>228</v>
      </c>
      <c r="B48" t="s">
        <v>209</v>
      </c>
      <c r="C48">
        <v>26.4</v>
      </c>
      <c r="D48">
        <v>7</v>
      </c>
      <c r="E48">
        <f t="shared" si="0"/>
        <v>0.69508344217036444</v>
      </c>
      <c r="F48">
        <v>8</v>
      </c>
      <c r="G48">
        <f t="shared" si="1"/>
        <v>0.79438107676613079</v>
      </c>
      <c r="H48">
        <v>15</v>
      </c>
      <c r="I48">
        <f t="shared" si="2"/>
        <v>1.4894645189364952</v>
      </c>
      <c r="K48">
        <v>13.95</v>
      </c>
      <c r="M48">
        <v>3.31</v>
      </c>
      <c r="N48">
        <f t="shared" si="3"/>
        <v>0.75673223887572805</v>
      </c>
      <c r="O48">
        <v>4.0999999999999996</v>
      </c>
    </row>
    <row r="49" spans="1:16" x14ac:dyDescent="0.3">
      <c r="A49" t="s">
        <v>229</v>
      </c>
      <c r="B49" t="s">
        <v>230</v>
      </c>
      <c r="C49">
        <v>38.799999999999997</v>
      </c>
      <c r="D49">
        <v>24</v>
      </c>
      <c r="E49">
        <f t="shared" si="0"/>
        <v>1.8161715680668962</v>
      </c>
      <c r="F49">
        <v>35</v>
      </c>
      <c r="G49">
        <f t="shared" si="1"/>
        <v>2.6485835367642236</v>
      </c>
      <c r="H49">
        <v>59</v>
      </c>
      <c r="I49">
        <f t="shared" si="2"/>
        <v>4.46475510483112</v>
      </c>
      <c r="J49">
        <v>14.3</v>
      </c>
      <c r="M49">
        <v>4.32</v>
      </c>
      <c r="N49">
        <f t="shared" si="3"/>
        <v>0.83024937290060874</v>
      </c>
      <c r="O49">
        <v>5.79</v>
      </c>
    </row>
    <row r="50" spans="1:16" ht="15" x14ac:dyDescent="0.25">
      <c r="A50" t="s">
        <v>14</v>
      </c>
      <c r="B50" t="s">
        <v>231</v>
      </c>
      <c r="C50">
        <v>46.4</v>
      </c>
      <c r="D50">
        <v>33</v>
      </c>
      <c r="E50">
        <f t="shared" si="0"/>
        <v>2.2011284446315384</v>
      </c>
      <c r="F50">
        <v>34</v>
      </c>
      <c r="G50">
        <f t="shared" si="1"/>
        <v>2.2678293065900701</v>
      </c>
      <c r="H50">
        <v>67</v>
      </c>
      <c r="I50">
        <f t="shared" si="2"/>
        <v>4.4689577512216081</v>
      </c>
      <c r="J50">
        <v>14.2</v>
      </c>
      <c r="M50">
        <v>6</v>
      </c>
      <c r="N50">
        <f t="shared" si="3"/>
        <v>1.0637844474010674</v>
      </c>
      <c r="O50">
        <v>5.14</v>
      </c>
    </row>
    <row r="51" spans="1:16" ht="15" x14ac:dyDescent="0.25">
      <c r="A51" s="1" t="s">
        <v>232</v>
      </c>
      <c r="B51" s="1" t="s">
        <v>82</v>
      </c>
      <c r="C51" s="1">
        <v>31</v>
      </c>
      <c r="D51" s="1">
        <v>17</v>
      </c>
      <c r="E51">
        <f t="shared" si="0"/>
        <v>1.5071894822519887</v>
      </c>
      <c r="F51">
        <v>19</v>
      </c>
      <c r="G51">
        <f t="shared" si="1"/>
        <v>1.6845058919286933</v>
      </c>
      <c r="H51" s="1">
        <v>36</v>
      </c>
      <c r="I51">
        <f t="shared" si="2"/>
        <v>3.1916953741806822</v>
      </c>
      <c r="J51">
        <v>15.6</v>
      </c>
      <c r="M51" s="1">
        <v>3.82</v>
      </c>
      <c r="N51">
        <f t="shared" si="3"/>
        <v>0.81232439127437694</v>
      </c>
      <c r="O51">
        <v>5.03</v>
      </c>
      <c r="P51" s="1"/>
    </row>
    <row r="52" spans="1:16" ht="15" x14ac:dyDescent="0.25">
      <c r="A52" t="s">
        <v>233</v>
      </c>
      <c r="B52" t="s">
        <v>234</v>
      </c>
      <c r="C52">
        <v>33.200000000000003</v>
      </c>
      <c r="D52">
        <v>20</v>
      </c>
      <c r="E52">
        <f t="shared" si="0"/>
        <v>1.6894260343853713</v>
      </c>
      <c r="F52">
        <v>34</v>
      </c>
      <c r="G52">
        <f t="shared" si="1"/>
        <v>2.8720242584551312</v>
      </c>
      <c r="H52">
        <v>54</v>
      </c>
      <c r="I52">
        <f t="shared" si="2"/>
        <v>4.5614502928405027</v>
      </c>
      <c r="L52">
        <v>5</v>
      </c>
      <c r="M52">
        <v>6.04</v>
      </c>
      <c r="N52">
        <f t="shared" si="3"/>
        <v>1.2453152703211601</v>
      </c>
      <c r="O52">
        <v>6.08</v>
      </c>
    </row>
    <row r="53" spans="1:16" ht="15" x14ac:dyDescent="0.25">
      <c r="A53" t="s">
        <v>235</v>
      </c>
      <c r="B53" t="s">
        <v>234</v>
      </c>
      <c r="C53">
        <v>31.8</v>
      </c>
      <c r="D53">
        <v>27</v>
      </c>
      <c r="E53">
        <f t="shared" si="0"/>
        <v>2.3511216954806486</v>
      </c>
      <c r="F53">
        <v>34</v>
      </c>
      <c r="G53">
        <f t="shared" si="1"/>
        <v>2.9606717646793355</v>
      </c>
      <c r="H53">
        <v>61</v>
      </c>
      <c r="I53">
        <f t="shared" si="2"/>
        <v>5.3117934601599837</v>
      </c>
      <c r="L53">
        <v>5.2</v>
      </c>
      <c r="M53">
        <v>6.5600000000000005</v>
      </c>
      <c r="N53">
        <f t="shared" si="3"/>
        <v>1.3790546222426732</v>
      </c>
      <c r="O53">
        <v>6.0600000000000005</v>
      </c>
    </row>
    <row r="54" spans="1:16" ht="15" x14ac:dyDescent="0.25">
      <c r="A54" t="s">
        <v>236</v>
      </c>
      <c r="B54" t="s">
        <v>38</v>
      </c>
      <c r="C54">
        <v>32.299999999999997</v>
      </c>
      <c r="D54">
        <v>13</v>
      </c>
      <c r="E54">
        <f t="shared" si="0"/>
        <v>1.1196288514706523</v>
      </c>
      <c r="F54">
        <v>12</v>
      </c>
      <c r="G54">
        <f t="shared" si="1"/>
        <v>1.0335035552036789</v>
      </c>
      <c r="H54">
        <v>25</v>
      </c>
      <c r="I54">
        <f t="shared" si="2"/>
        <v>2.1531324066743309</v>
      </c>
      <c r="L54">
        <v>5.4</v>
      </c>
      <c r="M54">
        <v>4.78</v>
      </c>
      <c r="N54">
        <f t="shared" si="3"/>
        <v>0.99781734004685463</v>
      </c>
      <c r="O54">
        <v>5.44</v>
      </c>
    </row>
    <row r="55" spans="1:16" ht="15" x14ac:dyDescent="0.25">
      <c r="A55" t="s">
        <v>55</v>
      </c>
      <c r="B55" t="s">
        <v>207</v>
      </c>
      <c r="C55">
        <v>66.2</v>
      </c>
      <c r="D55">
        <v>32</v>
      </c>
      <c r="E55">
        <f t="shared" si="0"/>
        <v>1.6610456629931833</v>
      </c>
      <c r="F55">
        <v>43</v>
      </c>
      <c r="G55">
        <f t="shared" si="1"/>
        <v>2.23203010964709</v>
      </c>
      <c r="H55">
        <v>75</v>
      </c>
      <c r="I55">
        <f t="shared" si="2"/>
        <v>3.8930757726402736</v>
      </c>
      <c r="J55">
        <v>13.68</v>
      </c>
      <c r="M55">
        <v>6.85</v>
      </c>
      <c r="N55">
        <f t="shared" si="3"/>
        <v>1.0346979346647125</v>
      </c>
      <c r="O55">
        <v>5.8</v>
      </c>
    </row>
    <row r="56" spans="1:16" ht="15" x14ac:dyDescent="0.25">
      <c r="A56" t="s">
        <v>8</v>
      </c>
      <c r="B56" t="s">
        <v>237</v>
      </c>
      <c r="C56">
        <v>46.1</v>
      </c>
      <c r="D56">
        <v>25</v>
      </c>
      <c r="E56">
        <f t="shared" si="0"/>
        <v>1.6751709156722745</v>
      </c>
      <c r="F56">
        <v>35</v>
      </c>
      <c r="G56">
        <f t="shared" si="1"/>
        <v>2.3452392819411845</v>
      </c>
      <c r="H56">
        <v>60</v>
      </c>
      <c r="I56">
        <f t="shared" si="2"/>
        <v>4.020410197613459</v>
      </c>
      <c r="J56">
        <v>14.25</v>
      </c>
      <c r="M56">
        <v>5.9</v>
      </c>
      <c r="N56">
        <f t="shared" si="3"/>
        <v>1.0491180987205484</v>
      </c>
      <c r="O56">
        <v>5.79</v>
      </c>
    </row>
    <row r="57" spans="1:16" ht="15" x14ac:dyDescent="0.25">
      <c r="A57" t="s">
        <v>238</v>
      </c>
      <c r="B57" t="s">
        <v>239</v>
      </c>
      <c r="C57">
        <v>35</v>
      </c>
      <c r="D57">
        <v>20</v>
      </c>
      <c r="E57">
        <f t="shared" si="0"/>
        <v>1.6276467947673885</v>
      </c>
      <c r="F57">
        <v>28</v>
      </c>
      <c r="G57">
        <f t="shared" si="1"/>
        <v>2.2787055126743438</v>
      </c>
      <c r="H57">
        <v>48</v>
      </c>
      <c r="I57">
        <f t="shared" si="2"/>
        <v>3.9063523074417326</v>
      </c>
      <c r="J57">
        <v>14.44</v>
      </c>
      <c r="M57">
        <v>5.3</v>
      </c>
      <c r="N57">
        <f t="shared" si="3"/>
        <v>1.0670407061598972</v>
      </c>
      <c r="O57">
        <v>5.52</v>
      </c>
    </row>
    <row r="58" spans="1:16" ht="15" x14ac:dyDescent="0.25">
      <c r="A58" t="s">
        <v>2</v>
      </c>
      <c r="B58" t="s">
        <v>240</v>
      </c>
      <c r="C58">
        <v>38.4</v>
      </c>
      <c r="D58">
        <v>16</v>
      </c>
      <c r="E58">
        <f t="shared" si="0"/>
        <v>1.2196665002911091</v>
      </c>
      <c r="F58">
        <v>19</v>
      </c>
      <c r="G58">
        <f t="shared" si="1"/>
        <v>1.4483539690956921</v>
      </c>
      <c r="H58">
        <v>35</v>
      </c>
      <c r="I58">
        <f t="shared" si="2"/>
        <v>2.6680204693868013</v>
      </c>
      <c r="J58">
        <v>14.09</v>
      </c>
      <c r="M58">
        <v>5.3</v>
      </c>
      <c r="N58">
        <f t="shared" si="3"/>
        <v>1.023362714072886</v>
      </c>
      <c r="O58">
        <v>5.38</v>
      </c>
    </row>
    <row r="59" spans="1:16" ht="15" x14ac:dyDescent="0.25">
      <c r="A59" t="s">
        <v>88</v>
      </c>
      <c r="B59" t="s">
        <v>241</v>
      </c>
      <c r="C59">
        <v>43.8</v>
      </c>
      <c r="D59">
        <v>24</v>
      </c>
      <c r="E59">
        <f t="shared" si="0"/>
        <v>1.6672980564415141</v>
      </c>
      <c r="F59">
        <v>33</v>
      </c>
      <c r="G59">
        <f t="shared" si="1"/>
        <v>2.2925348276070818</v>
      </c>
      <c r="H59">
        <v>57</v>
      </c>
      <c r="I59">
        <f t="shared" si="2"/>
        <v>3.9598328840485957</v>
      </c>
      <c r="J59">
        <v>16.53</v>
      </c>
      <c r="M59">
        <v>5.85</v>
      </c>
      <c r="N59">
        <f t="shared" si="3"/>
        <v>1.0645069455826761</v>
      </c>
      <c r="O59">
        <v>5.18</v>
      </c>
    </row>
    <row r="60" spans="1:16" ht="15" x14ac:dyDescent="0.25">
      <c r="A60" t="s">
        <v>84</v>
      </c>
      <c r="B60" t="s">
        <v>186</v>
      </c>
      <c r="C60">
        <v>49</v>
      </c>
      <c r="D60">
        <v>27</v>
      </c>
      <c r="E60">
        <f t="shared" si="0"/>
        <v>1.7329591297204467</v>
      </c>
      <c r="F60">
        <v>40</v>
      </c>
      <c r="G60">
        <f t="shared" si="1"/>
        <v>2.5673468588451063</v>
      </c>
      <c r="H60">
        <v>67</v>
      </c>
      <c r="I60">
        <f t="shared" si="2"/>
        <v>4.3003059885655528</v>
      </c>
      <c r="J60">
        <v>14.41</v>
      </c>
      <c r="M60">
        <v>6.7</v>
      </c>
      <c r="N60">
        <f t="shared" si="3"/>
        <v>1.1590512958707813</v>
      </c>
      <c r="O60">
        <v>5.0599999999999996</v>
      </c>
    </row>
    <row r="61" spans="1:16" ht="15" x14ac:dyDescent="0.25">
      <c r="A61" t="s">
        <v>242</v>
      </c>
      <c r="B61" t="s">
        <v>216</v>
      </c>
      <c r="C61">
        <v>66.3</v>
      </c>
      <c r="D61">
        <v>25</v>
      </c>
      <c r="E61">
        <f t="shared" si="0"/>
        <v>1.2963105755053994</v>
      </c>
      <c r="F61">
        <v>31</v>
      </c>
      <c r="G61">
        <f t="shared" si="1"/>
        <v>1.6074251136266953</v>
      </c>
      <c r="H61">
        <v>56</v>
      </c>
      <c r="I61">
        <f t="shared" si="2"/>
        <v>2.9037356891320947</v>
      </c>
      <c r="J61">
        <v>15.82</v>
      </c>
      <c r="M61">
        <v>6.7</v>
      </c>
      <c r="N61">
        <f t="shared" si="3"/>
        <v>1.0113518753930872</v>
      </c>
      <c r="O61">
        <v>4.66</v>
      </c>
    </row>
    <row r="62" spans="1:16" ht="15" x14ac:dyDescent="0.25">
      <c r="A62" t="s">
        <v>124</v>
      </c>
      <c r="B62" t="s">
        <v>175</v>
      </c>
      <c r="C62">
        <v>43.4</v>
      </c>
      <c r="D62">
        <v>22</v>
      </c>
      <c r="E62">
        <f t="shared" si="0"/>
        <v>1.5382821437536203</v>
      </c>
      <c r="F62">
        <v>27</v>
      </c>
      <c r="G62">
        <f t="shared" si="1"/>
        <v>1.8878917218794429</v>
      </c>
      <c r="H62">
        <v>49</v>
      </c>
      <c r="I62">
        <f t="shared" si="2"/>
        <v>3.4261738656330629</v>
      </c>
      <c r="L62">
        <v>5.41</v>
      </c>
      <c r="M62">
        <v>5.8</v>
      </c>
      <c r="N62">
        <f t="shared" si="3"/>
        <v>1.0597827852567829</v>
      </c>
      <c r="O62">
        <v>5.66</v>
      </c>
    </row>
    <row r="63" spans="1:16" ht="15" x14ac:dyDescent="0.25">
      <c r="A63" t="s">
        <v>89</v>
      </c>
      <c r="B63" t="s">
        <v>239</v>
      </c>
      <c r="C63">
        <v>33.4</v>
      </c>
      <c r="D63">
        <v>20</v>
      </c>
      <c r="E63">
        <f t="shared" si="0"/>
        <v>1.6822818092705676</v>
      </c>
      <c r="F63">
        <v>25</v>
      </c>
      <c r="G63">
        <f t="shared" si="1"/>
        <v>2.1028522615882097</v>
      </c>
      <c r="H63">
        <v>45</v>
      </c>
      <c r="I63">
        <f t="shared" si="2"/>
        <v>3.7851340708587773</v>
      </c>
      <c r="L63">
        <v>5.63</v>
      </c>
      <c r="M63">
        <v>5.24</v>
      </c>
      <c r="N63">
        <f t="shared" si="3"/>
        <v>1.0774515587844544</v>
      </c>
      <c r="O63">
        <v>5.66</v>
      </c>
    </row>
    <row r="64" spans="1:16" ht="15" x14ac:dyDescent="0.25">
      <c r="A64" t="s">
        <v>243</v>
      </c>
      <c r="B64" t="s">
        <v>244</v>
      </c>
      <c r="C64">
        <v>29.3</v>
      </c>
      <c r="D64">
        <v>16</v>
      </c>
      <c r="E64">
        <f t="shared" si="0"/>
        <v>1.4761195913998602</v>
      </c>
      <c r="F64">
        <v>18</v>
      </c>
      <c r="G64">
        <f t="shared" si="1"/>
        <v>1.6606345403248426</v>
      </c>
      <c r="H64">
        <v>34</v>
      </c>
      <c r="I64">
        <f t="shared" si="2"/>
        <v>3.136754131724703</v>
      </c>
      <c r="L64">
        <v>5.58</v>
      </c>
      <c r="M64">
        <v>4.7</v>
      </c>
      <c r="N64">
        <f t="shared" si="3"/>
        <v>1.025194758934368</v>
      </c>
      <c r="O64">
        <v>5.22</v>
      </c>
    </row>
    <row r="65" spans="1:15" x14ac:dyDescent="0.3">
      <c r="A65" t="s">
        <v>114</v>
      </c>
      <c r="B65" t="s">
        <v>115</v>
      </c>
      <c r="C65">
        <v>57.9</v>
      </c>
      <c r="D65">
        <v>32</v>
      </c>
      <c r="E65">
        <f t="shared" si="0"/>
        <v>1.8257110666877392</v>
      </c>
      <c r="F65">
        <v>43</v>
      </c>
      <c r="G65">
        <f t="shared" si="1"/>
        <v>2.4532992458616496</v>
      </c>
      <c r="H65">
        <v>75</v>
      </c>
      <c r="I65">
        <f t="shared" si="2"/>
        <v>4.2790103125493886</v>
      </c>
      <c r="L65">
        <v>5.6</v>
      </c>
      <c r="M65">
        <v>5.75</v>
      </c>
      <c r="N65">
        <f t="shared" si="3"/>
        <v>0.92261228577400767</v>
      </c>
      <c r="O65">
        <v>4.9000000000000004</v>
      </c>
    </row>
    <row r="66" spans="1:15" ht="15" x14ac:dyDescent="0.25">
      <c r="A66" t="s">
        <v>245</v>
      </c>
      <c r="B66" t="s">
        <v>246</v>
      </c>
      <c r="C66">
        <v>44.1</v>
      </c>
      <c r="D66">
        <v>14</v>
      </c>
      <c r="E66">
        <f t="shared" si="0"/>
        <v>0.96791751499731382</v>
      </c>
      <c r="F66">
        <v>19</v>
      </c>
      <c r="G66">
        <f t="shared" si="1"/>
        <v>1.3136023417820688</v>
      </c>
      <c r="H66">
        <v>33</v>
      </c>
      <c r="I66">
        <f t="shared" si="2"/>
        <v>2.2815198567793824</v>
      </c>
      <c r="L66">
        <v>5.7</v>
      </c>
      <c r="M66">
        <v>4.21</v>
      </c>
      <c r="N66">
        <f t="shared" si="3"/>
        <v>0.76372724954304849</v>
      </c>
      <c r="O66">
        <v>4.6900000000000004</v>
      </c>
    </row>
    <row r="67" spans="1:15" ht="15" x14ac:dyDescent="0.25">
      <c r="A67" t="s">
        <v>247</v>
      </c>
      <c r="B67" t="s">
        <v>177</v>
      </c>
      <c r="C67">
        <v>37.1</v>
      </c>
      <c r="D67">
        <v>13</v>
      </c>
      <c r="E67">
        <f t="shared" ref="E67:E130" si="4">IF(AND($C67&gt;0,D67&gt;0),D67/($C67^0.70558407859294),"")</f>
        <v>1.0153554594790013</v>
      </c>
      <c r="F67">
        <v>15</v>
      </c>
      <c r="G67">
        <f t="shared" ref="G67:G130" si="5">IF(AND($C67&gt;0,F67&gt;0),F67/($C67^0.70558407859294),"")</f>
        <v>1.1715639917065399</v>
      </c>
      <c r="H67">
        <v>28</v>
      </c>
      <c r="I67">
        <f t="shared" ref="I67:I130" si="6">IF(AND($C67&gt;0,H67&gt;0),H67/($C67^0.70558407859294),"")</f>
        <v>2.186919451185541</v>
      </c>
      <c r="L67">
        <v>6.24</v>
      </c>
      <c r="M67">
        <v>4.38</v>
      </c>
      <c r="N67">
        <f t="shared" ref="N67:N130" si="7">IF(AND($C67&gt;0,M67&gt;0),M67/($C67^0.450818786555515),"")</f>
        <v>0.8589559035668981</v>
      </c>
      <c r="O67">
        <v>3.77</v>
      </c>
    </row>
    <row r="68" spans="1:15" ht="15" x14ac:dyDescent="0.25">
      <c r="A68" t="s">
        <v>247</v>
      </c>
      <c r="B68" t="s">
        <v>207</v>
      </c>
      <c r="C68">
        <v>32.4</v>
      </c>
      <c r="D68">
        <v>12</v>
      </c>
      <c r="E68">
        <f t="shared" si="4"/>
        <v>1.0312518409590783</v>
      </c>
      <c r="F68">
        <v>15</v>
      </c>
      <c r="G68">
        <f t="shared" si="5"/>
        <v>1.2890648011988479</v>
      </c>
      <c r="H68">
        <v>27</v>
      </c>
      <c r="I68">
        <f t="shared" si="6"/>
        <v>2.3203166421579264</v>
      </c>
      <c r="L68">
        <v>6.15</v>
      </c>
      <c r="M68">
        <v>4.38</v>
      </c>
      <c r="N68">
        <f t="shared" si="7"/>
        <v>0.91304470446111141</v>
      </c>
      <c r="O68">
        <v>3.75</v>
      </c>
    </row>
    <row r="69" spans="1:15" x14ac:dyDescent="0.3">
      <c r="A69" t="s">
        <v>36</v>
      </c>
      <c r="B69" t="s">
        <v>248</v>
      </c>
      <c r="C69">
        <v>44.1</v>
      </c>
      <c r="D69">
        <v>17</v>
      </c>
      <c r="E69">
        <f t="shared" si="4"/>
        <v>1.1753284110681668</v>
      </c>
      <c r="F69">
        <v>22</v>
      </c>
      <c r="G69">
        <f t="shared" si="5"/>
        <v>1.5210132378529218</v>
      </c>
      <c r="H69">
        <v>39</v>
      </c>
      <c r="I69">
        <f t="shared" si="6"/>
        <v>2.6963416489210887</v>
      </c>
      <c r="L69">
        <v>5.71</v>
      </c>
      <c r="M69">
        <v>7.28</v>
      </c>
      <c r="N69">
        <f t="shared" si="7"/>
        <v>1.3206494956468868</v>
      </c>
      <c r="O69">
        <v>5.8500000000000005</v>
      </c>
    </row>
    <row r="70" spans="1:15" ht="15" x14ac:dyDescent="0.25">
      <c r="A70" t="s">
        <v>249</v>
      </c>
      <c r="B70" t="s">
        <v>250</v>
      </c>
      <c r="C70">
        <v>50.5</v>
      </c>
      <c r="D70">
        <v>21</v>
      </c>
      <c r="E70">
        <f t="shared" si="4"/>
        <v>1.3194836620733277</v>
      </c>
      <c r="F70">
        <v>26</v>
      </c>
      <c r="G70">
        <f t="shared" si="5"/>
        <v>1.6336464387574532</v>
      </c>
      <c r="H70">
        <v>47</v>
      </c>
      <c r="I70">
        <f t="shared" si="6"/>
        <v>2.9531301008307809</v>
      </c>
      <c r="L70">
        <v>5.58</v>
      </c>
      <c r="M70">
        <v>9.1</v>
      </c>
      <c r="N70">
        <f t="shared" si="7"/>
        <v>1.5529792039019958</v>
      </c>
      <c r="O70">
        <v>5.58</v>
      </c>
    </row>
    <row r="71" spans="1:15" ht="15" x14ac:dyDescent="0.25">
      <c r="A71" t="s">
        <v>251</v>
      </c>
      <c r="B71" t="s">
        <v>252</v>
      </c>
      <c r="C71">
        <v>28.1</v>
      </c>
      <c r="D71">
        <v>13</v>
      </c>
      <c r="E71">
        <f t="shared" si="4"/>
        <v>1.2352624461919413</v>
      </c>
      <c r="F71">
        <v>15</v>
      </c>
      <c r="G71">
        <f t="shared" si="5"/>
        <v>1.4253028225291631</v>
      </c>
      <c r="H71">
        <v>28</v>
      </c>
      <c r="I71">
        <f t="shared" si="6"/>
        <v>2.6605652687211045</v>
      </c>
      <c r="L71">
        <v>5.72</v>
      </c>
      <c r="M71">
        <v>5.04</v>
      </c>
      <c r="N71">
        <f t="shared" si="7"/>
        <v>1.1202798155871381</v>
      </c>
      <c r="O71">
        <v>5.25</v>
      </c>
    </row>
    <row r="72" spans="1:15" ht="15" x14ac:dyDescent="0.25">
      <c r="A72" t="s">
        <v>63</v>
      </c>
      <c r="B72" t="s">
        <v>253</v>
      </c>
      <c r="C72">
        <v>47.2</v>
      </c>
      <c r="D72">
        <v>25</v>
      </c>
      <c r="E72">
        <f t="shared" si="4"/>
        <v>1.6475294480657379</v>
      </c>
      <c r="F72">
        <v>35</v>
      </c>
      <c r="G72">
        <f t="shared" si="5"/>
        <v>2.3065412272920329</v>
      </c>
      <c r="H72">
        <v>60</v>
      </c>
      <c r="I72">
        <f t="shared" si="6"/>
        <v>3.9540706753577708</v>
      </c>
      <c r="L72">
        <v>5.6</v>
      </c>
      <c r="M72">
        <v>5.55</v>
      </c>
      <c r="N72">
        <f t="shared" si="7"/>
        <v>0.97644656626746662</v>
      </c>
      <c r="O72">
        <v>5.24</v>
      </c>
    </row>
    <row r="73" spans="1:15" ht="15" x14ac:dyDescent="0.25">
      <c r="A73" t="s">
        <v>254</v>
      </c>
      <c r="B73" t="s">
        <v>215</v>
      </c>
      <c r="C73">
        <v>45.7</v>
      </c>
      <c r="D73">
        <v>19</v>
      </c>
      <c r="E73">
        <f t="shared" si="4"/>
        <v>1.2809823869300061</v>
      </c>
      <c r="F73">
        <v>26</v>
      </c>
      <c r="G73">
        <f t="shared" si="5"/>
        <v>1.7529232663252714</v>
      </c>
      <c r="H73">
        <v>45</v>
      </c>
      <c r="I73">
        <f t="shared" si="6"/>
        <v>3.0339056532552773</v>
      </c>
      <c r="L73">
        <v>5.6</v>
      </c>
      <c r="M73">
        <v>8.74</v>
      </c>
      <c r="N73">
        <f t="shared" si="7"/>
        <v>1.5602350342788756</v>
      </c>
      <c r="O73">
        <v>5.13</v>
      </c>
    </row>
    <row r="74" spans="1:15" ht="15" x14ac:dyDescent="0.25">
      <c r="A74" t="s">
        <v>255</v>
      </c>
      <c r="B74" t="s">
        <v>256</v>
      </c>
      <c r="C74">
        <v>57</v>
      </c>
      <c r="D74">
        <v>26</v>
      </c>
      <c r="E74">
        <f t="shared" si="4"/>
        <v>1.4998782445331198</v>
      </c>
      <c r="F74">
        <v>32</v>
      </c>
      <c r="G74">
        <f t="shared" si="5"/>
        <v>1.846003993271532</v>
      </c>
      <c r="H74">
        <v>58</v>
      </c>
      <c r="I74">
        <f t="shared" si="6"/>
        <v>3.345882237804652</v>
      </c>
      <c r="L74">
        <v>6.17</v>
      </c>
      <c r="M74">
        <v>7.4</v>
      </c>
      <c r="N74">
        <f t="shared" si="7"/>
        <v>1.1957774189634329</v>
      </c>
      <c r="O74">
        <v>4.8500000000000005</v>
      </c>
    </row>
    <row r="75" spans="1:15" x14ac:dyDescent="0.3">
      <c r="A75" t="s">
        <v>257</v>
      </c>
      <c r="B75" t="s">
        <v>258</v>
      </c>
      <c r="C75">
        <v>37.6</v>
      </c>
      <c r="D75">
        <v>16</v>
      </c>
      <c r="E75">
        <f t="shared" si="4"/>
        <v>1.2379198260343194</v>
      </c>
      <c r="F75">
        <v>19</v>
      </c>
      <c r="G75">
        <f t="shared" si="5"/>
        <v>1.4700297934157542</v>
      </c>
      <c r="H75">
        <v>35</v>
      </c>
      <c r="I75">
        <f t="shared" si="6"/>
        <v>2.7079496194500736</v>
      </c>
      <c r="L75">
        <v>5.63</v>
      </c>
      <c r="M75">
        <v>4.72</v>
      </c>
      <c r="N75">
        <f t="shared" si="7"/>
        <v>0.92006333838891075</v>
      </c>
      <c r="O75">
        <v>4.43</v>
      </c>
    </row>
    <row r="76" spans="1:15" ht="15" x14ac:dyDescent="0.25">
      <c r="A76" t="s">
        <v>259</v>
      </c>
      <c r="B76" t="s">
        <v>260</v>
      </c>
      <c r="C76">
        <v>40.6</v>
      </c>
      <c r="D76">
        <v>20</v>
      </c>
      <c r="E76">
        <f t="shared" si="4"/>
        <v>1.4658166023971602</v>
      </c>
      <c r="F76">
        <v>23</v>
      </c>
      <c r="G76">
        <f t="shared" si="5"/>
        <v>1.6856890927567343</v>
      </c>
      <c r="H76">
        <v>43</v>
      </c>
      <c r="I76">
        <f t="shared" si="6"/>
        <v>3.1515056951538942</v>
      </c>
      <c r="L76">
        <v>6.11</v>
      </c>
      <c r="M76">
        <v>5.3100000000000005</v>
      </c>
      <c r="N76">
        <f t="shared" si="7"/>
        <v>0.99986361908342691</v>
      </c>
      <c r="O76">
        <v>4.34</v>
      </c>
    </row>
    <row r="77" spans="1:15" ht="15" x14ac:dyDescent="0.25">
      <c r="A77" t="s">
        <v>261</v>
      </c>
      <c r="B77" t="s">
        <v>239</v>
      </c>
      <c r="C77">
        <v>67.8</v>
      </c>
      <c r="D77">
        <v>28</v>
      </c>
      <c r="E77">
        <f t="shared" si="4"/>
        <v>1.4291292732961649</v>
      </c>
      <c r="F77">
        <v>35</v>
      </c>
      <c r="G77">
        <f t="shared" si="5"/>
        <v>1.7864115916202061</v>
      </c>
      <c r="H77">
        <v>63</v>
      </c>
      <c r="I77">
        <f t="shared" si="6"/>
        <v>3.2155408649163713</v>
      </c>
      <c r="L77">
        <v>6.25</v>
      </c>
      <c r="M77">
        <v>6.3100000000000005</v>
      </c>
      <c r="N77">
        <f t="shared" si="7"/>
        <v>0.94292382823462706</v>
      </c>
      <c r="O77">
        <v>4.3</v>
      </c>
    </row>
    <row r="78" spans="1:15" ht="15" x14ac:dyDescent="0.25">
      <c r="A78" t="s">
        <v>262</v>
      </c>
      <c r="B78" t="s">
        <v>209</v>
      </c>
      <c r="C78">
        <v>61.9</v>
      </c>
      <c r="D78">
        <v>17</v>
      </c>
      <c r="E78">
        <f t="shared" si="4"/>
        <v>0.92525305061770546</v>
      </c>
      <c r="F78">
        <v>21</v>
      </c>
      <c r="G78">
        <f t="shared" si="5"/>
        <v>1.142959650763048</v>
      </c>
      <c r="H78">
        <v>38</v>
      </c>
      <c r="I78">
        <f t="shared" si="6"/>
        <v>2.0682127013807534</v>
      </c>
      <c r="L78">
        <v>6.2</v>
      </c>
      <c r="M78">
        <v>6.86</v>
      </c>
      <c r="N78">
        <f t="shared" si="7"/>
        <v>1.0680616252512103</v>
      </c>
      <c r="O78">
        <v>3.85</v>
      </c>
    </row>
    <row r="79" spans="1:15" ht="15" x14ac:dyDescent="0.25">
      <c r="A79" t="s">
        <v>263</v>
      </c>
      <c r="B79" t="s">
        <v>264</v>
      </c>
      <c r="C79">
        <v>35</v>
      </c>
      <c r="D79">
        <v>18</v>
      </c>
      <c r="E79">
        <f t="shared" si="4"/>
        <v>1.4648821152906497</v>
      </c>
      <c r="F79">
        <v>20</v>
      </c>
      <c r="G79">
        <f t="shared" si="5"/>
        <v>1.6276467947673885</v>
      </c>
      <c r="H79">
        <v>38</v>
      </c>
      <c r="I79">
        <f t="shared" si="6"/>
        <v>3.0925289100580384</v>
      </c>
      <c r="J79">
        <v>14.5</v>
      </c>
      <c r="M79">
        <v>8.01</v>
      </c>
      <c r="N79">
        <f t="shared" si="7"/>
        <v>1.6126407653473165</v>
      </c>
      <c r="O79">
        <v>6.2</v>
      </c>
    </row>
    <row r="80" spans="1:15" ht="15" x14ac:dyDescent="0.25">
      <c r="A80" t="s">
        <v>265</v>
      </c>
      <c r="B80" t="s">
        <v>266</v>
      </c>
      <c r="C80">
        <v>47.5</v>
      </c>
      <c r="D80">
        <v>21</v>
      </c>
      <c r="E80">
        <f t="shared" si="4"/>
        <v>1.377751774655084</v>
      </c>
      <c r="F80">
        <v>28</v>
      </c>
      <c r="G80">
        <f t="shared" si="5"/>
        <v>1.8370023662067787</v>
      </c>
      <c r="H80">
        <v>49</v>
      </c>
      <c r="I80">
        <f t="shared" si="6"/>
        <v>3.2147541408618627</v>
      </c>
      <c r="J80">
        <v>14.2</v>
      </c>
      <c r="M80">
        <v>7.19</v>
      </c>
      <c r="N80">
        <f t="shared" si="7"/>
        <v>1.2613741074264593</v>
      </c>
      <c r="O80">
        <v>5.4</v>
      </c>
    </row>
    <row r="81" spans="1:15" ht="15" x14ac:dyDescent="0.25">
      <c r="A81" t="s">
        <v>11</v>
      </c>
      <c r="B81" t="s">
        <v>267</v>
      </c>
      <c r="C81">
        <v>32</v>
      </c>
      <c r="D81">
        <v>13</v>
      </c>
      <c r="E81">
        <f t="shared" si="4"/>
        <v>1.1270248492495496</v>
      </c>
      <c r="F81">
        <v>18</v>
      </c>
      <c r="G81">
        <f t="shared" si="5"/>
        <v>1.5604959451147609</v>
      </c>
      <c r="H81">
        <v>31</v>
      </c>
      <c r="I81">
        <f t="shared" si="6"/>
        <v>2.6875207943643105</v>
      </c>
      <c r="K81">
        <v>15</v>
      </c>
      <c r="M81">
        <v>5.45</v>
      </c>
      <c r="N81">
        <f t="shared" si="7"/>
        <v>1.1424747632156378</v>
      </c>
      <c r="O81">
        <v>5.09</v>
      </c>
    </row>
    <row r="82" spans="1:15" ht="15" x14ac:dyDescent="0.25">
      <c r="A82" t="s">
        <v>268</v>
      </c>
      <c r="B82" t="s">
        <v>186</v>
      </c>
      <c r="C82">
        <v>66.8</v>
      </c>
      <c r="D82">
        <v>17</v>
      </c>
      <c r="E82">
        <f t="shared" si="4"/>
        <v>0.87683060983170447</v>
      </c>
      <c r="F82">
        <v>22</v>
      </c>
      <c r="G82">
        <f t="shared" si="5"/>
        <v>1.1347219656645586</v>
      </c>
      <c r="H82">
        <v>39</v>
      </c>
      <c r="I82">
        <f t="shared" si="6"/>
        <v>2.0115525754962631</v>
      </c>
      <c r="K82">
        <v>14.9</v>
      </c>
      <c r="N82" t="str">
        <f t="shared" si="7"/>
        <v/>
      </c>
      <c r="O82">
        <v>4.9800000000000004</v>
      </c>
    </row>
    <row r="83" spans="1:15" ht="15" x14ac:dyDescent="0.25">
      <c r="A83" t="s">
        <v>269</v>
      </c>
      <c r="B83" t="s">
        <v>270</v>
      </c>
      <c r="C83">
        <v>56.2</v>
      </c>
      <c r="D83">
        <v>21</v>
      </c>
      <c r="E83">
        <f t="shared" si="4"/>
        <v>1.2235823641161432</v>
      </c>
      <c r="G83" t="str">
        <f t="shared" si="5"/>
        <v/>
      </c>
      <c r="I83" t="str">
        <f t="shared" si="6"/>
        <v/>
      </c>
      <c r="K83">
        <v>14.9</v>
      </c>
      <c r="M83">
        <v>7.35</v>
      </c>
      <c r="N83">
        <f t="shared" si="7"/>
        <v>1.1952901386295323</v>
      </c>
      <c r="O83">
        <v>4.6500000000000004</v>
      </c>
    </row>
    <row r="84" spans="1:15" ht="15" x14ac:dyDescent="0.25">
      <c r="A84" t="s">
        <v>271</v>
      </c>
      <c r="C84">
        <v>52.8</v>
      </c>
      <c r="D84">
        <v>32</v>
      </c>
      <c r="E84">
        <f t="shared" si="4"/>
        <v>1.9484394284594559</v>
      </c>
      <c r="F84">
        <v>40</v>
      </c>
      <c r="G84">
        <f t="shared" si="5"/>
        <v>2.4355492855743197</v>
      </c>
      <c r="H84">
        <v>72</v>
      </c>
      <c r="I84">
        <f t="shared" si="6"/>
        <v>4.3839887140337757</v>
      </c>
      <c r="L84">
        <v>5.25</v>
      </c>
      <c r="M84">
        <v>9.7100000000000009</v>
      </c>
      <c r="N84">
        <f t="shared" si="7"/>
        <v>1.6241401226664987</v>
      </c>
      <c r="O84">
        <v>6.28</v>
      </c>
    </row>
    <row r="85" spans="1:15" ht="15" x14ac:dyDescent="0.25">
      <c r="A85" t="s">
        <v>37</v>
      </c>
      <c r="C85">
        <v>34.5</v>
      </c>
      <c r="D85">
        <v>20</v>
      </c>
      <c r="E85">
        <f t="shared" si="4"/>
        <v>1.6442555877772613</v>
      </c>
      <c r="F85">
        <v>26</v>
      </c>
      <c r="G85">
        <f t="shared" si="5"/>
        <v>2.1375322641104395</v>
      </c>
      <c r="H85">
        <v>46</v>
      </c>
      <c r="I85">
        <f t="shared" si="6"/>
        <v>3.7817878518877008</v>
      </c>
      <c r="L85">
        <v>5.0999999999999996</v>
      </c>
      <c r="M85">
        <v>7.71</v>
      </c>
      <c r="N85">
        <f t="shared" si="7"/>
        <v>1.562343912862179</v>
      </c>
      <c r="O85">
        <v>5.82</v>
      </c>
    </row>
    <row r="86" spans="1:15" ht="15" x14ac:dyDescent="0.25">
      <c r="A86" t="s">
        <v>272</v>
      </c>
      <c r="C86">
        <v>34</v>
      </c>
      <c r="D86">
        <v>21</v>
      </c>
      <c r="E86">
        <f t="shared" si="4"/>
        <v>1.7443440740180527</v>
      </c>
      <c r="F86">
        <v>29</v>
      </c>
      <c r="G86">
        <f t="shared" si="5"/>
        <v>2.408856102215406</v>
      </c>
      <c r="H86">
        <v>50</v>
      </c>
      <c r="I86">
        <f t="shared" si="6"/>
        <v>4.1532001762334589</v>
      </c>
      <c r="L86">
        <v>5.53</v>
      </c>
      <c r="M86">
        <v>6.5</v>
      </c>
      <c r="N86">
        <f t="shared" si="7"/>
        <v>1.3258484633989909</v>
      </c>
      <c r="O86">
        <v>5.42</v>
      </c>
    </row>
    <row r="87" spans="1:15" ht="15" x14ac:dyDescent="0.25">
      <c r="A87" t="s">
        <v>127</v>
      </c>
      <c r="C87">
        <v>59.8</v>
      </c>
      <c r="D87">
        <v>28</v>
      </c>
      <c r="E87">
        <f t="shared" si="4"/>
        <v>1.5615142918966074</v>
      </c>
      <c r="F87">
        <v>35</v>
      </c>
      <c r="G87">
        <f t="shared" si="5"/>
        <v>1.9518928648707592</v>
      </c>
      <c r="H87">
        <v>63</v>
      </c>
      <c r="I87">
        <f t="shared" si="6"/>
        <v>3.5134071567673666</v>
      </c>
      <c r="L87">
        <v>5.93</v>
      </c>
      <c r="M87">
        <v>8.32</v>
      </c>
      <c r="N87">
        <f t="shared" si="7"/>
        <v>1.315688426600149</v>
      </c>
      <c r="O87">
        <v>4.7300000000000004</v>
      </c>
    </row>
    <row r="88" spans="1:15" ht="15" x14ac:dyDescent="0.25">
      <c r="A88" t="s">
        <v>273</v>
      </c>
      <c r="C88">
        <v>30.7</v>
      </c>
      <c r="D88">
        <v>12</v>
      </c>
      <c r="E88">
        <f t="shared" si="4"/>
        <v>1.0712234856660046</v>
      </c>
      <c r="F88">
        <v>16</v>
      </c>
      <c r="G88">
        <f t="shared" si="5"/>
        <v>1.4282979808880061</v>
      </c>
      <c r="H88">
        <v>28</v>
      </c>
      <c r="I88">
        <f t="shared" si="6"/>
        <v>2.4995214665540106</v>
      </c>
      <c r="L88">
        <v>6.31</v>
      </c>
      <c r="M88">
        <v>5.14</v>
      </c>
      <c r="N88">
        <f t="shared" si="7"/>
        <v>1.0978252140575659</v>
      </c>
      <c r="O88">
        <v>4.1500000000000004</v>
      </c>
    </row>
    <row r="89" spans="1:15" ht="15" x14ac:dyDescent="0.25">
      <c r="A89" t="s">
        <v>274</v>
      </c>
      <c r="B89" t="s">
        <v>270</v>
      </c>
      <c r="C89">
        <v>37.9</v>
      </c>
      <c r="D89">
        <v>20</v>
      </c>
      <c r="E89">
        <f t="shared" si="4"/>
        <v>1.5387472977791887</v>
      </c>
      <c r="F89">
        <v>29</v>
      </c>
      <c r="G89">
        <f t="shared" si="5"/>
        <v>2.2311835817798236</v>
      </c>
      <c r="H89">
        <v>49</v>
      </c>
      <c r="I89">
        <f t="shared" si="6"/>
        <v>3.7699308795590127</v>
      </c>
      <c r="J89">
        <v>14.62</v>
      </c>
      <c r="M89">
        <v>7</v>
      </c>
      <c r="N89">
        <f t="shared" si="7"/>
        <v>1.3596208845343825</v>
      </c>
      <c r="O89">
        <v>5.14</v>
      </c>
    </row>
    <row r="90" spans="1:15" ht="15" x14ac:dyDescent="0.25">
      <c r="A90" t="s">
        <v>175</v>
      </c>
      <c r="B90" t="s">
        <v>13</v>
      </c>
      <c r="C90">
        <v>53.6</v>
      </c>
      <c r="D90">
        <v>21</v>
      </c>
      <c r="E90">
        <f t="shared" si="4"/>
        <v>1.26516785762596</v>
      </c>
      <c r="F90">
        <v>27</v>
      </c>
      <c r="G90">
        <f t="shared" si="5"/>
        <v>1.6266443883762343</v>
      </c>
      <c r="H90">
        <v>48</v>
      </c>
      <c r="I90">
        <f t="shared" si="6"/>
        <v>2.8918122460021944</v>
      </c>
      <c r="J90">
        <v>14.75</v>
      </c>
      <c r="M90">
        <v>8.1999999999999993</v>
      </c>
      <c r="N90">
        <f t="shared" si="7"/>
        <v>1.3623035242729207</v>
      </c>
      <c r="O90">
        <v>5.3</v>
      </c>
    </row>
    <row r="91" spans="1:15" ht="15" x14ac:dyDescent="0.25">
      <c r="A91" t="s">
        <v>174</v>
      </c>
      <c r="B91" t="s">
        <v>7</v>
      </c>
      <c r="C91">
        <v>57.6</v>
      </c>
      <c r="D91">
        <v>24</v>
      </c>
      <c r="E91">
        <f t="shared" si="4"/>
        <v>1.3743114531638887</v>
      </c>
      <c r="F91">
        <v>30</v>
      </c>
      <c r="G91">
        <f t="shared" si="5"/>
        <v>1.717889316454861</v>
      </c>
      <c r="H91">
        <v>54</v>
      </c>
      <c r="I91">
        <f t="shared" si="6"/>
        <v>3.0922007696187497</v>
      </c>
      <c r="J91">
        <v>15.02</v>
      </c>
      <c r="M91">
        <v>7.28</v>
      </c>
      <c r="N91">
        <f t="shared" si="7"/>
        <v>1.17084620199821</v>
      </c>
      <c r="O91">
        <v>4.93</v>
      </c>
    </row>
    <row r="92" spans="1:15" ht="15" x14ac:dyDescent="0.25">
      <c r="A92" t="s">
        <v>275</v>
      </c>
      <c r="B92" t="s">
        <v>276</v>
      </c>
      <c r="C92">
        <v>42</v>
      </c>
      <c r="D92">
        <v>16</v>
      </c>
      <c r="E92">
        <f t="shared" si="4"/>
        <v>1.1449357805054663</v>
      </c>
      <c r="F92">
        <v>20</v>
      </c>
      <c r="G92">
        <f t="shared" si="5"/>
        <v>1.431169725631833</v>
      </c>
      <c r="H92">
        <v>36</v>
      </c>
      <c r="I92">
        <f t="shared" si="6"/>
        <v>2.5761055061372993</v>
      </c>
      <c r="J92">
        <v>15.34</v>
      </c>
      <c r="M92">
        <v>6.6</v>
      </c>
      <c r="N92">
        <f t="shared" si="7"/>
        <v>1.2239189531761276</v>
      </c>
      <c r="O92">
        <v>4.8099999999999996</v>
      </c>
    </row>
    <row r="93" spans="1:15" ht="15" x14ac:dyDescent="0.25">
      <c r="A93" t="s">
        <v>277</v>
      </c>
      <c r="B93" t="s">
        <v>112</v>
      </c>
      <c r="C93">
        <v>32.9</v>
      </c>
      <c r="D93">
        <v>14</v>
      </c>
      <c r="E93">
        <f t="shared" si="4"/>
        <v>1.1901967663064916</v>
      </c>
      <c r="F93">
        <v>19</v>
      </c>
      <c r="G93">
        <f t="shared" si="5"/>
        <v>1.6152670399873816</v>
      </c>
      <c r="H93">
        <v>33</v>
      </c>
      <c r="I93">
        <f t="shared" si="6"/>
        <v>2.805463806293873</v>
      </c>
      <c r="J93">
        <v>14.81</v>
      </c>
      <c r="M93">
        <v>6.6</v>
      </c>
      <c r="N93">
        <f t="shared" si="7"/>
        <v>1.3663549102802877</v>
      </c>
      <c r="O93">
        <v>4.07</v>
      </c>
    </row>
    <row r="94" spans="1:15" ht="15" x14ac:dyDescent="0.25">
      <c r="A94" t="s">
        <v>278</v>
      </c>
      <c r="B94" t="s">
        <v>279</v>
      </c>
      <c r="C94">
        <v>42.6</v>
      </c>
      <c r="D94">
        <v>26</v>
      </c>
      <c r="E94">
        <f t="shared" si="4"/>
        <v>1.8419925838946933</v>
      </c>
      <c r="F94">
        <v>35</v>
      </c>
      <c r="G94">
        <f t="shared" si="5"/>
        <v>2.4796054013967024</v>
      </c>
      <c r="H94">
        <v>61</v>
      </c>
      <c r="I94">
        <f t="shared" si="6"/>
        <v>4.3215979852913957</v>
      </c>
      <c r="J94">
        <v>14.4</v>
      </c>
      <c r="M94">
        <v>8.0500000000000007</v>
      </c>
      <c r="N94">
        <f t="shared" si="7"/>
        <v>1.4832946219916037</v>
      </c>
      <c r="O94">
        <v>5.7</v>
      </c>
    </row>
    <row r="95" spans="1:15" ht="15" x14ac:dyDescent="0.25">
      <c r="A95" t="s">
        <v>47</v>
      </c>
      <c r="B95" t="s">
        <v>280</v>
      </c>
      <c r="C95">
        <v>46</v>
      </c>
      <c r="D95">
        <v>28</v>
      </c>
      <c r="E95">
        <f t="shared" si="4"/>
        <v>1.8790683550154943</v>
      </c>
      <c r="F95">
        <v>32</v>
      </c>
      <c r="G95">
        <f t="shared" si="5"/>
        <v>2.1475066914462793</v>
      </c>
      <c r="H95">
        <v>60</v>
      </c>
      <c r="I95">
        <f t="shared" si="6"/>
        <v>4.0265750464617733</v>
      </c>
      <c r="L95">
        <v>5.41</v>
      </c>
      <c r="M95">
        <v>8.0500000000000007</v>
      </c>
      <c r="N95">
        <f t="shared" si="7"/>
        <v>1.4328258639135347</v>
      </c>
      <c r="O95">
        <v>5.6</v>
      </c>
    </row>
    <row r="96" spans="1:15" x14ac:dyDescent="0.3">
      <c r="A96" t="s">
        <v>281</v>
      </c>
      <c r="B96" t="s">
        <v>282</v>
      </c>
      <c r="C96">
        <v>30</v>
      </c>
      <c r="D96">
        <v>15</v>
      </c>
      <c r="E96">
        <f t="shared" si="4"/>
        <v>1.360999668977714</v>
      </c>
      <c r="F96">
        <v>22</v>
      </c>
      <c r="G96">
        <f t="shared" si="5"/>
        <v>1.9961328478339804</v>
      </c>
      <c r="H96">
        <v>37</v>
      </c>
      <c r="I96">
        <f t="shared" si="6"/>
        <v>3.3571325168116943</v>
      </c>
      <c r="L96">
        <v>5.28</v>
      </c>
      <c r="M96">
        <v>5.7</v>
      </c>
      <c r="N96">
        <f t="shared" si="7"/>
        <v>1.230157854822385</v>
      </c>
      <c r="O96">
        <v>5.47</v>
      </c>
    </row>
    <row r="97" spans="1:16" ht="15" x14ac:dyDescent="0.25">
      <c r="A97" t="s">
        <v>283</v>
      </c>
      <c r="B97" t="s">
        <v>284</v>
      </c>
      <c r="C97">
        <v>41.3</v>
      </c>
      <c r="D97">
        <v>20</v>
      </c>
      <c r="E97">
        <f t="shared" si="4"/>
        <v>1.4482427644874527</v>
      </c>
      <c r="F97">
        <v>27</v>
      </c>
      <c r="G97">
        <f t="shared" si="5"/>
        <v>1.9551277320580609</v>
      </c>
      <c r="H97">
        <v>47</v>
      </c>
      <c r="I97">
        <f t="shared" si="6"/>
        <v>3.4033704965455138</v>
      </c>
      <c r="L97">
        <v>5.75</v>
      </c>
      <c r="M97">
        <v>7.8</v>
      </c>
      <c r="N97">
        <f t="shared" si="7"/>
        <v>1.4574509957065165</v>
      </c>
      <c r="O97">
        <v>5.3</v>
      </c>
    </row>
    <row r="98" spans="1:16" x14ac:dyDescent="0.3">
      <c r="A98" t="s">
        <v>20</v>
      </c>
      <c r="B98" t="s">
        <v>186</v>
      </c>
      <c r="C98">
        <v>49.9</v>
      </c>
      <c r="D98">
        <v>28</v>
      </c>
      <c r="E98">
        <f t="shared" si="4"/>
        <v>1.774211224620351</v>
      </c>
      <c r="F98">
        <v>35</v>
      </c>
      <c r="G98">
        <f t="shared" si="5"/>
        <v>2.2177640307754385</v>
      </c>
      <c r="H98">
        <v>63</v>
      </c>
      <c r="I98">
        <f t="shared" si="6"/>
        <v>3.9919752553957895</v>
      </c>
      <c r="J98">
        <v>15.6</v>
      </c>
      <c r="M98">
        <v>6.94</v>
      </c>
      <c r="N98">
        <f t="shared" si="7"/>
        <v>1.1907589186915755</v>
      </c>
      <c r="O98">
        <v>5.29</v>
      </c>
    </row>
    <row r="99" spans="1:16" ht="15" x14ac:dyDescent="0.25">
      <c r="A99" t="s">
        <v>285</v>
      </c>
      <c r="B99" t="s">
        <v>277</v>
      </c>
      <c r="C99">
        <v>40.799999999999997</v>
      </c>
      <c r="D99">
        <v>17</v>
      </c>
      <c r="E99">
        <f t="shared" si="4"/>
        <v>1.2416315921732997</v>
      </c>
      <c r="F99">
        <v>19</v>
      </c>
      <c r="G99">
        <f t="shared" si="5"/>
        <v>1.3877058971348641</v>
      </c>
      <c r="H99">
        <v>36</v>
      </c>
      <c r="I99">
        <f t="shared" si="6"/>
        <v>2.6293374893081638</v>
      </c>
      <c r="L99">
        <v>6</v>
      </c>
      <c r="M99">
        <v>7.22</v>
      </c>
      <c r="N99">
        <f t="shared" si="7"/>
        <v>1.3565048076159747</v>
      </c>
      <c r="O99">
        <v>5.2</v>
      </c>
    </row>
    <row r="100" spans="1:16" x14ac:dyDescent="0.3">
      <c r="A100" t="s">
        <v>286</v>
      </c>
      <c r="B100" t="s">
        <v>175</v>
      </c>
      <c r="C100">
        <v>43.3</v>
      </c>
      <c r="D100">
        <v>18</v>
      </c>
      <c r="E100">
        <f t="shared" si="4"/>
        <v>1.2606446951501402</v>
      </c>
      <c r="F100">
        <v>21</v>
      </c>
      <c r="G100">
        <f t="shared" si="5"/>
        <v>1.4707521443418303</v>
      </c>
      <c r="H100">
        <v>39</v>
      </c>
      <c r="I100">
        <f t="shared" si="6"/>
        <v>2.7313968394919703</v>
      </c>
      <c r="L100">
        <v>5.5</v>
      </c>
      <c r="M100">
        <v>6.49</v>
      </c>
      <c r="N100">
        <f t="shared" si="7"/>
        <v>1.1870942712688626</v>
      </c>
      <c r="O100">
        <v>5.17</v>
      </c>
    </row>
    <row r="101" spans="1:16" ht="15" x14ac:dyDescent="0.25">
      <c r="A101" t="s">
        <v>22</v>
      </c>
      <c r="B101" t="s">
        <v>287</v>
      </c>
      <c r="C101">
        <v>24.9</v>
      </c>
      <c r="D101">
        <v>17</v>
      </c>
      <c r="E101">
        <f t="shared" si="4"/>
        <v>1.7591905828303041</v>
      </c>
      <c r="F101">
        <v>20</v>
      </c>
      <c r="G101">
        <f t="shared" si="5"/>
        <v>2.0696359798003576</v>
      </c>
      <c r="H101">
        <v>37</v>
      </c>
      <c r="I101">
        <f t="shared" si="6"/>
        <v>3.8288265626306619</v>
      </c>
      <c r="J101">
        <v>15.8</v>
      </c>
      <c r="M101">
        <v>4.34</v>
      </c>
      <c r="N101">
        <f t="shared" si="7"/>
        <v>1.018724695014918</v>
      </c>
      <c r="O101">
        <v>4.9000000000000004</v>
      </c>
    </row>
    <row r="102" spans="1:16" ht="15" x14ac:dyDescent="0.25">
      <c r="A102" t="s">
        <v>288</v>
      </c>
      <c r="B102" t="s">
        <v>199</v>
      </c>
      <c r="C102">
        <v>48.5</v>
      </c>
      <c r="D102">
        <v>17</v>
      </c>
      <c r="E102">
        <f t="shared" si="4"/>
        <v>1.0990473160051804</v>
      </c>
      <c r="F102">
        <v>18</v>
      </c>
      <c r="G102">
        <f t="shared" si="5"/>
        <v>1.1636971581231321</v>
      </c>
      <c r="H102">
        <v>35</v>
      </c>
      <c r="I102">
        <f t="shared" si="6"/>
        <v>2.2627444741283123</v>
      </c>
      <c r="L102">
        <v>6.16</v>
      </c>
      <c r="M102">
        <v>5.84</v>
      </c>
      <c r="N102">
        <f t="shared" si="7"/>
        <v>1.0149597083647375</v>
      </c>
      <c r="O102">
        <v>4.8099999999999996</v>
      </c>
    </row>
    <row r="103" spans="1:16" ht="15" x14ac:dyDescent="0.25">
      <c r="A103" t="s">
        <v>289</v>
      </c>
      <c r="B103" t="s">
        <v>252</v>
      </c>
      <c r="C103">
        <v>36.799999999999997</v>
      </c>
      <c r="D103">
        <v>20</v>
      </c>
      <c r="E103">
        <f t="shared" si="4"/>
        <v>1.5710597609145582</v>
      </c>
      <c r="F103">
        <v>20</v>
      </c>
      <c r="G103">
        <f t="shared" si="5"/>
        <v>1.5710597609145582</v>
      </c>
      <c r="H103">
        <v>40</v>
      </c>
      <c r="I103">
        <f t="shared" si="6"/>
        <v>3.1421195218291165</v>
      </c>
      <c r="L103">
        <v>5.41</v>
      </c>
      <c r="M103">
        <v>5.84</v>
      </c>
      <c r="N103">
        <f t="shared" si="7"/>
        <v>1.1494742148532275</v>
      </c>
      <c r="O103">
        <v>4.71</v>
      </c>
    </row>
    <row r="104" spans="1:16" ht="15" x14ac:dyDescent="0.25">
      <c r="A104" t="s">
        <v>290</v>
      </c>
      <c r="B104" t="s">
        <v>291</v>
      </c>
      <c r="C104">
        <v>33.4</v>
      </c>
      <c r="D104">
        <v>14</v>
      </c>
      <c r="E104">
        <f t="shared" si="4"/>
        <v>1.1775972664893972</v>
      </c>
      <c r="F104">
        <v>15</v>
      </c>
      <c r="G104">
        <f t="shared" si="5"/>
        <v>1.2617113569529257</v>
      </c>
      <c r="H104">
        <v>29</v>
      </c>
      <c r="I104">
        <f t="shared" si="6"/>
        <v>2.4393086234423231</v>
      </c>
      <c r="L104">
        <v>6.03</v>
      </c>
      <c r="M104">
        <v>4.42</v>
      </c>
      <c r="N104">
        <f t="shared" si="7"/>
        <v>0.90884272706627633</v>
      </c>
      <c r="O104">
        <v>4.7</v>
      </c>
    </row>
    <row r="105" spans="1:16" ht="15" x14ac:dyDescent="0.25">
      <c r="A105" t="s">
        <v>288</v>
      </c>
      <c r="B105" t="s">
        <v>292</v>
      </c>
      <c r="C105">
        <v>29.7</v>
      </c>
      <c r="D105">
        <v>11</v>
      </c>
      <c r="E105">
        <f t="shared" si="4"/>
        <v>1.0051692236807406</v>
      </c>
      <c r="F105">
        <v>14</v>
      </c>
      <c r="G105">
        <f t="shared" si="5"/>
        <v>1.2793062846845789</v>
      </c>
      <c r="H105">
        <v>25</v>
      </c>
      <c r="I105">
        <f t="shared" si="6"/>
        <v>2.2844755083653192</v>
      </c>
      <c r="L105">
        <v>5.87</v>
      </c>
      <c r="M105">
        <v>4.63</v>
      </c>
      <c r="N105">
        <f t="shared" si="7"/>
        <v>1.0037711648906549</v>
      </c>
      <c r="O105">
        <v>4.62</v>
      </c>
    </row>
    <row r="106" spans="1:16" ht="15" x14ac:dyDescent="0.25">
      <c r="A106" t="s">
        <v>43</v>
      </c>
      <c r="B106" t="s">
        <v>175</v>
      </c>
      <c r="C106">
        <v>45.9</v>
      </c>
      <c r="D106">
        <v>19</v>
      </c>
      <c r="E106">
        <f t="shared" si="4"/>
        <v>1.2770415519863287</v>
      </c>
      <c r="F106">
        <v>23</v>
      </c>
      <c r="G106">
        <f t="shared" si="5"/>
        <v>1.5458924050360821</v>
      </c>
      <c r="H106">
        <v>42</v>
      </c>
      <c r="I106">
        <f t="shared" si="6"/>
        <v>2.822933957022411</v>
      </c>
      <c r="J106">
        <v>17.2</v>
      </c>
      <c r="M106">
        <v>6</v>
      </c>
      <c r="N106">
        <f t="shared" si="7"/>
        <v>1.0689930262005116</v>
      </c>
      <c r="O106">
        <v>4.5</v>
      </c>
    </row>
    <row r="107" spans="1:16" ht="15" x14ac:dyDescent="0.25">
      <c r="A107" t="s">
        <v>96</v>
      </c>
      <c r="B107" t="s">
        <v>250</v>
      </c>
      <c r="C107">
        <v>24.5</v>
      </c>
      <c r="D107">
        <v>9</v>
      </c>
      <c r="E107">
        <f t="shared" si="4"/>
        <v>0.94203933626852354</v>
      </c>
      <c r="F107">
        <v>11</v>
      </c>
      <c r="G107">
        <f t="shared" si="5"/>
        <v>1.1513814109948621</v>
      </c>
      <c r="H107">
        <v>20</v>
      </c>
      <c r="I107">
        <f t="shared" si="6"/>
        <v>2.0934207472633859</v>
      </c>
      <c r="J107">
        <v>15.4</v>
      </c>
      <c r="M107">
        <v>3.45</v>
      </c>
      <c r="N107">
        <f t="shared" si="7"/>
        <v>0.8157497072355604</v>
      </c>
      <c r="O107">
        <v>4.29</v>
      </c>
    </row>
    <row r="108" spans="1:16" ht="15" x14ac:dyDescent="0.25">
      <c r="A108" t="s">
        <v>293</v>
      </c>
      <c r="B108" t="s">
        <v>239</v>
      </c>
      <c r="C108">
        <v>36.799999999999997</v>
      </c>
      <c r="D108">
        <v>12</v>
      </c>
      <c r="E108">
        <f t="shared" si="4"/>
        <v>0.94263585654873494</v>
      </c>
      <c r="F108">
        <v>13</v>
      </c>
      <c r="G108">
        <f t="shared" si="5"/>
        <v>1.0211888445944628</v>
      </c>
      <c r="H108">
        <v>25</v>
      </c>
      <c r="I108">
        <f t="shared" si="6"/>
        <v>1.9638247011431977</v>
      </c>
      <c r="L108">
        <v>6.18</v>
      </c>
      <c r="M108" s="3">
        <v>5.24</v>
      </c>
      <c r="N108">
        <f t="shared" si="7"/>
        <v>1.0313775489436494</v>
      </c>
      <c r="O108">
        <v>4.2</v>
      </c>
      <c r="P108" s="3"/>
    </row>
    <row r="109" spans="1:16" ht="15" x14ac:dyDescent="0.25">
      <c r="A109" t="s">
        <v>294</v>
      </c>
      <c r="B109" t="s">
        <v>295</v>
      </c>
      <c r="C109">
        <v>40.6</v>
      </c>
      <c r="D109">
        <v>20</v>
      </c>
      <c r="E109">
        <f t="shared" si="4"/>
        <v>1.4658166023971602</v>
      </c>
      <c r="F109">
        <v>29</v>
      </c>
      <c r="G109">
        <f t="shared" si="5"/>
        <v>2.1254340734758821</v>
      </c>
      <c r="H109">
        <v>49</v>
      </c>
      <c r="I109">
        <f t="shared" si="6"/>
        <v>3.5912506758730425</v>
      </c>
      <c r="J109">
        <v>16</v>
      </c>
      <c r="M109">
        <v>4.91</v>
      </c>
      <c r="N109">
        <f t="shared" si="7"/>
        <v>0.92454432574380907</v>
      </c>
      <c r="O109">
        <v>4.2</v>
      </c>
    </row>
    <row r="110" spans="1:16" ht="15" x14ac:dyDescent="0.25">
      <c r="A110" t="s">
        <v>296</v>
      </c>
      <c r="B110" t="s">
        <v>186</v>
      </c>
      <c r="C110">
        <v>50.8</v>
      </c>
      <c r="D110">
        <v>30</v>
      </c>
      <c r="E110">
        <f t="shared" si="4"/>
        <v>1.8771154275988524</v>
      </c>
      <c r="F110">
        <v>40</v>
      </c>
      <c r="G110">
        <f t="shared" si="5"/>
        <v>2.5028205701318034</v>
      </c>
      <c r="H110">
        <v>70</v>
      </c>
      <c r="I110">
        <f t="shared" si="6"/>
        <v>4.379935997730656</v>
      </c>
      <c r="K110">
        <v>11.1</v>
      </c>
      <c r="M110">
        <v>8.68</v>
      </c>
      <c r="N110">
        <f t="shared" si="7"/>
        <v>1.4773531291502622</v>
      </c>
      <c r="O110">
        <v>6.17</v>
      </c>
    </row>
    <row r="111" spans="1:16" ht="15" x14ac:dyDescent="0.25">
      <c r="A111" t="s">
        <v>297</v>
      </c>
      <c r="B111" t="s">
        <v>298</v>
      </c>
      <c r="C111">
        <v>40.5</v>
      </c>
      <c r="D111">
        <v>25</v>
      </c>
      <c r="E111">
        <f t="shared" si="4"/>
        <v>1.8354617447517454</v>
      </c>
      <c r="F111">
        <v>27</v>
      </c>
      <c r="G111">
        <f t="shared" si="5"/>
        <v>1.9822986843318851</v>
      </c>
      <c r="H111">
        <v>52</v>
      </c>
      <c r="I111">
        <f t="shared" si="6"/>
        <v>3.8177604290836302</v>
      </c>
      <c r="K111">
        <v>11.6</v>
      </c>
      <c r="M111">
        <v>6.74</v>
      </c>
      <c r="N111">
        <f t="shared" si="7"/>
        <v>1.2705418465139193</v>
      </c>
      <c r="O111">
        <v>5.8500000000000005</v>
      </c>
    </row>
    <row r="112" spans="1:16" x14ac:dyDescent="0.3">
      <c r="A112" t="s">
        <v>72</v>
      </c>
      <c r="B112" t="s">
        <v>270</v>
      </c>
      <c r="C112">
        <v>47.8</v>
      </c>
      <c r="D112">
        <v>32</v>
      </c>
      <c r="E112">
        <f t="shared" si="4"/>
        <v>2.0901256422097658</v>
      </c>
      <c r="F112">
        <v>35</v>
      </c>
      <c r="G112">
        <f t="shared" si="5"/>
        <v>2.2860749211669313</v>
      </c>
      <c r="H112">
        <v>67</v>
      </c>
      <c r="I112">
        <f t="shared" si="6"/>
        <v>4.3762005633766972</v>
      </c>
      <c r="K112">
        <v>11.2</v>
      </c>
      <c r="M112">
        <v>9.82</v>
      </c>
      <c r="N112">
        <f t="shared" si="7"/>
        <v>1.7178840259042365</v>
      </c>
      <c r="O112">
        <v>5.72</v>
      </c>
    </row>
    <row r="113" spans="1:15" x14ac:dyDescent="0.3">
      <c r="A113" t="s">
        <v>299</v>
      </c>
      <c r="B113" t="s">
        <v>184</v>
      </c>
      <c r="C113">
        <v>34</v>
      </c>
      <c r="D113">
        <v>22</v>
      </c>
      <c r="E113">
        <f t="shared" si="4"/>
        <v>1.8274080775427219</v>
      </c>
      <c r="F113">
        <v>32</v>
      </c>
      <c r="G113">
        <f t="shared" si="5"/>
        <v>2.6580481127894138</v>
      </c>
      <c r="H113">
        <v>54</v>
      </c>
      <c r="I113">
        <f t="shared" si="6"/>
        <v>4.4854561903321359</v>
      </c>
      <c r="K113">
        <v>12.3</v>
      </c>
      <c r="M113">
        <v>6.7</v>
      </c>
      <c r="N113">
        <f t="shared" si="7"/>
        <v>1.3666438007343447</v>
      </c>
      <c r="O113">
        <v>5.6000000000000005</v>
      </c>
    </row>
    <row r="114" spans="1:15" ht="15" x14ac:dyDescent="0.25">
      <c r="A114" t="s">
        <v>73</v>
      </c>
      <c r="B114" t="s">
        <v>300</v>
      </c>
      <c r="C114">
        <v>29.7</v>
      </c>
      <c r="D114">
        <v>17</v>
      </c>
      <c r="E114">
        <f t="shared" si="4"/>
        <v>1.5534433456884171</v>
      </c>
      <c r="F114">
        <v>23</v>
      </c>
      <c r="G114">
        <f t="shared" si="5"/>
        <v>2.1017174676960937</v>
      </c>
      <c r="H114">
        <v>40</v>
      </c>
      <c r="I114">
        <f t="shared" si="6"/>
        <v>3.6551608133845108</v>
      </c>
      <c r="K114">
        <v>12.8</v>
      </c>
      <c r="M114">
        <v>5.4</v>
      </c>
      <c r="N114">
        <f t="shared" si="7"/>
        <v>1.170705030326034</v>
      </c>
      <c r="O114">
        <v>5.2</v>
      </c>
    </row>
    <row r="115" spans="1:15" ht="15" x14ac:dyDescent="0.25">
      <c r="A115" t="s">
        <v>301</v>
      </c>
      <c r="B115" t="s">
        <v>302</v>
      </c>
      <c r="C115">
        <v>33.1</v>
      </c>
      <c r="D115">
        <v>18</v>
      </c>
      <c r="E115">
        <f t="shared" si="4"/>
        <v>1.5237231662784587</v>
      </c>
      <c r="F115">
        <v>25</v>
      </c>
      <c r="G115">
        <f t="shared" si="5"/>
        <v>2.1162821753867482</v>
      </c>
      <c r="H115">
        <v>43</v>
      </c>
      <c r="I115">
        <f t="shared" si="6"/>
        <v>3.6400053416652067</v>
      </c>
      <c r="K115">
        <v>13.2</v>
      </c>
      <c r="M115">
        <v>7</v>
      </c>
      <c r="N115">
        <f t="shared" si="7"/>
        <v>1.4452102333376129</v>
      </c>
      <c r="O115">
        <v>4.75</v>
      </c>
    </row>
    <row r="116" spans="1:15" ht="15" x14ac:dyDescent="0.25">
      <c r="A116" t="s">
        <v>66</v>
      </c>
      <c r="B116" t="s">
        <v>186</v>
      </c>
      <c r="C116">
        <v>43.4</v>
      </c>
      <c r="D116">
        <v>17</v>
      </c>
      <c r="E116">
        <f t="shared" si="4"/>
        <v>1.1886725656277974</v>
      </c>
      <c r="F116">
        <v>21</v>
      </c>
      <c r="G116">
        <f t="shared" si="5"/>
        <v>1.4683602281284556</v>
      </c>
      <c r="H116">
        <v>38</v>
      </c>
      <c r="I116">
        <f t="shared" si="6"/>
        <v>2.6570327937562528</v>
      </c>
      <c r="K116">
        <v>12.8</v>
      </c>
      <c r="M116">
        <v>5.75</v>
      </c>
      <c r="N116">
        <f t="shared" si="7"/>
        <v>1.05064672676319</v>
      </c>
      <c r="O116">
        <v>4.7</v>
      </c>
    </row>
    <row r="117" spans="1:15" ht="15" x14ac:dyDescent="0.25">
      <c r="A117" t="s">
        <v>303</v>
      </c>
      <c r="B117" t="s">
        <v>304</v>
      </c>
      <c r="C117">
        <v>36</v>
      </c>
      <c r="D117">
        <v>23</v>
      </c>
      <c r="E117">
        <f t="shared" si="4"/>
        <v>1.8349556414511519</v>
      </c>
      <c r="F117">
        <v>25</v>
      </c>
      <c r="G117">
        <f t="shared" si="5"/>
        <v>1.994517001577339</v>
      </c>
      <c r="H117">
        <v>48</v>
      </c>
      <c r="I117">
        <f t="shared" si="6"/>
        <v>3.8294726430284909</v>
      </c>
      <c r="K117">
        <v>11.66</v>
      </c>
      <c r="M117">
        <v>7</v>
      </c>
      <c r="N117">
        <f t="shared" si="7"/>
        <v>1.3915141761705072</v>
      </c>
      <c r="O117">
        <v>5.5</v>
      </c>
    </row>
    <row r="118" spans="1:15" ht="15" x14ac:dyDescent="0.25">
      <c r="A118" t="s">
        <v>37</v>
      </c>
      <c r="B118" t="s">
        <v>305</v>
      </c>
      <c r="C118">
        <v>41.9</v>
      </c>
      <c r="D118">
        <v>13</v>
      </c>
      <c r="E118">
        <f t="shared" si="4"/>
        <v>0.93182630376829922</v>
      </c>
      <c r="F118">
        <v>17</v>
      </c>
      <c r="G118">
        <f t="shared" si="5"/>
        <v>1.2185420895431605</v>
      </c>
      <c r="H118">
        <v>30</v>
      </c>
      <c r="I118">
        <f t="shared" si="6"/>
        <v>2.1503683933114597</v>
      </c>
      <c r="K118">
        <v>11.8</v>
      </c>
      <c r="M118">
        <v>7.17</v>
      </c>
      <c r="N118">
        <f t="shared" si="7"/>
        <v>1.3310507004390892</v>
      </c>
      <c r="O118">
        <v>5.48</v>
      </c>
    </row>
    <row r="119" spans="1:15" ht="15" x14ac:dyDescent="0.25">
      <c r="A119" t="s">
        <v>306</v>
      </c>
      <c r="B119" t="s">
        <v>291</v>
      </c>
      <c r="C119">
        <v>35</v>
      </c>
      <c r="D119">
        <v>14</v>
      </c>
      <c r="E119">
        <f t="shared" si="4"/>
        <v>1.1393527563371719</v>
      </c>
      <c r="F119">
        <v>16</v>
      </c>
      <c r="G119">
        <f t="shared" si="5"/>
        <v>1.3021174358139109</v>
      </c>
      <c r="H119">
        <v>30</v>
      </c>
      <c r="I119">
        <f t="shared" si="6"/>
        <v>2.4414701921510829</v>
      </c>
      <c r="K119">
        <v>12.1</v>
      </c>
      <c r="M119">
        <v>5.66</v>
      </c>
      <c r="N119">
        <f t="shared" si="7"/>
        <v>1.1395189428047205</v>
      </c>
      <c r="O119">
        <v>5.2</v>
      </c>
    </row>
    <row r="120" spans="1:15" ht="15" x14ac:dyDescent="0.25">
      <c r="A120" t="s">
        <v>307</v>
      </c>
      <c r="B120" t="s">
        <v>308</v>
      </c>
      <c r="C120">
        <v>33.6</v>
      </c>
      <c r="D120">
        <v>17</v>
      </c>
      <c r="E120">
        <f t="shared" si="4"/>
        <v>1.4239286514317913</v>
      </c>
      <c r="F120">
        <v>20</v>
      </c>
      <c r="G120">
        <f t="shared" si="5"/>
        <v>1.6752101781550486</v>
      </c>
      <c r="H120">
        <v>37</v>
      </c>
      <c r="I120">
        <f t="shared" si="6"/>
        <v>3.0991388295868396</v>
      </c>
      <c r="K120">
        <v>12.54</v>
      </c>
      <c r="M120">
        <v>6.87</v>
      </c>
      <c r="N120">
        <f t="shared" si="7"/>
        <v>1.4088161325508681</v>
      </c>
      <c r="O120">
        <v>4.95</v>
      </c>
    </row>
    <row r="121" spans="1:15" ht="15" x14ac:dyDescent="0.25">
      <c r="A121" t="s">
        <v>309</v>
      </c>
      <c r="B121" t="s">
        <v>310</v>
      </c>
      <c r="C121">
        <v>37.799999999999997</v>
      </c>
      <c r="D121">
        <v>9</v>
      </c>
      <c r="E121">
        <f t="shared" si="4"/>
        <v>0.69372829978175743</v>
      </c>
      <c r="F121">
        <v>10</v>
      </c>
      <c r="G121">
        <f t="shared" si="5"/>
        <v>0.77080922197973056</v>
      </c>
      <c r="H121">
        <v>19</v>
      </c>
      <c r="I121">
        <f t="shared" si="6"/>
        <v>1.464537521761488</v>
      </c>
      <c r="K121">
        <v>12.77</v>
      </c>
      <c r="M121">
        <v>5.7</v>
      </c>
      <c r="N121">
        <f t="shared" si="7"/>
        <v>1.1084393032236666</v>
      </c>
      <c r="O121">
        <v>4.8</v>
      </c>
    </row>
    <row r="122" spans="1:15" ht="15" x14ac:dyDescent="0.25">
      <c r="A122" t="s">
        <v>100</v>
      </c>
      <c r="B122" t="s">
        <v>311</v>
      </c>
      <c r="C122">
        <v>39.5</v>
      </c>
      <c r="D122">
        <v>15</v>
      </c>
      <c r="E122">
        <f t="shared" si="4"/>
        <v>1.1208765116062909</v>
      </c>
      <c r="F122">
        <v>18</v>
      </c>
      <c r="G122">
        <f t="shared" si="5"/>
        <v>1.3450518139275491</v>
      </c>
      <c r="H122">
        <v>33</v>
      </c>
      <c r="I122">
        <f t="shared" si="6"/>
        <v>2.4659283255338398</v>
      </c>
      <c r="K122">
        <v>13.44</v>
      </c>
      <c r="M122">
        <v>4.68</v>
      </c>
      <c r="N122">
        <f t="shared" si="7"/>
        <v>0.89221575487003946</v>
      </c>
      <c r="O122">
        <v>4.6399999999999997</v>
      </c>
    </row>
    <row r="123" spans="1:15" ht="15" x14ac:dyDescent="0.25">
      <c r="A123" t="s">
        <v>312</v>
      </c>
      <c r="B123" t="s">
        <v>313</v>
      </c>
      <c r="C123">
        <v>45.1</v>
      </c>
      <c r="E123" t="str">
        <f t="shared" si="4"/>
        <v/>
      </c>
      <c r="G123" t="str">
        <f t="shared" si="5"/>
        <v/>
      </c>
      <c r="I123" t="str">
        <f t="shared" si="6"/>
        <v/>
      </c>
      <c r="K123">
        <v>13</v>
      </c>
      <c r="M123">
        <v>5.0600000000000005</v>
      </c>
      <c r="N123">
        <f t="shared" si="7"/>
        <v>0.90869189722760002</v>
      </c>
      <c r="O123">
        <v>4.5200000000000005</v>
      </c>
    </row>
    <row r="124" spans="1:15" ht="15" x14ac:dyDescent="0.25">
      <c r="A124" t="s">
        <v>314</v>
      </c>
      <c r="B124" t="s">
        <v>315</v>
      </c>
      <c r="C124">
        <v>42</v>
      </c>
      <c r="D124">
        <v>29</v>
      </c>
      <c r="E124">
        <f t="shared" si="4"/>
        <v>2.0751961021661578</v>
      </c>
      <c r="F124">
        <v>37</v>
      </c>
      <c r="G124">
        <f t="shared" si="5"/>
        <v>2.6476639924188907</v>
      </c>
      <c r="H124">
        <v>66</v>
      </c>
      <c r="I124">
        <f t="shared" si="6"/>
        <v>4.7228600945850481</v>
      </c>
      <c r="K124">
        <v>13.04</v>
      </c>
      <c r="M124">
        <v>8.9</v>
      </c>
      <c r="N124">
        <f t="shared" si="7"/>
        <v>1.6504361641314451</v>
      </c>
      <c r="O124">
        <v>5.81</v>
      </c>
    </row>
    <row r="125" spans="1:15" ht="15" x14ac:dyDescent="0.25">
      <c r="A125" t="s">
        <v>316</v>
      </c>
      <c r="B125" t="s">
        <v>184</v>
      </c>
      <c r="C125">
        <v>45.2</v>
      </c>
      <c r="D125">
        <v>22</v>
      </c>
      <c r="E125">
        <f t="shared" si="4"/>
        <v>1.4948009092634462</v>
      </c>
      <c r="F125">
        <v>32</v>
      </c>
      <c r="G125">
        <f t="shared" si="5"/>
        <v>2.1742558680195581</v>
      </c>
      <c r="H125">
        <v>54</v>
      </c>
      <c r="I125">
        <f t="shared" si="6"/>
        <v>3.6690567772830045</v>
      </c>
      <c r="K125">
        <v>12.08</v>
      </c>
      <c r="M125">
        <v>7.07</v>
      </c>
      <c r="N125">
        <f t="shared" si="7"/>
        <v>1.2683873821372393</v>
      </c>
      <c r="O125">
        <v>5.39</v>
      </c>
    </row>
    <row r="126" spans="1:15" x14ac:dyDescent="0.3">
      <c r="A126" t="s">
        <v>317</v>
      </c>
      <c r="B126" t="s">
        <v>318</v>
      </c>
      <c r="C126">
        <v>52.4</v>
      </c>
      <c r="D126">
        <v>38</v>
      </c>
      <c r="E126">
        <f t="shared" si="4"/>
        <v>2.3262201573700918</v>
      </c>
      <c r="F126">
        <v>48</v>
      </c>
      <c r="G126">
        <f t="shared" si="5"/>
        <v>2.9383833566780106</v>
      </c>
      <c r="H126">
        <v>86</v>
      </c>
      <c r="I126">
        <f t="shared" si="6"/>
        <v>5.264603514048102</v>
      </c>
      <c r="K126">
        <v>12.75</v>
      </c>
      <c r="M126">
        <v>7.23</v>
      </c>
      <c r="N126">
        <f t="shared" si="7"/>
        <v>1.2134767306294543</v>
      </c>
      <c r="O126">
        <v>5.36</v>
      </c>
    </row>
    <row r="127" spans="1:15" ht="15" x14ac:dyDescent="0.25">
      <c r="A127" t="s">
        <v>319</v>
      </c>
      <c r="B127" t="s">
        <v>320</v>
      </c>
      <c r="C127">
        <v>35.299999999999997</v>
      </c>
      <c r="D127">
        <v>17</v>
      </c>
      <c r="E127">
        <f t="shared" si="4"/>
        <v>1.3751932500475412</v>
      </c>
      <c r="F127">
        <v>22</v>
      </c>
      <c r="G127">
        <f t="shared" si="5"/>
        <v>1.7796618530027004</v>
      </c>
      <c r="H127">
        <v>39</v>
      </c>
      <c r="I127">
        <f t="shared" si="6"/>
        <v>3.1548551030502416</v>
      </c>
      <c r="K127">
        <v>12</v>
      </c>
      <c r="M127">
        <v>6.17</v>
      </c>
      <c r="N127">
        <f t="shared" si="7"/>
        <v>1.2374260358796514</v>
      </c>
      <c r="O127">
        <v>5.21</v>
      </c>
    </row>
    <row r="128" spans="1:15" ht="15" x14ac:dyDescent="0.25">
      <c r="A128" t="s">
        <v>321</v>
      </c>
      <c r="B128" t="s">
        <v>322</v>
      </c>
      <c r="C128">
        <v>29.9</v>
      </c>
      <c r="D128">
        <v>19</v>
      </c>
      <c r="E128">
        <f t="shared" si="4"/>
        <v>1.7279990732819799</v>
      </c>
      <c r="F128">
        <v>23</v>
      </c>
      <c r="G128">
        <f t="shared" si="5"/>
        <v>2.0917883518676601</v>
      </c>
      <c r="H128">
        <v>42</v>
      </c>
      <c r="I128">
        <f t="shared" si="6"/>
        <v>3.8197874251496398</v>
      </c>
      <c r="K128">
        <v>13.48</v>
      </c>
      <c r="M128">
        <v>4.6500000000000004</v>
      </c>
      <c r="N128">
        <f t="shared" si="7"/>
        <v>1.0050615491584376</v>
      </c>
      <c r="O128">
        <v>5.18</v>
      </c>
    </row>
    <row r="129" spans="1:15" ht="15" x14ac:dyDescent="0.25">
      <c r="A129" t="s">
        <v>323</v>
      </c>
      <c r="B129" t="s">
        <v>324</v>
      </c>
      <c r="C129">
        <v>60.8</v>
      </c>
      <c r="D129">
        <v>39</v>
      </c>
      <c r="E129">
        <f t="shared" si="4"/>
        <v>2.1496642983368943</v>
      </c>
      <c r="F129">
        <v>49</v>
      </c>
      <c r="G129">
        <f t="shared" si="5"/>
        <v>2.7008602722694315</v>
      </c>
      <c r="H129">
        <v>88</v>
      </c>
      <c r="I129">
        <f t="shared" si="6"/>
        <v>4.8505245706063258</v>
      </c>
      <c r="K129">
        <v>13.28</v>
      </c>
      <c r="M129">
        <v>9.2200000000000006</v>
      </c>
      <c r="N129">
        <f t="shared" si="7"/>
        <v>1.4471504170817338</v>
      </c>
      <c r="O129">
        <v>5.12</v>
      </c>
    </row>
    <row r="130" spans="1:15" ht="15" x14ac:dyDescent="0.25">
      <c r="A130" t="s">
        <v>325</v>
      </c>
      <c r="B130" t="s">
        <v>326</v>
      </c>
      <c r="C130">
        <v>28.5</v>
      </c>
      <c r="D130">
        <v>18</v>
      </c>
      <c r="E130">
        <f t="shared" si="4"/>
        <v>1.6933905624976913</v>
      </c>
      <c r="F130">
        <v>30</v>
      </c>
      <c r="G130">
        <f t="shared" si="5"/>
        <v>2.8223176041628188</v>
      </c>
      <c r="H130">
        <v>48</v>
      </c>
      <c r="I130">
        <f t="shared" si="6"/>
        <v>4.5157081666605103</v>
      </c>
      <c r="K130">
        <v>13.36</v>
      </c>
      <c r="M130">
        <v>4.93</v>
      </c>
      <c r="N130">
        <f t="shared" si="7"/>
        <v>1.0888687272217221</v>
      </c>
      <c r="O130">
        <v>5.08</v>
      </c>
    </row>
    <row r="131" spans="1:15" ht="15" x14ac:dyDescent="0.25">
      <c r="A131" t="s">
        <v>327</v>
      </c>
      <c r="B131" t="s">
        <v>328</v>
      </c>
      <c r="C131">
        <v>45.5</v>
      </c>
      <c r="D131">
        <v>16</v>
      </c>
      <c r="E131">
        <f t="shared" ref="E131:E194" si="8">IF(AND($C131&gt;0,D131&gt;0),D131/($C131^0.70558407859294),"")</f>
        <v>1.0820654716067628</v>
      </c>
      <c r="F131">
        <v>18</v>
      </c>
      <c r="G131">
        <f t="shared" ref="G131:G194" si="9">IF(AND($C131&gt;0,F131&gt;0),F131/($C131^0.70558407859294),"")</f>
        <v>1.2173236555576081</v>
      </c>
      <c r="H131">
        <v>34</v>
      </c>
      <c r="I131">
        <f t="shared" ref="I131:I194" si="10">IF(AND($C131&gt;0,H131&gt;0),H131/($C131^0.70558407859294),"")</f>
        <v>2.2993891271643712</v>
      </c>
      <c r="K131">
        <v>14.69</v>
      </c>
      <c r="M131">
        <v>6.41</v>
      </c>
      <c r="N131">
        <f t="shared" ref="N131:N194" si="11">IF(AND($C131&gt;0,M131&gt;0),M131/($C131^0.450818786555515),"")</f>
        <v>1.1465561906664432</v>
      </c>
      <c r="O131">
        <v>4.57</v>
      </c>
    </row>
    <row r="132" spans="1:15" x14ac:dyDescent="0.3">
      <c r="A132" t="s">
        <v>329</v>
      </c>
      <c r="B132" t="s">
        <v>330</v>
      </c>
      <c r="C132">
        <v>66.3</v>
      </c>
      <c r="D132">
        <v>17</v>
      </c>
      <c r="E132">
        <f t="shared" si="8"/>
        <v>0.8814911913436716</v>
      </c>
      <c r="F132">
        <v>23</v>
      </c>
      <c r="G132">
        <f t="shared" si="9"/>
        <v>1.1926057294649675</v>
      </c>
      <c r="H132">
        <v>40</v>
      </c>
      <c r="I132">
        <f t="shared" si="10"/>
        <v>2.0740969208086391</v>
      </c>
      <c r="J132">
        <v>17</v>
      </c>
      <c r="M132">
        <v>4.66</v>
      </c>
      <c r="N132">
        <f t="shared" si="11"/>
        <v>0.7034178715420577</v>
      </c>
    </row>
    <row r="133" spans="1:15" x14ac:dyDescent="0.3">
      <c r="A133" t="s">
        <v>331</v>
      </c>
      <c r="B133" t="s">
        <v>332</v>
      </c>
      <c r="C133">
        <v>38.4</v>
      </c>
      <c r="D133">
        <v>20</v>
      </c>
      <c r="E133">
        <f t="shared" si="8"/>
        <v>1.5245831253638866</v>
      </c>
      <c r="F133">
        <v>27</v>
      </c>
      <c r="G133">
        <f t="shared" si="9"/>
        <v>2.0581872192412467</v>
      </c>
      <c r="H133">
        <v>47</v>
      </c>
      <c r="I133">
        <f t="shared" si="10"/>
        <v>3.5827703446051333</v>
      </c>
      <c r="J133">
        <v>14.1</v>
      </c>
      <c r="M133">
        <v>5.63</v>
      </c>
      <c r="N133">
        <f t="shared" si="11"/>
        <v>1.0870815245717638</v>
      </c>
      <c r="O133">
        <v>5.88</v>
      </c>
    </row>
    <row r="134" spans="1:15" ht="15" x14ac:dyDescent="0.25">
      <c r="A134" t="s">
        <v>333</v>
      </c>
      <c r="B134" t="s">
        <v>27</v>
      </c>
      <c r="C134">
        <v>37.799999999999997</v>
      </c>
      <c r="D134">
        <v>24</v>
      </c>
      <c r="E134">
        <f t="shared" si="8"/>
        <v>1.8499421327513532</v>
      </c>
      <c r="F134">
        <v>26</v>
      </c>
      <c r="G134">
        <f t="shared" si="9"/>
        <v>2.0041039771472993</v>
      </c>
      <c r="H134">
        <v>50</v>
      </c>
      <c r="I134">
        <f t="shared" si="10"/>
        <v>3.8540461098986527</v>
      </c>
      <c r="J134">
        <v>13.8</v>
      </c>
      <c r="M134">
        <v>6.41</v>
      </c>
      <c r="N134">
        <f t="shared" si="11"/>
        <v>1.2465080585374917</v>
      </c>
      <c r="O134">
        <v>5.51</v>
      </c>
    </row>
    <row r="135" spans="1:15" ht="15" x14ac:dyDescent="0.25">
      <c r="A135" t="s">
        <v>334</v>
      </c>
      <c r="B135" t="s">
        <v>50</v>
      </c>
      <c r="C135">
        <v>41</v>
      </c>
      <c r="D135">
        <v>26</v>
      </c>
      <c r="E135">
        <f t="shared" si="8"/>
        <v>1.8924252604396345</v>
      </c>
      <c r="F135">
        <v>41</v>
      </c>
      <c r="G135">
        <f t="shared" si="9"/>
        <v>2.9842090645394239</v>
      </c>
      <c r="H135">
        <v>67</v>
      </c>
      <c r="I135">
        <f t="shared" si="10"/>
        <v>4.8766343249790589</v>
      </c>
      <c r="J135">
        <v>13.7</v>
      </c>
      <c r="M135">
        <v>7.02</v>
      </c>
      <c r="N135">
        <f t="shared" si="11"/>
        <v>1.3160241254443727</v>
      </c>
      <c r="O135">
        <v>6.46</v>
      </c>
    </row>
    <row r="136" spans="1:15" ht="15" x14ac:dyDescent="0.25">
      <c r="A136" t="s">
        <v>335</v>
      </c>
      <c r="B136" t="s">
        <v>336</v>
      </c>
      <c r="C136">
        <v>45</v>
      </c>
      <c r="D136">
        <v>36</v>
      </c>
      <c r="E136">
        <f t="shared" si="8"/>
        <v>2.453703444188259</v>
      </c>
      <c r="F136">
        <v>44</v>
      </c>
      <c r="G136">
        <f t="shared" si="9"/>
        <v>2.9989708762300946</v>
      </c>
      <c r="H136">
        <v>80</v>
      </c>
      <c r="I136">
        <f t="shared" si="10"/>
        <v>5.4526743204183541</v>
      </c>
      <c r="J136">
        <v>13.6</v>
      </c>
      <c r="M136">
        <v>9.8000000000000007</v>
      </c>
      <c r="N136">
        <f t="shared" si="11"/>
        <v>1.7616791579102478</v>
      </c>
      <c r="O136">
        <v>6.62</v>
      </c>
    </row>
    <row r="137" spans="1:15" ht="15" x14ac:dyDescent="0.25">
      <c r="A137" t="s">
        <v>337</v>
      </c>
      <c r="B137" t="s">
        <v>338</v>
      </c>
      <c r="C137">
        <v>38.9</v>
      </c>
      <c r="D137">
        <v>17</v>
      </c>
      <c r="E137">
        <f t="shared" si="8"/>
        <v>1.2841205523650745</v>
      </c>
      <c r="F137">
        <v>23</v>
      </c>
      <c r="G137">
        <f t="shared" si="9"/>
        <v>1.7373395708468653</v>
      </c>
      <c r="H137">
        <v>40</v>
      </c>
      <c r="I137">
        <f t="shared" si="10"/>
        <v>3.02146012321194</v>
      </c>
      <c r="L137">
        <v>5.2</v>
      </c>
      <c r="M137">
        <v>5.14</v>
      </c>
      <c r="N137">
        <f t="shared" si="11"/>
        <v>0.98669736643498807</v>
      </c>
      <c r="O137">
        <v>5.4</v>
      </c>
    </row>
    <row r="138" spans="1:15" ht="15" x14ac:dyDescent="0.25">
      <c r="A138" t="s">
        <v>339</v>
      </c>
      <c r="B138" t="s">
        <v>273</v>
      </c>
      <c r="C138">
        <v>37.4</v>
      </c>
      <c r="D138">
        <v>18</v>
      </c>
      <c r="E138">
        <f t="shared" si="8"/>
        <v>1.3979104290098503</v>
      </c>
      <c r="F138">
        <v>25</v>
      </c>
      <c r="G138">
        <f t="shared" si="9"/>
        <v>1.9415422625136809</v>
      </c>
      <c r="H138">
        <v>43</v>
      </c>
      <c r="I138">
        <f t="shared" si="10"/>
        <v>3.339452691523531</v>
      </c>
      <c r="L138">
        <v>5.8</v>
      </c>
      <c r="M138">
        <v>5.61</v>
      </c>
      <c r="N138">
        <f t="shared" si="11"/>
        <v>1.0961823224203757</v>
      </c>
      <c r="O138">
        <v>4.9000000000000004</v>
      </c>
    </row>
    <row r="139" spans="1:15" ht="15" x14ac:dyDescent="0.25">
      <c r="A139" t="s">
        <v>340</v>
      </c>
      <c r="B139" t="s">
        <v>341</v>
      </c>
      <c r="C139">
        <v>49.7</v>
      </c>
      <c r="D139">
        <v>19</v>
      </c>
      <c r="E139">
        <f t="shared" si="8"/>
        <v>1.2073454268542831</v>
      </c>
      <c r="F139">
        <v>21</v>
      </c>
      <c r="G139">
        <f t="shared" si="9"/>
        <v>1.3344344191547342</v>
      </c>
      <c r="H139">
        <v>40</v>
      </c>
      <c r="I139">
        <f t="shared" si="10"/>
        <v>2.5417798460090175</v>
      </c>
      <c r="L139">
        <v>5.3</v>
      </c>
      <c r="M139">
        <v>5.8</v>
      </c>
      <c r="N139">
        <f t="shared" si="11"/>
        <v>0.99696213700343417</v>
      </c>
      <c r="O139">
        <v>5.24</v>
      </c>
    </row>
    <row r="140" spans="1:15" ht="15" x14ac:dyDescent="0.25">
      <c r="A140" t="s">
        <v>342</v>
      </c>
      <c r="B140" t="s">
        <v>343</v>
      </c>
      <c r="C140">
        <v>43.6</v>
      </c>
      <c r="D140">
        <v>19</v>
      </c>
      <c r="E140">
        <f t="shared" si="8"/>
        <v>1.3242135791962686</v>
      </c>
      <c r="F140">
        <v>20</v>
      </c>
      <c r="G140">
        <f t="shared" si="9"/>
        <v>1.3939090307329143</v>
      </c>
      <c r="H140">
        <v>39</v>
      </c>
      <c r="I140">
        <f t="shared" si="10"/>
        <v>2.7181226099291829</v>
      </c>
      <c r="L140">
        <v>5.5</v>
      </c>
      <c r="M140">
        <v>6.97</v>
      </c>
      <c r="N140">
        <f t="shared" si="11"/>
        <v>1.2709295235606179</v>
      </c>
      <c r="O140">
        <v>5.32</v>
      </c>
    </row>
    <row r="141" spans="1:15" ht="15" x14ac:dyDescent="0.25">
      <c r="A141" t="s">
        <v>344</v>
      </c>
      <c r="B141" t="s">
        <v>345</v>
      </c>
      <c r="C141">
        <v>24</v>
      </c>
      <c r="D141">
        <v>7</v>
      </c>
      <c r="E141">
        <f t="shared" si="8"/>
        <v>0.74343493063637989</v>
      </c>
      <c r="F141">
        <v>11</v>
      </c>
      <c r="G141">
        <f t="shared" si="9"/>
        <v>1.1682548910000254</v>
      </c>
      <c r="H141">
        <v>18</v>
      </c>
      <c r="I141">
        <f t="shared" si="10"/>
        <v>1.9116898216364053</v>
      </c>
      <c r="J141">
        <v>16.47</v>
      </c>
      <c r="M141">
        <v>2.97</v>
      </c>
      <c r="N141">
        <f t="shared" si="11"/>
        <v>0.70881237653595108</v>
      </c>
      <c r="O141">
        <v>5.0999999999999996</v>
      </c>
    </row>
    <row r="142" spans="1:15" ht="15" x14ac:dyDescent="0.25">
      <c r="A142" t="s">
        <v>52</v>
      </c>
      <c r="B142" t="s">
        <v>346</v>
      </c>
      <c r="C142">
        <v>34.200000000000003</v>
      </c>
      <c r="D142">
        <v>13</v>
      </c>
      <c r="E142">
        <f t="shared" si="8"/>
        <v>1.075372572934802</v>
      </c>
      <c r="F142">
        <v>19</v>
      </c>
      <c r="G142">
        <f t="shared" si="9"/>
        <v>1.5716983758277876</v>
      </c>
      <c r="H142">
        <v>32</v>
      </c>
      <c r="I142">
        <f t="shared" si="10"/>
        <v>2.6470709487625896</v>
      </c>
      <c r="J142">
        <v>15.13</v>
      </c>
      <c r="M142">
        <v>3.6</v>
      </c>
      <c r="N142">
        <f t="shared" si="11"/>
        <v>0.73237702712891184</v>
      </c>
      <c r="O142">
        <v>5.24</v>
      </c>
    </row>
    <row r="143" spans="1:15" ht="15" x14ac:dyDescent="0.25">
      <c r="A143" t="s">
        <v>17</v>
      </c>
      <c r="B143" t="s">
        <v>209</v>
      </c>
      <c r="C143">
        <v>62.4</v>
      </c>
      <c r="D143">
        <v>18</v>
      </c>
      <c r="E143">
        <f t="shared" si="8"/>
        <v>0.974134311301178</v>
      </c>
      <c r="F143">
        <v>26</v>
      </c>
      <c r="G143">
        <f t="shared" si="9"/>
        <v>1.4070828941017015</v>
      </c>
      <c r="H143">
        <v>44</v>
      </c>
      <c r="I143">
        <f t="shared" si="10"/>
        <v>2.3812172054028795</v>
      </c>
      <c r="J143">
        <v>13.5</v>
      </c>
      <c r="M143">
        <v>7.62</v>
      </c>
      <c r="N143">
        <f t="shared" si="11"/>
        <v>1.1820940544439575</v>
      </c>
      <c r="O143">
        <v>5.6</v>
      </c>
    </row>
    <row r="144" spans="1:15" ht="15" x14ac:dyDescent="0.25">
      <c r="A144" t="s">
        <v>347</v>
      </c>
      <c r="B144" t="s">
        <v>348</v>
      </c>
      <c r="C144">
        <v>37.9</v>
      </c>
      <c r="D144">
        <v>22</v>
      </c>
      <c r="E144">
        <f t="shared" si="8"/>
        <v>1.6926220275571078</v>
      </c>
      <c r="F144">
        <v>31</v>
      </c>
      <c r="G144">
        <f t="shared" si="9"/>
        <v>2.3850583115577426</v>
      </c>
      <c r="H144">
        <v>53</v>
      </c>
      <c r="I144">
        <f t="shared" si="10"/>
        <v>4.07768033911485</v>
      </c>
      <c r="J144">
        <v>15.12</v>
      </c>
      <c r="M144">
        <v>5.05</v>
      </c>
      <c r="N144">
        <f t="shared" si="11"/>
        <v>0.98086935241409012</v>
      </c>
      <c r="O144">
        <v>5.0999999999999996</v>
      </c>
    </row>
    <row r="145" spans="1:15" ht="15" x14ac:dyDescent="0.25">
      <c r="A145" t="s">
        <v>349</v>
      </c>
      <c r="B145" t="s">
        <v>237</v>
      </c>
      <c r="C145">
        <v>33.4</v>
      </c>
      <c r="D145">
        <v>24</v>
      </c>
      <c r="E145">
        <f t="shared" si="8"/>
        <v>2.018738171124681</v>
      </c>
      <c r="F145">
        <v>34</v>
      </c>
      <c r="G145">
        <f t="shared" si="9"/>
        <v>2.8598790757599648</v>
      </c>
      <c r="H145">
        <v>58</v>
      </c>
      <c r="I145">
        <f t="shared" si="10"/>
        <v>4.8786172468846463</v>
      </c>
      <c r="J145">
        <v>13.56</v>
      </c>
      <c r="M145">
        <v>5.7</v>
      </c>
      <c r="N145">
        <f t="shared" si="11"/>
        <v>1.1720370009678225</v>
      </c>
      <c r="O145">
        <v>5.97</v>
      </c>
    </row>
    <row r="146" spans="1:15" ht="15" x14ac:dyDescent="0.25">
      <c r="A146" t="s">
        <v>350</v>
      </c>
      <c r="B146" t="s">
        <v>351</v>
      </c>
      <c r="C146">
        <v>40.9</v>
      </c>
      <c r="D146">
        <v>26</v>
      </c>
      <c r="E146">
        <f t="shared" si="8"/>
        <v>1.8956887935670939</v>
      </c>
      <c r="F146">
        <v>35</v>
      </c>
      <c r="G146">
        <f t="shared" si="9"/>
        <v>2.5518887605710878</v>
      </c>
      <c r="H146">
        <v>61</v>
      </c>
      <c r="I146">
        <f t="shared" si="10"/>
        <v>4.4475775541381815</v>
      </c>
      <c r="J146">
        <v>13.68</v>
      </c>
      <c r="M146">
        <v>6.05</v>
      </c>
      <c r="N146">
        <f t="shared" si="11"/>
        <v>1.1354296439948295</v>
      </c>
      <c r="O146">
        <v>5.71</v>
      </c>
    </row>
    <row r="147" spans="1:15" x14ac:dyDescent="0.3">
      <c r="A147" t="s">
        <v>121</v>
      </c>
      <c r="B147" t="s">
        <v>352</v>
      </c>
      <c r="C147">
        <v>44.5</v>
      </c>
      <c r="D147">
        <v>26</v>
      </c>
      <c r="E147">
        <f t="shared" si="8"/>
        <v>1.7861452313076775</v>
      </c>
      <c r="F147">
        <v>34</v>
      </c>
      <c r="G147">
        <f t="shared" si="9"/>
        <v>2.3357283794023478</v>
      </c>
      <c r="H147">
        <v>60</v>
      </c>
      <c r="I147">
        <f t="shared" si="10"/>
        <v>4.1218736107100256</v>
      </c>
      <c r="J147">
        <v>12.85</v>
      </c>
      <c r="M147">
        <v>6.8</v>
      </c>
      <c r="N147">
        <f t="shared" si="11"/>
        <v>1.2285624936102422</v>
      </c>
      <c r="O147">
        <v>5.62</v>
      </c>
    </row>
    <row r="148" spans="1:15" ht="15" x14ac:dyDescent="0.25">
      <c r="A148" t="s">
        <v>353</v>
      </c>
      <c r="B148" t="s">
        <v>237</v>
      </c>
      <c r="C148">
        <v>41.5</v>
      </c>
      <c r="D148">
        <v>26</v>
      </c>
      <c r="E148">
        <f t="shared" si="8"/>
        <v>1.8763090466655727</v>
      </c>
      <c r="F148">
        <v>32</v>
      </c>
      <c r="G148">
        <f t="shared" si="9"/>
        <v>2.3093034420499357</v>
      </c>
      <c r="H148">
        <v>58</v>
      </c>
      <c r="I148">
        <f t="shared" si="10"/>
        <v>4.1856124887155088</v>
      </c>
      <c r="J148">
        <v>13</v>
      </c>
      <c r="M148">
        <v>7.05</v>
      </c>
      <c r="N148">
        <f t="shared" si="11"/>
        <v>1.3144456619168601</v>
      </c>
      <c r="O148">
        <v>5.68</v>
      </c>
    </row>
    <row r="149" spans="1:15" x14ac:dyDescent="0.3">
      <c r="A149" t="s">
        <v>354</v>
      </c>
      <c r="B149" t="s">
        <v>355</v>
      </c>
      <c r="C149">
        <v>52.6</v>
      </c>
      <c r="D149">
        <v>31</v>
      </c>
      <c r="E149">
        <f t="shared" si="8"/>
        <v>1.8926118426379064</v>
      </c>
      <c r="F149">
        <v>40</v>
      </c>
      <c r="G149">
        <f t="shared" si="9"/>
        <v>2.4420797969521373</v>
      </c>
      <c r="H149">
        <v>71</v>
      </c>
      <c r="I149">
        <f t="shared" si="10"/>
        <v>4.3346916395900434</v>
      </c>
      <c r="J149">
        <v>13.41</v>
      </c>
      <c r="M149">
        <v>9.5500000000000007</v>
      </c>
      <c r="N149">
        <f t="shared" si="11"/>
        <v>1.6001130482816723</v>
      </c>
      <c r="O149">
        <v>6.05</v>
      </c>
    </row>
    <row r="150" spans="1:15" ht="15" x14ac:dyDescent="0.25">
      <c r="A150" t="s">
        <v>10</v>
      </c>
      <c r="B150" t="s">
        <v>193</v>
      </c>
      <c r="C150">
        <v>55.4</v>
      </c>
      <c r="D150">
        <v>33</v>
      </c>
      <c r="E150">
        <f t="shared" si="8"/>
        <v>1.9423219092950166</v>
      </c>
      <c r="F150">
        <v>46</v>
      </c>
      <c r="G150">
        <f t="shared" si="9"/>
        <v>2.7074790250779022</v>
      </c>
      <c r="H150">
        <v>79</v>
      </c>
      <c r="I150">
        <f t="shared" si="10"/>
        <v>4.6498009343729185</v>
      </c>
      <c r="J150">
        <v>13.59</v>
      </c>
      <c r="M150">
        <v>7.05</v>
      </c>
      <c r="N150">
        <f t="shared" si="11"/>
        <v>1.1539371638164966</v>
      </c>
      <c r="O150">
        <v>5.85</v>
      </c>
    </row>
    <row r="151" spans="1:15" ht="15" x14ac:dyDescent="0.25">
      <c r="A151" t="s">
        <v>192</v>
      </c>
      <c r="B151" t="s">
        <v>186</v>
      </c>
      <c r="C151">
        <v>47.6</v>
      </c>
      <c r="D151">
        <v>33</v>
      </c>
      <c r="E151">
        <f t="shared" si="8"/>
        <v>2.1618282308499723</v>
      </c>
      <c r="F151">
        <v>40</v>
      </c>
      <c r="G151">
        <f t="shared" si="9"/>
        <v>2.6203978555757237</v>
      </c>
      <c r="H151">
        <v>73</v>
      </c>
      <c r="I151">
        <f t="shared" si="10"/>
        <v>4.7822260864256956</v>
      </c>
      <c r="J151">
        <v>13.72</v>
      </c>
      <c r="M151">
        <v>6.7</v>
      </c>
      <c r="N151">
        <f t="shared" si="11"/>
        <v>1.1742973260281173</v>
      </c>
      <c r="O151">
        <v>6.02</v>
      </c>
    </row>
    <row r="152" spans="1:15" ht="15" x14ac:dyDescent="0.25">
      <c r="A152" t="s">
        <v>190</v>
      </c>
      <c r="B152" t="s">
        <v>191</v>
      </c>
      <c r="C152">
        <v>76.3</v>
      </c>
      <c r="D152">
        <v>42</v>
      </c>
      <c r="E152">
        <f t="shared" si="8"/>
        <v>1.9722862584236518</v>
      </c>
      <c r="F152">
        <v>52</v>
      </c>
      <c r="G152">
        <f t="shared" si="9"/>
        <v>2.4418782247149977</v>
      </c>
      <c r="H152">
        <v>94</v>
      </c>
      <c r="I152">
        <f t="shared" si="10"/>
        <v>4.4141644831386495</v>
      </c>
      <c r="J152">
        <v>16.03</v>
      </c>
      <c r="M152">
        <v>8.1199999999999992</v>
      </c>
      <c r="N152">
        <f t="shared" si="11"/>
        <v>1.1504787499149827</v>
      </c>
      <c r="O152">
        <v>4.7</v>
      </c>
    </row>
    <row r="153" spans="1:15" ht="15" x14ac:dyDescent="0.25">
      <c r="A153" t="s">
        <v>1</v>
      </c>
      <c r="B153" t="s">
        <v>356</v>
      </c>
      <c r="C153">
        <v>45.7</v>
      </c>
      <c r="D153">
        <v>45</v>
      </c>
      <c r="E153">
        <f t="shared" si="8"/>
        <v>3.0339056532552773</v>
      </c>
      <c r="F153">
        <v>62</v>
      </c>
      <c r="G153">
        <f t="shared" si="9"/>
        <v>4.1800477889294934</v>
      </c>
      <c r="H153">
        <v>107</v>
      </c>
      <c r="I153">
        <f t="shared" si="10"/>
        <v>7.2139534421847706</v>
      </c>
      <c r="J153">
        <v>12.47</v>
      </c>
      <c r="M153">
        <v>8.1</v>
      </c>
      <c r="N153">
        <f t="shared" si="11"/>
        <v>1.4459844139197817</v>
      </c>
      <c r="O153">
        <v>7.3</v>
      </c>
    </row>
    <row r="154" spans="1:15" ht="15" x14ac:dyDescent="0.25">
      <c r="A154" t="s">
        <v>357</v>
      </c>
      <c r="B154" t="s">
        <v>209</v>
      </c>
      <c r="C154">
        <v>43.9</v>
      </c>
      <c r="D154">
        <v>13</v>
      </c>
      <c r="E154">
        <f t="shared" si="8"/>
        <v>0.90166775135366839</v>
      </c>
      <c r="F154">
        <v>17</v>
      </c>
      <c r="G154">
        <f t="shared" si="9"/>
        <v>1.1791039825394125</v>
      </c>
      <c r="H154">
        <v>30</v>
      </c>
      <c r="I154">
        <f t="shared" si="10"/>
        <v>2.0807717338930809</v>
      </c>
      <c r="L154">
        <v>5.41</v>
      </c>
      <c r="M154">
        <v>5.1100000000000003</v>
      </c>
      <c r="N154">
        <f t="shared" si="11"/>
        <v>0.92889588328072725</v>
      </c>
      <c r="O154">
        <v>5.0999999999999996</v>
      </c>
    </row>
    <row r="155" spans="1:15" ht="15" x14ac:dyDescent="0.25">
      <c r="A155" t="s">
        <v>358</v>
      </c>
      <c r="B155" t="s">
        <v>359</v>
      </c>
      <c r="C155">
        <v>35.200000000000003</v>
      </c>
      <c r="D155">
        <v>14</v>
      </c>
      <c r="E155">
        <f t="shared" si="8"/>
        <v>1.1347812607955221</v>
      </c>
      <c r="F155">
        <v>18</v>
      </c>
      <c r="G155">
        <f t="shared" si="9"/>
        <v>1.4590044781656715</v>
      </c>
      <c r="H155">
        <v>32</v>
      </c>
      <c r="I155">
        <f t="shared" si="10"/>
        <v>2.5937857389611936</v>
      </c>
      <c r="L155">
        <v>6.32</v>
      </c>
      <c r="M155">
        <v>3.94</v>
      </c>
      <c r="N155">
        <f t="shared" si="11"/>
        <v>0.7911990095413689</v>
      </c>
      <c r="O155">
        <v>4.37</v>
      </c>
    </row>
    <row r="156" spans="1:15" ht="15" x14ac:dyDescent="0.25">
      <c r="A156" t="s">
        <v>57</v>
      </c>
      <c r="B156" t="s">
        <v>239</v>
      </c>
      <c r="C156">
        <v>37.799999999999997</v>
      </c>
      <c r="D156">
        <v>20</v>
      </c>
      <c r="E156">
        <f t="shared" si="8"/>
        <v>1.5416184439594611</v>
      </c>
      <c r="F156">
        <v>25</v>
      </c>
      <c r="G156">
        <f t="shared" si="9"/>
        <v>1.9270230549493264</v>
      </c>
      <c r="H156">
        <v>45</v>
      </c>
      <c r="I156">
        <f t="shared" si="10"/>
        <v>3.4686414989087875</v>
      </c>
      <c r="L156">
        <v>5.28</v>
      </c>
      <c r="M156">
        <v>4.62</v>
      </c>
      <c r="N156">
        <f t="shared" si="11"/>
        <v>0.89841922471812974</v>
      </c>
      <c r="O156">
        <v>5.0999999999999996</v>
      </c>
    </row>
    <row r="157" spans="1:15" ht="15" x14ac:dyDescent="0.25">
      <c r="A157" t="s">
        <v>360</v>
      </c>
      <c r="B157" t="s">
        <v>337</v>
      </c>
      <c r="C157">
        <v>57.1</v>
      </c>
      <c r="D157">
        <v>26</v>
      </c>
      <c r="E157">
        <f t="shared" si="8"/>
        <v>1.4980243684377239</v>
      </c>
      <c r="F157">
        <v>33</v>
      </c>
      <c r="G157">
        <f t="shared" si="9"/>
        <v>1.9013386214786496</v>
      </c>
      <c r="H157">
        <v>59</v>
      </c>
      <c r="I157">
        <f t="shared" si="10"/>
        <v>3.3993629899163733</v>
      </c>
      <c r="L157">
        <v>5.37</v>
      </c>
      <c r="M157">
        <v>7.47</v>
      </c>
      <c r="N157">
        <f t="shared" si="11"/>
        <v>1.2061353414300591</v>
      </c>
      <c r="O157">
        <v>5.27</v>
      </c>
    </row>
    <row r="158" spans="1:15" ht="15" x14ac:dyDescent="0.25">
      <c r="A158" t="s">
        <v>361</v>
      </c>
      <c r="B158" t="s">
        <v>362</v>
      </c>
      <c r="C158">
        <v>54.2</v>
      </c>
      <c r="D158">
        <v>27</v>
      </c>
      <c r="E158">
        <f t="shared" si="8"/>
        <v>1.6139180371173603</v>
      </c>
      <c r="F158">
        <v>33</v>
      </c>
      <c r="G158">
        <f t="shared" si="9"/>
        <v>1.972566489810107</v>
      </c>
      <c r="H158">
        <v>60</v>
      </c>
      <c r="I158">
        <f t="shared" si="10"/>
        <v>3.586484526927467</v>
      </c>
      <c r="L158">
        <v>5.94</v>
      </c>
      <c r="M158">
        <v>6.38</v>
      </c>
      <c r="N158">
        <f t="shared" si="11"/>
        <v>1.054632679389818</v>
      </c>
      <c r="O158">
        <v>5.0199999999999996</v>
      </c>
    </row>
    <row r="159" spans="1:15" ht="15" x14ac:dyDescent="0.25">
      <c r="A159" t="s">
        <v>363</v>
      </c>
      <c r="B159" t="s">
        <v>219</v>
      </c>
      <c r="C159">
        <v>44.4</v>
      </c>
      <c r="D159">
        <v>35</v>
      </c>
      <c r="E159">
        <f t="shared" si="8"/>
        <v>2.4082460093112745</v>
      </c>
      <c r="F159">
        <v>46</v>
      </c>
      <c r="G159">
        <f t="shared" si="9"/>
        <v>3.1651233265233896</v>
      </c>
      <c r="H159">
        <v>81</v>
      </c>
      <c r="I159">
        <f t="shared" si="10"/>
        <v>5.5733693358346637</v>
      </c>
      <c r="L159">
        <v>5.27</v>
      </c>
      <c r="M159">
        <v>7.15</v>
      </c>
      <c r="N159">
        <f t="shared" si="11"/>
        <v>1.2931081538741906</v>
      </c>
      <c r="O159">
        <v>5.9</v>
      </c>
    </row>
    <row r="160" spans="1:15" x14ac:dyDescent="0.3">
      <c r="A160" t="s">
        <v>364</v>
      </c>
      <c r="B160" t="s">
        <v>365</v>
      </c>
      <c r="C160">
        <v>46</v>
      </c>
      <c r="D160">
        <v>17</v>
      </c>
      <c r="E160">
        <f t="shared" si="8"/>
        <v>1.1408629298308357</v>
      </c>
      <c r="F160">
        <v>24</v>
      </c>
      <c r="G160">
        <f t="shared" si="9"/>
        <v>1.6106300185847093</v>
      </c>
      <c r="H160">
        <v>41</v>
      </c>
      <c r="I160">
        <f t="shared" si="10"/>
        <v>2.751492948415545</v>
      </c>
      <c r="J160">
        <v>13.7</v>
      </c>
      <c r="M160">
        <v>9.15</v>
      </c>
      <c r="N160">
        <f t="shared" si="11"/>
        <v>1.6286157335166265</v>
      </c>
      <c r="O160">
        <v>5.48</v>
      </c>
    </row>
    <row r="161" spans="1:15" ht="15" x14ac:dyDescent="0.25">
      <c r="A161" t="s">
        <v>68</v>
      </c>
      <c r="B161" t="s">
        <v>366</v>
      </c>
      <c r="C161">
        <v>43.5</v>
      </c>
      <c r="D161">
        <v>18</v>
      </c>
      <c r="E161">
        <f t="shared" si="8"/>
        <v>1.2565523087285759</v>
      </c>
      <c r="F161">
        <v>25</v>
      </c>
      <c r="G161">
        <f t="shared" si="9"/>
        <v>1.7452115399007997</v>
      </c>
      <c r="H161">
        <v>43</v>
      </c>
      <c r="I161">
        <f t="shared" si="10"/>
        <v>3.0017638486293756</v>
      </c>
      <c r="J161">
        <v>14.2</v>
      </c>
      <c r="M161">
        <v>7.01</v>
      </c>
      <c r="N161">
        <f t="shared" si="11"/>
        <v>1.2795471073907181</v>
      </c>
      <c r="O161">
        <v>5.7</v>
      </c>
    </row>
    <row r="162" spans="1:15" ht="15" x14ac:dyDescent="0.25">
      <c r="A162" t="s">
        <v>367</v>
      </c>
      <c r="B162" t="s">
        <v>207</v>
      </c>
      <c r="C162">
        <v>36.700000000000003</v>
      </c>
      <c r="D162">
        <v>18</v>
      </c>
      <c r="E162">
        <f t="shared" si="8"/>
        <v>1.416671124261397</v>
      </c>
      <c r="F162">
        <v>23</v>
      </c>
      <c r="G162">
        <f t="shared" si="9"/>
        <v>1.8101908810006739</v>
      </c>
      <c r="H162">
        <v>41</v>
      </c>
      <c r="I162">
        <f t="shared" si="10"/>
        <v>3.2268620052620709</v>
      </c>
      <c r="L162">
        <v>6.25</v>
      </c>
      <c r="M162">
        <v>6.05</v>
      </c>
      <c r="N162">
        <f t="shared" si="11"/>
        <v>1.1922697305889884</v>
      </c>
      <c r="O162">
        <v>4.83</v>
      </c>
    </row>
    <row r="163" spans="1:15" ht="15" x14ac:dyDescent="0.25">
      <c r="A163" t="s">
        <v>367</v>
      </c>
      <c r="B163" t="s">
        <v>368</v>
      </c>
      <c r="C163">
        <v>40.799999999999997</v>
      </c>
      <c r="D163">
        <v>20</v>
      </c>
      <c r="E163">
        <f t="shared" si="8"/>
        <v>1.4607430496156466</v>
      </c>
      <c r="F163">
        <v>23</v>
      </c>
      <c r="G163">
        <f t="shared" si="9"/>
        <v>1.6798545070579936</v>
      </c>
      <c r="H163">
        <v>43</v>
      </c>
      <c r="I163">
        <f t="shared" si="10"/>
        <v>3.1405975566736402</v>
      </c>
      <c r="L163">
        <v>5.97</v>
      </c>
      <c r="M163">
        <v>6.0200000000000005</v>
      </c>
      <c r="N163">
        <f t="shared" si="11"/>
        <v>1.131046944854317</v>
      </c>
      <c r="O163">
        <v>4.5200000000000005</v>
      </c>
    </row>
    <row r="164" spans="1:15" ht="15" x14ac:dyDescent="0.25">
      <c r="A164" t="s">
        <v>245</v>
      </c>
      <c r="B164" t="s">
        <v>369</v>
      </c>
      <c r="C164">
        <v>50.4</v>
      </c>
      <c r="D164">
        <v>21</v>
      </c>
      <c r="E164">
        <f t="shared" si="8"/>
        <v>1.3213303584397786</v>
      </c>
      <c r="F164">
        <v>30</v>
      </c>
      <c r="G164">
        <f t="shared" si="9"/>
        <v>1.8876147977711124</v>
      </c>
      <c r="H164">
        <v>51</v>
      </c>
      <c r="I164">
        <f t="shared" si="10"/>
        <v>3.2089451562108908</v>
      </c>
      <c r="L164">
        <v>5.62</v>
      </c>
      <c r="M164">
        <v>7.04</v>
      </c>
      <c r="N164">
        <f t="shared" si="11"/>
        <v>1.2024997382344003</v>
      </c>
      <c r="O164">
        <v>4.95</v>
      </c>
    </row>
    <row r="165" spans="1:15" ht="15" x14ac:dyDescent="0.25">
      <c r="A165" t="s">
        <v>370</v>
      </c>
      <c r="B165" t="s">
        <v>244</v>
      </c>
      <c r="C165">
        <v>32.700000000000003</v>
      </c>
      <c r="D165">
        <v>22</v>
      </c>
      <c r="E165">
        <f t="shared" si="8"/>
        <v>1.8783732736694394</v>
      </c>
      <c r="F165">
        <v>27</v>
      </c>
      <c r="G165">
        <f t="shared" si="9"/>
        <v>2.3052762904124937</v>
      </c>
      <c r="H165">
        <v>49</v>
      </c>
      <c r="I165">
        <f t="shared" si="10"/>
        <v>4.1836495640819331</v>
      </c>
      <c r="L165">
        <v>5.47</v>
      </c>
      <c r="M165">
        <v>7.42</v>
      </c>
      <c r="N165">
        <f t="shared" si="11"/>
        <v>1.5403425955010397</v>
      </c>
      <c r="O165">
        <v>5.48</v>
      </c>
    </row>
    <row r="166" spans="1:15" ht="15" x14ac:dyDescent="0.25">
      <c r="A166" t="s">
        <v>371</v>
      </c>
      <c r="B166" t="s">
        <v>239</v>
      </c>
      <c r="C166">
        <v>37.4</v>
      </c>
      <c r="D166">
        <v>23</v>
      </c>
      <c r="E166">
        <f t="shared" si="8"/>
        <v>1.7862188815125863</v>
      </c>
      <c r="F166">
        <v>34</v>
      </c>
      <c r="G166">
        <f t="shared" si="9"/>
        <v>2.6404974770186058</v>
      </c>
      <c r="H166">
        <v>57</v>
      </c>
      <c r="I166">
        <f t="shared" si="10"/>
        <v>4.4267163585311922</v>
      </c>
      <c r="L166">
        <v>5.46</v>
      </c>
      <c r="M166">
        <v>6.96</v>
      </c>
      <c r="N166">
        <f t="shared" si="11"/>
        <v>1.3599695123076319</v>
      </c>
      <c r="O166">
        <v>5.92</v>
      </c>
    </row>
    <row r="167" spans="1:15" ht="15" x14ac:dyDescent="0.25">
      <c r="A167" t="s">
        <v>27</v>
      </c>
      <c r="B167" t="s">
        <v>372</v>
      </c>
      <c r="C167">
        <v>45.4</v>
      </c>
      <c r="D167">
        <v>28</v>
      </c>
      <c r="E167">
        <f t="shared" si="8"/>
        <v>1.8965565829753908</v>
      </c>
      <c r="F167">
        <v>37</v>
      </c>
      <c r="G167">
        <f t="shared" si="9"/>
        <v>2.5061640560746237</v>
      </c>
      <c r="H167">
        <v>65</v>
      </c>
      <c r="I167">
        <f t="shared" si="10"/>
        <v>4.4027206390500142</v>
      </c>
      <c r="J167">
        <v>13.8</v>
      </c>
      <c r="M167">
        <v>6.42</v>
      </c>
      <c r="N167">
        <f t="shared" si="11"/>
        <v>1.1494844993217015</v>
      </c>
      <c r="O167">
        <v>6</v>
      </c>
    </row>
    <row r="168" spans="1:15" ht="15" x14ac:dyDescent="0.25">
      <c r="A168" t="s">
        <v>373</v>
      </c>
      <c r="B168" t="s">
        <v>239</v>
      </c>
      <c r="C168">
        <v>39.9</v>
      </c>
      <c r="D168">
        <v>30</v>
      </c>
      <c r="E168">
        <f t="shared" si="8"/>
        <v>2.2258724248420818</v>
      </c>
      <c r="F168">
        <v>37</v>
      </c>
      <c r="G168">
        <f t="shared" si="9"/>
        <v>2.7452426573052344</v>
      </c>
      <c r="H168">
        <v>67</v>
      </c>
      <c r="I168">
        <f t="shared" si="10"/>
        <v>4.9711150821473158</v>
      </c>
      <c r="L168">
        <v>5.46</v>
      </c>
      <c r="M168">
        <v>6.86</v>
      </c>
      <c r="N168">
        <f t="shared" si="11"/>
        <v>1.3018934966233087</v>
      </c>
      <c r="O168">
        <v>5.25</v>
      </c>
    </row>
    <row r="169" spans="1:15" ht="15" x14ac:dyDescent="0.25">
      <c r="A169" t="s">
        <v>3</v>
      </c>
      <c r="B169" t="s">
        <v>199</v>
      </c>
      <c r="C169">
        <v>57.8</v>
      </c>
      <c r="D169">
        <v>36</v>
      </c>
      <c r="E169">
        <f t="shared" si="8"/>
        <v>2.0564316073329985</v>
      </c>
      <c r="F169">
        <v>45</v>
      </c>
      <c r="G169">
        <f t="shared" si="9"/>
        <v>2.570539509166248</v>
      </c>
      <c r="H169">
        <v>81</v>
      </c>
      <c r="I169">
        <f t="shared" si="10"/>
        <v>4.626971116499246</v>
      </c>
      <c r="J169">
        <v>14.4</v>
      </c>
      <c r="M169">
        <v>10.11</v>
      </c>
      <c r="N169">
        <f t="shared" si="11"/>
        <v>1.6234577303752717</v>
      </c>
      <c r="O169">
        <v>5.48</v>
      </c>
    </row>
    <row r="170" spans="1:15" x14ac:dyDescent="0.3">
      <c r="A170" t="s">
        <v>28</v>
      </c>
      <c r="B170" t="s">
        <v>113</v>
      </c>
      <c r="C170">
        <v>51</v>
      </c>
      <c r="D170">
        <v>39</v>
      </c>
      <c r="E170">
        <f t="shared" si="8"/>
        <v>2.4334939882510085</v>
      </c>
      <c r="F170">
        <v>48</v>
      </c>
      <c r="G170">
        <f t="shared" si="9"/>
        <v>2.9950695240012415</v>
      </c>
      <c r="H170">
        <v>87</v>
      </c>
      <c r="I170">
        <f t="shared" si="10"/>
        <v>5.42856351225225</v>
      </c>
      <c r="J170">
        <v>13.4</v>
      </c>
      <c r="M170">
        <v>9.3000000000000007</v>
      </c>
      <c r="N170">
        <f t="shared" si="11"/>
        <v>1.5800769359088243</v>
      </c>
      <c r="O170">
        <v>6.1</v>
      </c>
    </row>
    <row r="171" spans="1:15" ht="15" x14ac:dyDescent="0.25">
      <c r="A171" t="s">
        <v>190</v>
      </c>
      <c r="B171" t="s">
        <v>196</v>
      </c>
      <c r="C171">
        <v>73.599999999999994</v>
      </c>
      <c r="D171">
        <v>41</v>
      </c>
      <c r="E171">
        <f t="shared" si="8"/>
        <v>1.9748976555250606</v>
      </c>
      <c r="F171">
        <v>51</v>
      </c>
      <c r="G171">
        <f t="shared" si="9"/>
        <v>2.456580010531173</v>
      </c>
      <c r="H171">
        <v>92</v>
      </c>
      <c r="I171">
        <f t="shared" si="10"/>
        <v>4.4314776660562334</v>
      </c>
      <c r="J171">
        <v>14.3</v>
      </c>
      <c r="M171">
        <v>10.14</v>
      </c>
      <c r="N171">
        <f t="shared" si="11"/>
        <v>1.4602067916812598</v>
      </c>
      <c r="O171">
        <v>5.55</v>
      </c>
    </row>
    <row r="172" spans="1:15" x14ac:dyDescent="0.3">
      <c r="A172" t="s">
        <v>106</v>
      </c>
      <c r="C172">
        <v>44.8</v>
      </c>
      <c r="D172">
        <v>18</v>
      </c>
      <c r="E172">
        <f t="shared" si="8"/>
        <v>1.2307136830332595</v>
      </c>
      <c r="F172">
        <v>20</v>
      </c>
      <c r="G172">
        <f t="shared" si="9"/>
        <v>1.3674596478147327</v>
      </c>
      <c r="H172">
        <v>38</v>
      </c>
      <c r="I172">
        <f t="shared" si="10"/>
        <v>2.5981733308479922</v>
      </c>
      <c r="L172">
        <v>5.75</v>
      </c>
      <c r="M172">
        <v>5.98</v>
      </c>
      <c r="N172">
        <f t="shared" si="11"/>
        <v>1.0771446617386045</v>
      </c>
      <c r="O172">
        <v>4.4000000000000004</v>
      </c>
    </row>
    <row r="173" spans="1:15" ht="15" x14ac:dyDescent="0.25">
      <c r="A173" t="s">
        <v>374</v>
      </c>
      <c r="C173">
        <v>32.9</v>
      </c>
      <c r="D173">
        <v>20</v>
      </c>
      <c r="E173">
        <f t="shared" si="8"/>
        <v>1.7002810947235596</v>
      </c>
      <c r="F173">
        <v>29</v>
      </c>
      <c r="G173">
        <f t="shared" si="9"/>
        <v>2.4654075873491612</v>
      </c>
      <c r="H173">
        <v>49</v>
      </c>
      <c r="I173">
        <f t="shared" si="10"/>
        <v>4.1656886820727204</v>
      </c>
      <c r="L173">
        <v>5.56</v>
      </c>
      <c r="M173">
        <v>7.2</v>
      </c>
      <c r="N173">
        <f t="shared" si="11"/>
        <v>1.490568993033041</v>
      </c>
      <c r="O173">
        <v>5.75</v>
      </c>
    </row>
    <row r="174" spans="1:15" ht="15" x14ac:dyDescent="0.25">
      <c r="A174" t="s">
        <v>375</v>
      </c>
      <c r="C174">
        <v>37.799999999999997</v>
      </c>
      <c r="D174">
        <v>22</v>
      </c>
      <c r="E174">
        <f t="shared" si="8"/>
        <v>1.6957802883554072</v>
      </c>
      <c r="F174">
        <v>26</v>
      </c>
      <c r="G174">
        <f t="shared" si="9"/>
        <v>2.0041039771472993</v>
      </c>
      <c r="H174">
        <v>48</v>
      </c>
      <c r="I174">
        <f t="shared" si="10"/>
        <v>3.6998842655027064</v>
      </c>
      <c r="L174">
        <v>5.63</v>
      </c>
      <c r="M174">
        <v>6.7700000000000005</v>
      </c>
      <c r="N174">
        <f t="shared" si="11"/>
        <v>1.3165147513726707</v>
      </c>
      <c r="O174">
        <v>5.65</v>
      </c>
    </row>
    <row r="175" spans="1:15" ht="15" x14ac:dyDescent="0.25">
      <c r="A175" t="s">
        <v>254</v>
      </c>
      <c r="C175">
        <v>53.6</v>
      </c>
      <c r="D175">
        <v>24</v>
      </c>
      <c r="E175">
        <f t="shared" si="8"/>
        <v>1.4459061230010972</v>
      </c>
      <c r="F175">
        <v>32</v>
      </c>
      <c r="G175">
        <f t="shared" si="9"/>
        <v>1.9278748306681295</v>
      </c>
      <c r="H175">
        <v>56</v>
      </c>
      <c r="I175">
        <f t="shared" si="10"/>
        <v>3.3737809536692267</v>
      </c>
      <c r="L175">
        <v>5.65</v>
      </c>
      <c r="M175">
        <v>9.120000000000001</v>
      </c>
      <c r="N175">
        <f t="shared" si="11"/>
        <v>1.5151473343132975</v>
      </c>
      <c r="O175">
        <v>4.92</v>
      </c>
    </row>
    <row r="176" spans="1:15" x14ac:dyDescent="0.3">
      <c r="A176" t="s">
        <v>36</v>
      </c>
      <c r="C176">
        <v>50.6</v>
      </c>
      <c r="D176">
        <v>26</v>
      </c>
      <c r="E176">
        <f t="shared" si="8"/>
        <v>1.6313677617905396</v>
      </c>
      <c r="F176">
        <v>31</v>
      </c>
      <c r="G176">
        <f t="shared" si="9"/>
        <v>1.9450923313656432</v>
      </c>
      <c r="H176">
        <v>57</v>
      </c>
      <c r="I176">
        <f t="shared" si="10"/>
        <v>3.5764600931561827</v>
      </c>
      <c r="L176">
        <v>5.41</v>
      </c>
      <c r="M176">
        <v>9.2799999999999994</v>
      </c>
      <c r="N176">
        <f t="shared" si="11"/>
        <v>1.5822857181109016</v>
      </c>
      <c r="O176">
        <v>6.28</v>
      </c>
    </row>
    <row r="177" spans="1:15" ht="15" x14ac:dyDescent="0.25">
      <c r="A177" t="s">
        <v>249</v>
      </c>
      <c r="C177">
        <v>65</v>
      </c>
      <c r="D177">
        <v>27</v>
      </c>
      <c r="E177">
        <f t="shared" si="8"/>
        <v>1.4197143231380995</v>
      </c>
      <c r="F177">
        <v>34</v>
      </c>
      <c r="G177">
        <f t="shared" si="9"/>
        <v>1.7877884069146437</v>
      </c>
      <c r="H177">
        <v>61</v>
      </c>
      <c r="I177">
        <f t="shared" si="10"/>
        <v>3.207502730052743</v>
      </c>
      <c r="L177">
        <v>5.34</v>
      </c>
      <c r="M177">
        <v>12.34</v>
      </c>
      <c r="N177">
        <f t="shared" si="11"/>
        <v>1.8794023264792652</v>
      </c>
      <c r="O177">
        <v>5.8500000000000005</v>
      </c>
    </row>
    <row r="178" spans="1:15" ht="15" x14ac:dyDescent="0.25">
      <c r="A178" t="s">
        <v>265</v>
      </c>
      <c r="B178" t="s">
        <v>266</v>
      </c>
      <c r="C178">
        <v>49.2</v>
      </c>
      <c r="D178">
        <v>29</v>
      </c>
      <c r="E178">
        <f t="shared" si="8"/>
        <v>1.8559845636942502</v>
      </c>
      <c r="F178">
        <v>36</v>
      </c>
      <c r="G178">
        <f t="shared" si="9"/>
        <v>2.303980837689414</v>
      </c>
      <c r="H178">
        <v>65</v>
      </c>
      <c r="I178">
        <f t="shared" si="10"/>
        <v>4.1599654013836647</v>
      </c>
      <c r="J178">
        <v>14.4</v>
      </c>
      <c r="M178">
        <v>7.08</v>
      </c>
      <c r="N178">
        <f t="shared" si="11"/>
        <v>1.2225414794488305</v>
      </c>
      <c r="O178">
        <v>5.65</v>
      </c>
    </row>
    <row r="179" spans="1:15" ht="15" x14ac:dyDescent="0.25">
      <c r="A179" t="s">
        <v>269</v>
      </c>
      <c r="B179" t="s">
        <v>270</v>
      </c>
      <c r="C179">
        <v>69.599999999999994</v>
      </c>
      <c r="D179">
        <v>30</v>
      </c>
      <c r="E179">
        <f t="shared" si="8"/>
        <v>1.50316104449264</v>
      </c>
      <c r="F179">
        <v>38</v>
      </c>
      <c r="G179">
        <f t="shared" si="9"/>
        <v>1.9040039896906773</v>
      </c>
      <c r="H179">
        <v>68</v>
      </c>
      <c r="I179">
        <f t="shared" si="10"/>
        <v>3.4071650341833175</v>
      </c>
      <c r="J179">
        <v>15.43</v>
      </c>
      <c r="M179">
        <v>7.25</v>
      </c>
      <c r="N179">
        <f t="shared" si="11"/>
        <v>1.070668794684152</v>
      </c>
      <c r="O179">
        <v>4.41</v>
      </c>
    </row>
    <row r="180" spans="1:15" ht="15" x14ac:dyDescent="0.25">
      <c r="A180" t="s">
        <v>63</v>
      </c>
      <c r="C180">
        <v>53.1</v>
      </c>
      <c r="D180">
        <v>32</v>
      </c>
      <c r="E180">
        <f t="shared" si="8"/>
        <v>1.9406657899095283</v>
      </c>
      <c r="F180">
        <v>43</v>
      </c>
      <c r="G180">
        <f t="shared" si="9"/>
        <v>2.6077696551909288</v>
      </c>
      <c r="H180">
        <v>75</v>
      </c>
      <c r="I180">
        <f t="shared" si="10"/>
        <v>4.5484354451004574</v>
      </c>
      <c r="L180">
        <v>5.69</v>
      </c>
      <c r="M180">
        <v>6.96</v>
      </c>
      <c r="N180">
        <f t="shared" si="11"/>
        <v>1.1611924968160192</v>
      </c>
      <c r="O180">
        <v>5.3</v>
      </c>
    </row>
    <row r="181" spans="1:15" ht="15" x14ac:dyDescent="0.25">
      <c r="A181" t="s">
        <v>376</v>
      </c>
      <c r="B181" t="s">
        <v>377</v>
      </c>
      <c r="C181">
        <v>57</v>
      </c>
      <c r="D181">
        <v>33</v>
      </c>
      <c r="E181">
        <f t="shared" si="8"/>
        <v>1.9036916180612675</v>
      </c>
      <c r="F181">
        <v>43</v>
      </c>
      <c r="G181">
        <f t="shared" si="9"/>
        <v>2.480567865958621</v>
      </c>
      <c r="H181">
        <v>76</v>
      </c>
      <c r="I181">
        <f t="shared" si="10"/>
        <v>4.3842594840198883</v>
      </c>
      <c r="J181">
        <v>13.98</v>
      </c>
      <c r="M181">
        <v>11.98</v>
      </c>
      <c r="N181">
        <f t="shared" si="11"/>
        <v>1.9358666863759362</v>
      </c>
      <c r="O181">
        <v>6.22</v>
      </c>
    </row>
    <row r="182" spans="1:15" ht="15" x14ac:dyDescent="0.25">
      <c r="A182" t="s">
        <v>378</v>
      </c>
      <c r="D182">
        <v>36</v>
      </c>
      <c r="E182" t="str">
        <f t="shared" si="8"/>
        <v/>
      </c>
      <c r="F182">
        <v>45</v>
      </c>
      <c r="G182" t="str">
        <f t="shared" si="9"/>
        <v/>
      </c>
      <c r="H182">
        <v>81</v>
      </c>
      <c r="I182" t="str">
        <f t="shared" si="10"/>
        <v/>
      </c>
      <c r="L182">
        <v>6.84</v>
      </c>
      <c r="M182">
        <v>8.2200000000000006</v>
      </c>
      <c r="N182" t="str">
        <f t="shared" si="11"/>
        <v/>
      </c>
      <c r="O182">
        <v>4.0200000000000005</v>
      </c>
    </row>
    <row r="183" spans="1:15" ht="15" x14ac:dyDescent="0.25">
      <c r="A183" t="s">
        <v>271</v>
      </c>
      <c r="C183">
        <v>58</v>
      </c>
      <c r="D183">
        <v>38</v>
      </c>
      <c r="E183">
        <f t="shared" si="8"/>
        <v>2.1653937583651612</v>
      </c>
      <c r="F183">
        <v>47</v>
      </c>
      <c r="G183">
        <f t="shared" si="9"/>
        <v>2.6782501748200676</v>
      </c>
      <c r="H183">
        <v>85</v>
      </c>
      <c r="I183">
        <f t="shared" si="10"/>
        <v>4.8436439331852288</v>
      </c>
      <c r="L183">
        <v>5.78</v>
      </c>
      <c r="M183">
        <v>9.64</v>
      </c>
      <c r="N183">
        <f t="shared" si="11"/>
        <v>1.5455767130127802</v>
      </c>
      <c r="O183">
        <v>5.44</v>
      </c>
    </row>
    <row r="184" spans="1:15" ht="15" x14ac:dyDescent="0.25">
      <c r="A184" t="s">
        <v>379</v>
      </c>
      <c r="B184" t="s">
        <v>380</v>
      </c>
      <c r="C184">
        <v>41.5</v>
      </c>
      <c r="D184">
        <v>12</v>
      </c>
      <c r="E184">
        <f t="shared" si="8"/>
        <v>0.86598879076872592</v>
      </c>
      <c r="F184">
        <v>15</v>
      </c>
      <c r="G184">
        <f t="shared" si="9"/>
        <v>1.0824859884609075</v>
      </c>
      <c r="H184">
        <v>27</v>
      </c>
      <c r="I184">
        <f t="shared" si="10"/>
        <v>1.9484747792296333</v>
      </c>
      <c r="J184">
        <v>14.5</v>
      </c>
      <c r="N184" t="str">
        <f t="shared" si="11"/>
        <v/>
      </c>
      <c r="O184">
        <v>5.32</v>
      </c>
    </row>
    <row r="185" spans="1:15" ht="15" x14ac:dyDescent="0.25">
      <c r="A185" t="s">
        <v>186</v>
      </c>
      <c r="B185" t="s">
        <v>289</v>
      </c>
      <c r="C185">
        <v>39</v>
      </c>
      <c r="D185">
        <v>14</v>
      </c>
      <c r="E185">
        <f t="shared" si="8"/>
        <v>1.0555970818140958</v>
      </c>
      <c r="F185">
        <v>18</v>
      </c>
      <c r="G185">
        <f t="shared" si="9"/>
        <v>1.3571962480466946</v>
      </c>
      <c r="H185">
        <v>32</v>
      </c>
      <c r="I185">
        <f t="shared" si="10"/>
        <v>2.4127933298607904</v>
      </c>
      <c r="J185">
        <v>14.77</v>
      </c>
      <c r="M185">
        <v>4.34</v>
      </c>
      <c r="N185">
        <f t="shared" si="11"/>
        <v>0.83216206483301114</v>
      </c>
      <c r="O185">
        <v>5.66</v>
      </c>
    </row>
    <row r="186" spans="1:15" ht="15" x14ac:dyDescent="0.25">
      <c r="A186" t="s">
        <v>213</v>
      </c>
      <c r="B186" t="s">
        <v>29</v>
      </c>
      <c r="C186">
        <v>56.3</v>
      </c>
      <c r="D186">
        <v>22</v>
      </c>
      <c r="E186">
        <f t="shared" si="8"/>
        <v>1.28024128450689</v>
      </c>
      <c r="F186">
        <v>27</v>
      </c>
      <c r="G186">
        <f t="shared" si="9"/>
        <v>1.5712052128039105</v>
      </c>
      <c r="H186">
        <v>49</v>
      </c>
      <c r="I186">
        <f t="shared" si="10"/>
        <v>2.8514464973108002</v>
      </c>
      <c r="J186">
        <v>15.31</v>
      </c>
      <c r="M186">
        <v>7.61</v>
      </c>
      <c r="N186">
        <f t="shared" si="11"/>
        <v>1.2365810485341782</v>
      </c>
      <c r="O186">
        <v>5.67</v>
      </c>
    </row>
    <row r="187" spans="1:15" ht="15" x14ac:dyDescent="0.25">
      <c r="A187" t="s">
        <v>381</v>
      </c>
      <c r="B187" t="s">
        <v>382</v>
      </c>
      <c r="C187">
        <v>45.2</v>
      </c>
      <c r="E187" t="str">
        <f t="shared" si="8"/>
        <v/>
      </c>
      <c r="F187">
        <v>32</v>
      </c>
      <c r="G187">
        <f t="shared" si="9"/>
        <v>2.1742558680195581</v>
      </c>
      <c r="I187" t="str">
        <f t="shared" si="10"/>
        <v/>
      </c>
      <c r="J187">
        <v>13.88</v>
      </c>
      <c r="M187">
        <v>7.6</v>
      </c>
      <c r="N187">
        <f t="shared" si="11"/>
        <v>1.3634715847585599</v>
      </c>
      <c r="O187">
        <v>5.45</v>
      </c>
    </row>
    <row r="188" spans="1:15" ht="15" x14ac:dyDescent="0.25">
      <c r="A188" t="s">
        <v>271</v>
      </c>
      <c r="B188" t="s">
        <v>383</v>
      </c>
      <c r="C188">
        <v>59</v>
      </c>
      <c r="E188" t="str">
        <f t="shared" si="8"/>
        <v/>
      </c>
      <c r="G188" t="str">
        <f t="shared" si="9"/>
        <v/>
      </c>
      <c r="I188" t="str">
        <f t="shared" si="10"/>
        <v/>
      </c>
      <c r="L188">
        <v>4.87</v>
      </c>
      <c r="M188">
        <v>12.43</v>
      </c>
      <c r="N188">
        <f t="shared" si="11"/>
        <v>1.9775969043566368</v>
      </c>
      <c r="O188">
        <v>6.95</v>
      </c>
    </row>
    <row r="189" spans="1:15" ht="15" x14ac:dyDescent="0.25">
      <c r="A189" t="s">
        <v>37</v>
      </c>
      <c r="B189" t="s">
        <v>384</v>
      </c>
      <c r="C189">
        <v>41.3</v>
      </c>
      <c r="E189" t="str">
        <f t="shared" si="8"/>
        <v/>
      </c>
      <c r="G189" t="str">
        <f t="shared" si="9"/>
        <v/>
      </c>
      <c r="I189" t="str">
        <f t="shared" si="10"/>
        <v/>
      </c>
      <c r="L189">
        <v>4.84</v>
      </c>
      <c r="M189">
        <v>9.8000000000000007</v>
      </c>
      <c r="N189">
        <f t="shared" si="11"/>
        <v>1.8311563792210082</v>
      </c>
      <c r="O189">
        <v>6.57</v>
      </c>
    </row>
    <row r="190" spans="1:15" ht="15" x14ac:dyDescent="0.25">
      <c r="A190" t="s">
        <v>385</v>
      </c>
      <c r="B190" t="s">
        <v>386</v>
      </c>
      <c r="C190">
        <v>50.9</v>
      </c>
      <c r="E190" t="str">
        <f t="shared" si="8"/>
        <v/>
      </c>
      <c r="G190" t="str">
        <f t="shared" si="9"/>
        <v/>
      </c>
      <c r="I190" t="str">
        <f t="shared" si="10"/>
        <v/>
      </c>
      <c r="L190">
        <v>5.19</v>
      </c>
      <c r="M190">
        <v>6.54</v>
      </c>
      <c r="N190">
        <f t="shared" si="11"/>
        <v>1.112134487978182</v>
      </c>
      <c r="O190">
        <v>5.87</v>
      </c>
    </row>
    <row r="191" spans="1:15" ht="15" x14ac:dyDescent="0.25">
      <c r="A191" t="s">
        <v>272</v>
      </c>
      <c r="B191" t="s">
        <v>387</v>
      </c>
      <c r="C191">
        <v>38.1</v>
      </c>
      <c r="E191" t="str">
        <f t="shared" si="8"/>
        <v/>
      </c>
      <c r="G191" t="str">
        <f t="shared" si="9"/>
        <v/>
      </c>
      <c r="I191" t="str">
        <f t="shared" si="10"/>
        <v/>
      </c>
      <c r="L191">
        <v>5.19</v>
      </c>
      <c r="M191">
        <v>8.08</v>
      </c>
      <c r="N191">
        <f t="shared" si="11"/>
        <v>1.5656716277761229</v>
      </c>
      <c r="O191">
        <v>5.65</v>
      </c>
    </row>
    <row r="192" spans="1:15" ht="15" x14ac:dyDescent="0.25">
      <c r="A192" t="s">
        <v>110</v>
      </c>
      <c r="B192" t="s">
        <v>388</v>
      </c>
      <c r="C192">
        <v>52.9</v>
      </c>
      <c r="E192" t="str">
        <f t="shared" si="8"/>
        <v/>
      </c>
      <c r="G192" t="str">
        <f t="shared" si="9"/>
        <v/>
      </c>
      <c r="I192" t="str">
        <f t="shared" si="10"/>
        <v/>
      </c>
      <c r="L192">
        <v>5.47</v>
      </c>
      <c r="M192">
        <v>8.6</v>
      </c>
      <c r="N192">
        <f t="shared" si="11"/>
        <v>1.4372497987110848</v>
      </c>
      <c r="O192">
        <v>5.56</v>
      </c>
    </row>
    <row r="193" spans="1:15" ht="15" x14ac:dyDescent="0.25">
      <c r="A193" t="s">
        <v>127</v>
      </c>
      <c r="B193" t="s">
        <v>389</v>
      </c>
      <c r="C193">
        <v>61.3</v>
      </c>
      <c r="E193" t="str">
        <f t="shared" si="8"/>
        <v/>
      </c>
      <c r="G193" t="str">
        <f t="shared" si="9"/>
        <v/>
      </c>
      <c r="I193" t="str">
        <f t="shared" si="10"/>
        <v/>
      </c>
      <c r="L193">
        <v>5.38</v>
      </c>
      <c r="M193">
        <v>9.93</v>
      </c>
      <c r="N193">
        <f t="shared" si="11"/>
        <v>1.5528463527960272</v>
      </c>
      <c r="O193">
        <v>5.49</v>
      </c>
    </row>
    <row r="194" spans="1:15" ht="15" x14ac:dyDescent="0.25">
      <c r="A194" t="s">
        <v>85</v>
      </c>
      <c r="B194" t="s">
        <v>390</v>
      </c>
      <c r="C194">
        <v>29.5</v>
      </c>
      <c r="E194" t="str">
        <f t="shared" si="8"/>
        <v/>
      </c>
      <c r="G194" t="str">
        <f t="shared" si="9"/>
        <v/>
      </c>
      <c r="I194" t="str">
        <f t="shared" si="10"/>
        <v/>
      </c>
      <c r="L194">
        <v>5.4</v>
      </c>
      <c r="M194">
        <v>6.1</v>
      </c>
      <c r="N194">
        <f t="shared" si="11"/>
        <v>1.3264975656515721</v>
      </c>
      <c r="O194">
        <v>5.43</v>
      </c>
    </row>
    <row r="195" spans="1:15" ht="15" x14ac:dyDescent="0.25">
      <c r="A195" t="s">
        <v>4</v>
      </c>
      <c r="B195" t="s">
        <v>391</v>
      </c>
      <c r="C195">
        <v>58.7</v>
      </c>
      <c r="E195" t="str">
        <f t="shared" ref="E195:E258" si="12">IF(AND($C195&gt;0,D195&gt;0),D195/($C195^0.70558407859294),"")</f>
        <v/>
      </c>
      <c r="G195" t="str">
        <f t="shared" ref="G195:G258" si="13">IF(AND($C195&gt;0,F195&gt;0),F195/($C195^0.70558407859294),"")</f>
        <v/>
      </c>
      <c r="I195" t="str">
        <f t="shared" ref="I195:I258" si="14">IF(AND($C195&gt;0,H195&gt;0),H195/($C195^0.70558407859294),"")</f>
        <v/>
      </c>
      <c r="L195">
        <v>5.91</v>
      </c>
      <c r="M195">
        <v>8.35</v>
      </c>
      <c r="N195">
        <f t="shared" ref="N195:N258" si="15">IF(AND($C195&gt;0,M195&gt;0),M195/($C195^0.450818786555515),"")</f>
        <v>1.3315307268728855</v>
      </c>
      <c r="O195">
        <v>4.93</v>
      </c>
    </row>
    <row r="196" spans="1:15" ht="15" x14ac:dyDescent="0.25">
      <c r="A196" t="s">
        <v>273</v>
      </c>
      <c r="B196" t="s">
        <v>392</v>
      </c>
      <c r="C196">
        <v>30.4</v>
      </c>
      <c r="E196" t="str">
        <f t="shared" si="12"/>
        <v/>
      </c>
      <c r="G196" t="str">
        <f t="shared" si="13"/>
        <v/>
      </c>
      <c r="I196" t="str">
        <f t="shared" si="14"/>
        <v/>
      </c>
      <c r="L196">
        <v>5.85</v>
      </c>
      <c r="M196">
        <v>5.5</v>
      </c>
      <c r="N196">
        <f t="shared" si="15"/>
        <v>1.1799277629333613</v>
      </c>
      <c r="O196">
        <v>4.62</v>
      </c>
    </row>
    <row r="197" spans="1:15" ht="15" x14ac:dyDescent="0.25">
      <c r="A197" t="s">
        <v>393</v>
      </c>
      <c r="B197" t="s">
        <v>394</v>
      </c>
      <c r="C197">
        <v>53.8</v>
      </c>
      <c r="D197">
        <v>17</v>
      </c>
      <c r="E197">
        <f t="shared" si="12"/>
        <v>1.0214956091001004</v>
      </c>
      <c r="F197">
        <v>25</v>
      </c>
      <c r="G197">
        <f t="shared" si="13"/>
        <v>1.5021994251472066</v>
      </c>
      <c r="H197">
        <v>42</v>
      </c>
      <c r="I197">
        <f t="shared" si="14"/>
        <v>2.5236950342473072</v>
      </c>
      <c r="J197">
        <v>13.18</v>
      </c>
      <c r="M197">
        <v>8.7000000000000011</v>
      </c>
      <c r="N197">
        <f t="shared" si="15"/>
        <v>1.4429460289252936</v>
      </c>
      <c r="O197">
        <v>5.3500000000000005</v>
      </c>
    </row>
    <row r="198" spans="1:15" ht="15" x14ac:dyDescent="0.25">
      <c r="A198" t="s">
        <v>395</v>
      </c>
      <c r="B198" t="s">
        <v>396</v>
      </c>
      <c r="C198">
        <v>48</v>
      </c>
      <c r="D198">
        <v>18</v>
      </c>
      <c r="E198">
        <f t="shared" si="12"/>
        <v>1.1722370825550259</v>
      </c>
      <c r="F198">
        <v>25</v>
      </c>
      <c r="G198">
        <f t="shared" si="13"/>
        <v>1.6281070591042026</v>
      </c>
      <c r="H198">
        <v>43</v>
      </c>
      <c r="I198">
        <f t="shared" si="14"/>
        <v>2.8003441416592287</v>
      </c>
      <c r="J198">
        <v>14.31</v>
      </c>
      <c r="N198" t="str">
        <f t="shared" si="15"/>
        <v/>
      </c>
      <c r="O198">
        <v>6.23</v>
      </c>
    </row>
    <row r="199" spans="1:15" ht="15" x14ac:dyDescent="0.25">
      <c r="A199" t="s">
        <v>13</v>
      </c>
      <c r="B199" t="s">
        <v>175</v>
      </c>
      <c r="C199">
        <v>35.9</v>
      </c>
      <c r="D199">
        <v>27</v>
      </c>
      <c r="E199">
        <f t="shared" si="12"/>
        <v>2.1583102862597192</v>
      </c>
      <c r="F199">
        <v>37</v>
      </c>
      <c r="G199">
        <f t="shared" si="13"/>
        <v>2.9576844663559112</v>
      </c>
      <c r="H199">
        <v>64</v>
      </c>
      <c r="I199">
        <f t="shared" si="14"/>
        <v>5.1159947526156309</v>
      </c>
      <c r="J199">
        <v>13.58</v>
      </c>
      <c r="M199">
        <v>10.6</v>
      </c>
      <c r="N199">
        <f t="shared" si="15"/>
        <v>2.1097940974707217</v>
      </c>
      <c r="O199">
        <v>6.1400000000000006</v>
      </c>
    </row>
    <row r="200" spans="1:15" ht="15" x14ac:dyDescent="0.25">
      <c r="A200" t="s">
        <v>397</v>
      </c>
      <c r="B200" t="s">
        <v>398</v>
      </c>
      <c r="C200">
        <v>41.8</v>
      </c>
      <c r="D200">
        <v>15</v>
      </c>
      <c r="E200">
        <f t="shared" si="12"/>
        <v>1.0769984692795376</v>
      </c>
      <c r="F200">
        <v>20</v>
      </c>
      <c r="G200">
        <f t="shared" si="13"/>
        <v>1.4359979590393834</v>
      </c>
      <c r="H200">
        <v>35</v>
      </c>
      <c r="I200">
        <f t="shared" si="14"/>
        <v>2.512996428318921</v>
      </c>
      <c r="J200">
        <v>14.4</v>
      </c>
      <c r="M200">
        <v>6.9</v>
      </c>
      <c r="N200">
        <f t="shared" si="15"/>
        <v>1.2823080438873877</v>
      </c>
      <c r="O200">
        <v>4.92</v>
      </c>
    </row>
    <row r="201" spans="1:15" x14ac:dyDescent="0.3">
      <c r="A201" t="s">
        <v>18</v>
      </c>
      <c r="B201" t="s">
        <v>399</v>
      </c>
      <c r="C201">
        <v>33.9</v>
      </c>
      <c r="D201">
        <v>19</v>
      </c>
      <c r="E201">
        <f t="shared" si="12"/>
        <v>1.5814994923014354</v>
      </c>
      <c r="F201">
        <v>30</v>
      </c>
      <c r="G201">
        <f t="shared" si="13"/>
        <v>2.4971044615285822</v>
      </c>
      <c r="H201">
        <v>49</v>
      </c>
      <c r="I201">
        <f t="shared" si="14"/>
        <v>4.0786039538300169</v>
      </c>
      <c r="J201">
        <v>14.3</v>
      </c>
      <c r="M201">
        <v>4.53</v>
      </c>
      <c r="N201">
        <f t="shared" si="15"/>
        <v>0.92524219637601102</v>
      </c>
      <c r="O201">
        <v>5.22</v>
      </c>
    </row>
    <row r="202" spans="1:15" ht="15" x14ac:dyDescent="0.25">
      <c r="A202" t="s">
        <v>400</v>
      </c>
      <c r="B202" t="s">
        <v>401</v>
      </c>
      <c r="C202">
        <v>45.2</v>
      </c>
      <c r="D202">
        <v>19</v>
      </c>
      <c r="E202">
        <f t="shared" si="12"/>
        <v>1.2909644216366127</v>
      </c>
      <c r="F202">
        <v>24</v>
      </c>
      <c r="G202">
        <f t="shared" si="13"/>
        <v>1.6306919010146688</v>
      </c>
      <c r="H202">
        <v>43</v>
      </c>
      <c r="I202">
        <f t="shared" si="14"/>
        <v>2.9216563226512813</v>
      </c>
      <c r="L202">
        <v>5.63</v>
      </c>
      <c r="M202">
        <v>8.0399999999999991</v>
      </c>
      <c r="N202">
        <f t="shared" si="15"/>
        <v>1.4424094133498448</v>
      </c>
      <c r="O202">
        <v>5.44</v>
      </c>
    </row>
    <row r="203" spans="1:15" ht="15" x14ac:dyDescent="0.25">
      <c r="A203" t="s">
        <v>402</v>
      </c>
      <c r="B203" t="s">
        <v>403</v>
      </c>
      <c r="C203">
        <v>45.3</v>
      </c>
      <c r="D203">
        <v>22</v>
      </c>
      <c r="E203">
        <f t="shared" si="12"/>
        <v>1.4924718788231677</v>
      </c>
      <c r="F203">
        <v>30</v>
      </c>
      <c r="G203">
        <f t="shared" si="13"/>
        <v>2.0351889256679558</v>
      </c>
      <c r="H203">
        <v>52</v>
      </c>
      <c r="I203">
        <f t="shared" si="14"/>
        <v>3.5276608044911235</v>
      </c>
      <c r="J203">
        <v>13.2</v>
      </c>
      <c r="M203">
        <v>9.94</v>
      </c>
      <c r="N203">
        <f t="shared" si="15"/>
        <v>1.7815015418077369</v>
      </c>
      <c r="O203">
        <v>6.33</v>
      </c>
    </row>
    <row r="204" spans="1:15" ht="15" x14ac:dyDescent="0.25">
      <c r="A204" t="s">
        <v>404</v>
      </c>
      <c r="B204" t="s">
        <v>405</v>
      </c>
      <c r="C204">
        <v>42.9</v>
      </c>
      <c r="D204">
        <v>23</v>
      </c>
      <c r="E204">
        <f t="shared" si="12"/>
        <v>1.6214066939752252</v>
      </c>
      <c r="F204">
        <v>30</v>
      </c>
      <c r="G204">
        <f t="shared" si="13"/>
        <v>2.1148782964894242</v>
      </c>
      <c r="H204">
        <v>53</v>
      </c>
      <c r="I204">
        <f t="shared" si="14"/>
        <v>3.7362849904646493</v>
      </c>
      <c r="L204">
        <v>5.56</v>
      </c>
      <c r="M204">
        <v>6.98</v>
      </c>
      <c r="N204">
        <f t="shared" si="15"/>
        <v>1.2820737464667031</v>
      </c>
      <c r="O204">
        <v>5.48</v>
      </c>
    </row>
    <row r="205" spans="1:15" ht="15" x14ac:dyDescent="0.25">
      <c r="A205" t="s">
        <v>406</v>
      </c>
      <c r="B205" t="s">
        <v>407</v>
      </c>
      <c r="C205">
        <v>36</v>
      </c>
      <c r="D205">
        <v>26</v>
      </c>
      <c r="E205">
        <f t="shared" si="12"/>
        <v>2.0742976816404326</v>
      </c>
      <c r="F205">
        <v>36</v>
      </c>
      <c r="G205">
        <f t="shared" si="13"/>
        <v>2.8721044822713684</v>
      </c>
      <c r="H205">
        <v>62</v>
      </c>
      <c r="I205">
        <f t="shared" si="14"/>
        <v>4.9464021639118005</v>
      </c>
      <c r="J205">
        <v>14.7</v>
      </c>
      <c r="M205">
        <v>6.11</v>
      </c>
      <c r="N205">
        <f t="shared" si="15"/>
        <v>1.2145930880574001</v>
      </c>
      <c r="O205">
        <v>5.65</v>
      </c>
    </row>
    <row r="206" spans="1:15" ht="15" x14ac:dyDescent="0.25">
      <c r="A206" t="s">
        <v>98</v>
      </c>
      <c r="B206" t="s">
        <v>389</v>
      </c>
      <c r="C206">
        <v>52.5</v>
      </c>
      <c r="D206">
        <v>26</v>
      </c>
      <c r="E206">
        <f t="shared" si="12"/>
        <v>1.5894846230979478</v>
      </c>
      <c r="F206">
        <v>33</v>
      </c>
      <c r="G206">
        <f t="shared" si="13"/>
        <v>2.0174227908550875</v>
      </c>
      <c r="H206">
        <v>59</v>
      </c>
      <c r="I206">
        <f t="shared" si="14"/>
        <v>3.6069074139530355</v>
      </c>
      <c r="J206">
        <v>14.1</v>
      </c>
      <c r="M206">
        <v>5.87</v>
      </c>
      <c r="N206">
        <f t="shared" si="15"/>
        <v>0.9843690976235524</v>
      </c>
      <c r="O206">
        <v>5.52</v>
      </c>
    </row>
    <row r="207" spans="1:15" ht="15" x14ac:dyDescent="0.25">
      <c r="A207" t="s">
        <v>62</v>
      </c>
      <c r="B207" t="s">
        <v>337</v>
      </c>
      <c r="C207">
        <v>37.6</v>
      </c>
      <c r="D207">
        <v>27</v>
      </c>
      <c r="E207">
        <f t="shared" si="12"/>
        <v>2.0889897064329142</v>
      </c>
      <c r="F207">
        <v>34</v>
      </c>
      <c r="G207">
        <f t="shared" si="13"/>
        <v>2.6305796303229285</v>
      </c>
      <c r="H207">
        <v>61</v>
      </c>
      <c r="I207">
        <f t="shared" si="14"/>
        <v>4.7195693367558427</v>
      </c>
      <c r="L207">
        <v>5.41</v>
      </c>
      <c r="M207">
        <v>9.0500000000000007</v>
      </c>
      <c r="N207">
        <f t="shared" si="15"/>
        <v>1.7641044941567041</v>
      </c>
      <c r="O207">
        <v>6.2</v>
      </c>
    </row>
    <row r="208" spans="1:15" ht="15" x14ac:dyDescent="0.25">
      <c r="A208" t="s">
        <v>408</v>
      </c>
      <c r="B208" t="s">
        <v>394</v>
      </c>
      <c r="C208">
        <v>43.4</v>
      </c>
      <c r="D208">
        <v>30</v>
      </c>
      <c r="E208">
        <f t="shared" si="12"/>
        <v>2.0976574687549365</v>
      </c>
      <c r="F208">
        <v>40</v>
      </c>
      <c r="G208">
        <f t="shared" si="13"/>
        <v>2.7968766250065822</v>
      </c>
      <c r="H208">
        <v>70</v>
      </c>
      <c r="I208">
        <f t="shared" si="14"/>
        <v>4.8945340937615187</v>
      </c>
      <c r="L208">
        <v>5.0599999999999996</v>
      </c>
      <c r="M208">
        <v>8.9700000000000006</v>
      </c>
      <c r="N208">
        <f t="shared" si="15"/>
        <v>1.6390088937505765</v>
      </c>
      <c r="O208">
        <v>6.4</v>
      </c>
    </row>
    <row r="209" spans="1:16" ht="15" x14ac:dyDescent="0.25">
      <c r="A209" t="s">
        <v>6</v>
      </c>
      <c r="B209" t="s">
        <v>409</v>
      </c>
      <c r="C209">
        <v>40.799999999999997</v>
      </c>
      <c r="D209">
        <v>32</v>
      </c>
      <c r="E209">
        <f t="shared" si="12"/>
        <v>2.3371888793850344</v>
      </c>
      <c r="F209">
        <v>47</v>
      </c>
      <c r="G209">
        <f t="shared" si="13"/>
        <v>3.4327461665967696</v>
      </c>
      <c r="H209">
        <v>79</v>
      </c>
      <c r="I209">
        <f t="shared" si="14"/>
        <v>5.7699350459818035</v>
      </c>
      <c r="J209">
        <v>13.3</v>
      </c>
      <c r="M209">
        <v>9.0500000000000007</v>
      </c>
      <c r="N209">
        <f t="shared" si="15"/>
        <v>1.7003280483275032</v>
      </c>
      <c r="O209">
        <v>6.06</v>
      </c>
    </row>
    <row r="210" spans="1:16" ht="15" x14ac:dyDescent="0.25">
      <c r="A210" t="s">
        <v>125</v>
      </c>
      <c r="B210" t="s">
        <v>410</v>
      </c>
      <c r="C210">
        <v>49</v>
      </c>
      <c r="D210">
        <v>32</v>
      </c>
      <c r="E210">
        <f t="shared" si="12"/>
        <v>2.0538774870760848</v>
      </c>
      <c r="F210">
        <v>42</v>
      </c>
      <c r="G210">
        <f t="shared" si="13"/>
        <v>2.6957142017873617</v>
      </c>
      <c r="H210">
        <v>74</v>
      </c>
      <c r="I210">
        <f t="shared" si="14"/>
        <v>4.7495916888634468</v>
      </c>
      <c r="J210">
        <v>14.6</v>
      </c>
      <c r="M210">
        <v>6.74</v>
      </c>
      <c r="N210">
        <f t="shared" si="15"/>
        <v>1.1659710050998606</v>
      </c>
      <c r="O210">
        <v>5.45</v>
      </c>
    </row>
    <row r="211" spans="1:16" ht="15" x14ac:dyDescent="0.25">
      <c r="A211" t="s">
        <v>411</v>
      </c>
      <c r="B211" t="s">
        <v>412</v>
      </c>
      <c r="D211">
        <v>33</v>
      </c>
      <c r="E211" t="str">
        <f t="shared" si="12"/>
        <v/>
      </c>
      <c r="F211">
        <v>46</v>
      </c>
      <c r="G211" t="str">
        <f t="shared" si="13"/>
        <v/>
      </c>
      <c r="H211">
        <v>79</v>
      </c>
      <c r="I211" t="str">
        <f t="shared" si="14"/>
        <v/>
      </c>
      <c r="L211">
        <v>5.28</v>
      </c>
      <c r="M211">
        <v>9.43</v>
      </c>
      <c r="N211" t="str">
        <f t="shared" si="15"/>
        <v/>
      </c>
      <c r="O211">
        <v>5.44</v>
      </c>
    </row>
    <row r="212" spans="1:16" ht="15" x14ac:dyDescent="0.25">
      <c r="A212" t="s">
        <v>413</v>
      </c>
      <c r="B212" t="s">
        <v>414</v>
      </c>
      <c r="C212">
        <v>54.3</v>
      </c>
      <c r="D212">
        <v>35</v>
      </c>
      <c r="E212">
        <f t="shared" si="12"/>
        <v>2.0893967028992826</v>
      </c>
      <c r="F212">
        <v>46</v>
      </c>
      <c r="G212">
        <f t="shared" si="13"/>
        <v>2.7460642380962001</v>
      </c>
      <c r="H212">
        <v>81</v>
      </c>
      <c r="I212">
        <f t="shared" si="14"/>
        <v>4.8354609409954827</v>
      </c>
      <c r="L212">
        <v>4.9400000000000004</v>
      </c>
      <c r="M212">
        <v>9.4</v>
      </c>
      <c r="N212">
        <f t="shared" si="15"/>
        <v>1.5525568063852033</v>
      </c>
      <c r="O212">
        <v>6.44</v>
      </c>
    </row>
    <row r="213" spans="1:16" ht="15" x14ac:dyDescent="0.25">
      <c r="A213" t="s">
        <v>41</v>
      </c>
      <c r="B213" t="s">
        <v>415</v>
      </c>
      <c r="C213">
        <v>38.9</v>
      </c>
      <c r="D213">
        <v>35</v>
      </c>
      <c r="E213">
        <f t="shared" si="12"/>
        <v>2.6437776078104473</v>
      </c>
      <c r="F213">
        <v>44</v>
      </c>
      <c r="G213">
        <f t="shared" si="13"/>
        <v>3.3236061355331339</v>
      </c>
      <c r="H213">
        <v>79</v>
      </c>
      <c r="I213">
        <f t="shared" si="14"/>
        <v>5.9673837433435812</v>
      </c>
      <c r="L213">
        <v>5.03</v>
      </c>
      <c r="M213">
        <v>8.44</v>
      </c>
      <c r="N213">
        <f t="shared" si="15"/>
        <v>1.6201801114224317</v>
      </c>
      <c r="O213">
        <v>6.08</v>
      </c>
    </row>
    <row r="214" spans="1:16" ht="15" x14ac:dyDescent="0.25">
      <c r="A214" t="s">
        <v>416</v>
      </c>
      <c r="B214" t="s">
        <v>417</v>
      </c>
      <c r="C214">
        <v>48.6</v>
      </c>
      <c r="D214">
        <v>35</v>
      </c>
      <c r="E214">
        <f t="shared" si="12"/>
        <v>2.2594583825708248</v>
      </c>
      <c r="F214">
        <v>43</v>
      </c>
      <c r="G214">
        <f t="shared" si="13"/>
        <v>2.7759060128727273</v>
      </c>
      <c r="H214">
        <v>78</v>
      </c>
      <c r="I214">
        <f t="shared" si="14"/>
        <v>5.0353643954435521</v>
      </c>
      <c r="L214">
        <v>5.35</v>
      </c>
      <c r="M214">
        <v>10.130000000000001</v>
      </c>
      <c r="N214">
        <f t="shared" si="15"/>
        <v>1.7589039697762794</v>
      </c>
      <c r="O214">
        <v>6.32</v>
      </c>
    </row>
    <row r="215" spans="1:16" ht="15" x14ac:dyDescent="0.25">
      <c r="A215" t="s">
        <v>418</v>
      </c>
      <c r="B215" t="s">
        <v>419</v>
      </c>
      <c r="C215">
        <v>51.2</v>
      </c>
      <c r="D215">
        <v>44</v>
      </c>
      <c r="E215">
        <f t="shared" si="12"/>
        <v>2.7379089787616699</v>
      </c>
      <c r="F215">
        <v>56</v>
      </c>
      <c r="G215">
        <f t="shared" si="13"/>
        <v>3.4846114275148525</v>
      </c>
      <c r="H215">
        <v>100</v>
      </c>
      <c r="I215">
        <f t="shared" si="14"/>
        <v>6.2225204062765229</v>
      </c>
      <c r="J215">
        <v>13.9</v>
      </c>
      <c r="M215">
        <v>9.99</v>
      </c>
      <c r="N215">
        <f t="shared" si="15"/>
        <v>1.6943162593317855</v>
      </c>
      <c r="O215">
        <v>6.27</v>
      </c>
    </row>
    <row r="216" spans="1:16" ht="15" x14ac:dyDescent="0.25">
      <c r="A216" t="s">
        <v>420</v>
      </c>
      <c r="B216" t="s">
        <v>213</v>
      </c>
      <c r="C216">
        <v>45.7</v>
      </c>
      <c r="D216">
        <v>16</v>
      </c>
      <c r="E216">
        <f t="shared" si="12"/>
        <v>1.0787220100463208</v>
      </c>
      <c r="F216">
        <v>24</v>
      </c>
      <c r="G216">
        <f t="shared" si="13"/>
        <v>1.6180830150694814</v>
      </c>
      <c r="H216">
        <v>40</v>
      </c>
      <c r="I216">
        <f t="shared" si="14"/>
        <v>2.6968050251158022</v>
      </c>
      <c r="K216">
        <v>11.9</v>
      </c>
      <c r="M216">
        <v>5.8500000000000005</v>
      </c>
      <c r="N216">
        <f t="shared" si="15"/>
        <v>1.0443220767198425</v>
      </c>
    </row>
    <row r="217" spans="1:16" ht="15" x14ac:dyDescent="0.25">
      <c r="B217" t="s">
        <v>252</v>
      </c>
      <c r="C217">
        <v>40.1</v>
      </c>
      <c r="D217">
        <v>16</v>
      </c>
      <c r="E217">
        <f t="shared" si="12"/>
        <v>1.1829512231448298</v>
      </c>
      <c r="F217">
        <v>21</v>
      </c>
      <c r="G217">
        <f t="shared" si="13"/>
        <v>1.5526234803775891</v>
      </c>
      <c r="H217">
        <v>37</v>
      </c>
      <c r="I217">
        <f t="shared" si="14"/>
        <v>2.7355747035224187</v>
      </c>
      <c r="K217">
        <v>12.38</v>
      </c>
      <c r="M217">
        <v>6.61</v>
      </c>
      <c r="N217">
        <f t="shared" si="15"/>
        <v>1.2516239324434935</v>
      </c>
      <c r="O217">
        <v>4.88</v>
      </c>
    </row>
    <row r="218" spans="1:16" ht="15" x14ac:dyDescent="0.25">
      <c r="A218" t="s">
        <v>421</v>
      </c>
      <c r="B218" t="s">
        <v>422</v>
      </c>
      <c r="C218">
        <v>39.200000000000003</v>
      </c>
      <c r="D218">
        <v>18</v>
      </c>
      <c r="E218">
        <f t="shared" si="12"/>
        <v>1.3523067741681301</v>
      </c>
      <c r="F218">
        <v>24</v>
      </c>
      <c r="G218">
        <f t="shared" si="13"/>
        <v>1.8030756988908399</v>
      </c>
      <c r="H218">
        <v>42</v>
      </c>
      <c r="I218">
        <f t="shared" si="14"/>
        <v>3.1553824730589701</v>
      </c>
      <c r="K218">
        <v>12.5</v>
      </c>
      <c r="M218">
        <v>5.15</v>
      </c>
      <c r="N218">
        <f t="shared" si="15"/>
        <v>0.98519894402005836</v>
      </c>
    </row>
    <row r="219" spans="1:16" x14ac:dyDescent="0.3">
      <c r="A219" t="s">
        <v>423</v>
      </c>
      <c r="B219" t="s">
        <v>270</v>
      </c>
      <c r="C219">
        <v>39.299999999999997</v>
      </c>
      <c r="D219">
        <v>23</v>
      </c>
      <c r="E219">
        <f t="shared" si="12"/>
        <v>1.7248440601272497</v>
      </c>
      <c r="F219">
        <v>30</v>
      </c>
      <c r="G219">
        <f t="shared" si="13"/>
        <v>2.2497966001659777</v>
      </c>
      <c r="H219">
        <v>53</v>
      </c>
      <c r="I219">
        <f t="shared" si="14"/>
        <v>3.9746406602932276</v>
      </c>
      <c r="K219">
        <v>12.2</v>
      </c>
      <c r="M219" s="3">
        <v>6</v>
      </c>
      <c r="N219">
        <f t="shared" si="15"/>
        <v>1.1464870023637483</v>
      </c>
      <c r="P219" s="3"/>
    </row>
    <row r="220" spans="1:16" x14ac:dyDescent="0.3">
      <c r="A220" t="s">
        <v>424</v>
      </c>
      <c r="B220" t="s">
        <v>282</v>
      </c>
      <c r="C220">
        <v>37.200000000000003</v>
      </c>
      <c r="D220">
        <v>25</v>
      </c>
      <c r="E220">
        <f t="shared" si="12"/>
        <v>1.9489016152249563</v>
      </c>
      <c r="F220">
        <v>35</v>
      </c>
      <c r="G220">
        <f t="shared" si="13"/>
        <v>2.728462261314939</v>
      </c>
      <c r="H220">
        <v>60</v>
      </c>
      <c r="I220">
        <f t="shared" si="14"/>
        <v>4.6773638765398946</v>
      </c>
      <c r="K220">
        <v>11.5</v>
      </c>
      <c r="M220">
        <v>6.6000000000000005</v>
      </c>
      <c r="N220">
        <f t="shared" si="15"/>
        <v>1.2927474004998871</v>
      </c>
    </row>
    <row r="221" spans="1:16" ht="15" x14ac:dyDescent="0.25">
      <c r="A221" t="s">
        <v>45</v>
      </c>
      <c r="B221" t="s">
        <v>425</v>
      </c>
      <c r="C221">
        <v>33.200000000000003</v>
      </c>
      <c r="D221">
        <v>30</v>
      </c>
      <c r="E221">
        <f t="shared" si="12"/>
        <v>2.5341390515780571</v>
      </c>
      <c r="F221">
        <v>37</v>
      </c>
      <c r="G221">
        <f t="shared" si="13"/>
        <v>3.1254381636129369</v>
      </c>
      <c r="H221">
        <v>67</v>
      </c>
      <c r="I221">
        <f t="shared" si="14"/>
        <v>5.6595772151909935</v>
      </c>
      <c r="K221">
        <v>11.5</v>
      </c>
      <c r="M221">
        <v>5.97</v>
      </c>
      <c r="N221">
        <f t="shared" si="15"/>
        <v>1.2308828085790273</v>
      </c>
    </row>
    <row r="222" spans="1:16" x14ac:dyDescent="0.3">
      <c r="A222" t="s">
        <v>426</v>
      </c>
      <c r="B222" t="s">
        <v>213</v>
      </c>
      <c r="C222">
        <v>38.700000000000003</v>
      </c>
      <c r="D222">
        <v>33</v>
      </c>
      <c r="E222">
        <f t="shared" si="12"/>
        <v>2.5017871732872168</v>
      </c>
      <c r="F222">
        <v>40</v>
      </c>
      <c r="G222">
        <f t="shared" si="13"/>
        <v>3.0324693009542019</v>
      </c>
      <c r="H222">
        <v>73</v>
      </c>
      <c r="I222">
        <f t="shared" si="14"/>
        <v>5.5342564742414186</v>
      </c>
      <c r="K222">
        <v>11</v>
      </c>
      <c r="M222">
        <v>7.18</v>
      </c>
      <c r="N222">
        <f t="shared" si="15"/>
        <v>1.3815115291478735</v>
      </c>
    </row>
    <row r="223" spans="1:16" ht="15" x14ac:dyDescent="0.25">
      <c r="A223" t="s">
        <v>427</v>
      </c>
      <c r="B223" t="s">
        <v>280</v>
      </c>
      <c r="C223">
        <v>51.3</v>
      </c>
      <c r="D223">
        <v>42</v>
      </c>
      <c r="E223">
        <f t="shared" si="12"/>
        <v>2.6098629676098724</v>
      </c>
      <c r="F223">
        <v>51</v>
      </c>
      <c r="G223">
        <f t="shared" si="13"/>
        <v>3.1691193178119876</v>
      </c>
      <c r="H223">
        <v>93</v>
      </c>
      <c r="I223">
        <f t="shared" si="14"/>
        <v>5.7789822854218595</v>
      </c>
      <c r="K223">
        <v>11</v>
      </c>
      <c r="M223">
        <v>9.7100000000000009</v>
      </c>
      <c r="N223">
        <f t="shared" si="15"/>
        <v>1.6453799259518052</v>
      </c>
    </row>
    <row r="224" spans="1:16" ht="15" x14ac:dyDescent="0.25">
      <c r="A224" t="s">
        <v>428</v>
      </c>
      <c r="B224" t="s">
        <v>279</v>
      </c>
      <c r="C224">
        <v>52.1</v>
      </c>
      <c r="D224">
        <v>42</v>
      </c>
      <c r="E224">
        <f t="shared" si="12"/>
        <v>2.5815225754441222</v>
      </c>
      <c r="F224">
        <v>51</v>
      </c>
      <c r="G224">
        <f t="shared" si="13"/>
        <v>3.1347059844678626</v>
      </c>
      <c r="H224">
        <v>93</v>
      </c>
      <c r="I224">
        <f t="shared" si="14"/>
        <v>5.7162285599119844</v>
      </c>
      <c r="K224">
        <v>11</v>
      </c>
      <c r="M224">
        <v>8.9</v>
      </c>
      <c r="N224">
        <f t="shared" si="15"/>
        <v>1.4976395742186306</v>
      </c>
    </row>
    <row r="225" spans="1:15" ht="15" x14ac:dyDescent="0.25">
      <c r="A225" t="s">
        <v>429</v>
      </c>
      <c r="B225" t="s">
        <v>430</v>
      </c>
      <c r="C225">
        <v>41.2</v>
      </c>
      <c r="D225">
        <v>18</v>
      </c>
      <c r="E225">
        <f t="shared" si="12"/>
        <v>1.3056499032745874</v>
      </c>
      <c r="F225">
        <v>23</v>
      </c>
      <c r="G225">
        <f t="shared" si="13"/>
        <v>1.6683304319619727</v>
      </c>
      <c r="H225">
        <v>41</v>
      </c>
      <c r="I225">
        <f t="shared" si="14"/>
        <v>2.9739803352365604</v>
      </c>
      <c r="K225">
        <v>11.6</v>
      </c>
      <c r="M225">
        <v>6.3500000000000005</v>
      </c>
      <c r="N225">
        <f t="shared" si="15"/>
        <v>1.1878120368617655</v>
      </c>
    </row>
    <row r="226" spans="1:15" ht="15" x14ac:dyDescent="0.25">
      <c r="A226" t="s">
        <v>429</v>
      </c>
      <c r="B226" t="s">
        <v>431</v>
      </c>
      <c r="C226">
        <v>56.2</v>
      </c>
      <c r="D226">
        <v>20</v>
      </c>
      <c r="E226">
        <f t="shared" si="12"/>
        <v>1.1653165372534697</v>
      </c>
      <c r="F226">
        <v>23</v>
      </c>
      <c r="G226">
        <f t="shared" si="13"/>
        <v>1.3401140178414901</v>
      </c>
      <c r="H226">
        <v>43</v>
      </c>
      <c r="I226">
        <f t="shared" si="14"/>
        <v>2.5054305550949598</v>
      </c>
      <c r="K226">
        <v>12.2</v>
      </c>
      <c r="M226">
        <v>8.43</v>
      </c>
      <c r="N226">
        <f t="shared" si="15"/>
        <v>1.3709246079791779</v>
      </c>
    </row>
    <row r="227" spans="1:15" ht="15" x14ac:dyDescent="0.25">
      <c r="A227" t="s">
        <v>432</v>
      </c>
      <c r="B227" t="s">
        <v>433</v>
      </c>
      <c r="C227">
        <v>50.5</v>
      </c>
      <c r="D227">
        <v>23</v>
      </c>
      <c r="E227">
        <f t="shared" si="12"/>
        <v>1.4451487727469778</v>
      </c>
      <c r="F227">
        <v>28</v>
      </c>
      <c r="G227">
        <f t="shared" si="13"/>
        <v>1.7593115494311033</v>
      </c>
      <c r="H227">
        <v>51</v>
      </c>
      <c r="I227">
        <f t="shared" si="14"/>
        <v>3.2044603221780812</v>
      </c>
      <c r="K227">
        <v>11.7</v>
      </c>
      <c r="M227">
        <v>7.08</v>
      </c>
      <c r="N227">
        <f t="shared" si="15"/>
        <v>1.2082519520468276</v>
      </c>
    </row>
    <row r="228" spans="1:15" ht="15" x14ac:dyDescent="0.25">
      <c r="A228" t="s">
        <v>434</v>
      </c>
      <c r="B228" t="s">
        <v>318</v>
      </c>
      <c r="C228">
        <v>51.5</v>
      </c>
      <c r="D228">
        <v>26</v>
      </c>
      <c r="E228">
        <f t="shared" si="12"/>
        <v>1.6111998825048677</v>
      </c>
      <c r="F228">
        <v>30</v>
      </c>
      <c r="G228">
        <f t="shared" si="13"/>
        <v>1.8590767875056167</v>
      </c>
      <c r="H228">
        <v>56</v>
      </c>
      <c r="I228">
        <f t="shared" si="14"/>
        <v>3.4702766700104846</v>
      </c>
      <c r="K228">
        <v>11.8</v>
      </c>
      <c r="M228">
        <v>6.98</v>
      </c>
      <c r="N228">
        <f t="shared" si="15"/>
        <v>1.1807027229339651</v>
      </c>
    </row>
    <row r="229" spans="1:15" ht="15" x14ac:dyDescent="0.25">
      <c r="A229" t="s">
        <v>435</v>
      </c>
      <c r="B229" t="s">
        <v>209</v>
      </c>
      <c r="C229">
        <v>42.3</v>
      </c>
      <c r="D229">
        <v>30</v>
      </c>
      <c r="E229">
        <f t="shared" si="12"/>
        <v>2.1360006726805505</v>
      </c>
      <c r="F229">
        <v>40</v>
      </c>
      <c r="G229">
        <f t="shared" si="13"/>
        <v>2.8480008969074011</v>
      </c>
      <c r="H229">
        <v>70</v>
      </c>
      <c r="I229">
        <f t="shared" si="14"/>
        <v>4.984001569587952</v>
      </c>
      <c r="K229">
        <v>11.2</v>
      </c>
      <c r="M229">
        <v>7.99</v>
      </c>
      <c r="N229">
        <f t="shared" si="15"/>
        <v>1.4769370607379355</v>
      </c>
      <c r="O229">
        <v>6.26</v>
      </c>
    </row>
    <row r="230" spans="1:15" ht="15" x14ac:dyDescent="0.25">
      <c r="A230" t="s">
        <v>436</v>
      </c>
      <c r="B230" t="s">
        <v>437</v>
      </c>
      <c r="C230">
        <v>66</v>
      </c>
      <c r="D230">
        <v>30</v>
      </c>
      <c r="E230">
        <f t="shared" si="12"/>
        <v>1.5605583921283293</v>
      </c>
      <c r="F230">
        <v>35</v>
      </c>
      <c r="G230">
        <f t="shared" si="13"/>
        <v>1.8206514574830508</v>
      </c>
      <c r="H230">
        <v>65</v>
      </c>
      <c r="I230">
        <f t="shared" si="14"/>
        <v>3.38120984961138</v>
      </c>
      <c r="K230">
        <v>12</v>
      </c>
      <c r="M230">
        <v>9.15</v>
      </c>
      <c r="N230">
        <f t="shared" si="15"/>
        <v>1.384001322004407</v>
      </c>
      <c r="O230">
        <v>4.9000000000000004</v>
      </c>
    </row>
    <row r="231" spans="1:15" ht="15" x14ac:dyDescent="0.25">
      <c r="A231" t="s">
        <v>438</v>
      </c>
      <c r="B231" t="s">
        <v>270</v>
      </c>
      <c r="C231">
        <v>40.4</v>
      </c>
      <c r="D231">
        <v>37</v>
      </c>
      <c r="E231">
        <f t="shared" si="12"/>
        <v>2.72122598066488</v>
      </c>
      <c r="F231">
        <v>48</v>
      </c>
      <c r="G231">
        <f t="shared" si="13"/>
        <v>3.5302391100517361</v>
      </c>
      <c r="H231">
        <v>85</v>
      </c>
      <c r="I231">
        <f t="shared" si="14"/>
        <v>6.251465090716616</v>
      </c>
      <c r="K231">
        <v>11.1</v>
      </c>
      <c r="M231">
        <v>8.02</v>
      </c>
      <c r="N231">
        <f t="shared" si="15"/>
        <v>1.5135175825292799</v>
      </c>
      <c r="O231">
        <v>6.5200000000000005</v>
      </c>
    </row>
    <row r="232" spans="1:15" ht="15" x14ac:dyDescent="0.25">
      <c r="A232" t="s">
        <v>5</v>
      </c>
      <c r="B232" t="s">
        <v>439</v>
      </c>
      <c r="C232">
        <v>43.9</v>
      </c>
      <c r="D232">
        <v>43</v>
      </c>
      <c r="E232">
        <f t="shared" si="12"/>
        <v>2.9824394852467493</v>
      </c>
      <c r="F232">
        <v>57</v>
      </c>
      <c r="G232">
        <f t="shared" si="13"/>
        <v>3.9534662943968537</v>
      </c>
      <c r="H232">
        <v>100</v>
      </c>
      <c r="I232">
        <f t="shared" si="14"/>
        <v>6.935905779643603</v>
      </c>
      <c r="K232">
        <v>10.4</v>
      </c>
      <c r="M232">
        <v>9.59</v>
      </c>
      <c r="N232">
        <f t="shared" si="15"/>
        <v>1.7432703562939673</v>
      </c>
    </row>
    <row r="233" spans="1:15" ht="15" x14ac:dyDescent="0.25">
      <c r="A233" t="s">
        <v>222</v>
      </c>
      <c r="B233" t="s">
        <v>440</v>
      </c>
      <c r="C233">
        <v>52.3</v>
      </c>
      <c r="D233">
        <v>12</v>
      </c>
      <c r="E233">
        <f t="shared" si="12"/>
        <v>0.73558661040870399</v>
      </c>
      <c r="F233">
        <v>12</v>
      </c>
      <c r="G233">
        <f t="shared" si="13"/>
        <v>0.73558661040870399</v>
      </c>
      <c r="H233">
        <v>24</v>
      </c>
      <c r="I233">
        <f t="shared" si="14"/>
        <v>1.471173220817408</v>
      </c>
      <c r="K233">
        <v>13.6</v>
      </c>
      <c r="M233">
        <v>5.8100000000000005</v>
      </c>
      <c r="N233">
        <f t="shared" si="15"/>
        <v>0.9759853220679553</v>
      </c>
      <c r="O233">
        <v>4.9000000000000004</v>
      </c>
    </row>
    <row r="234" spans="1:15" ht="15" x14ac:dyDescent="0.25">
      <c r="A234" t="s">
        <v>441</v>
      </c>
      <c r="B234" t="s">
        <v>442</v>
      </c>
      <c r="C234">
        <v>37.200000000000003</v>
      </c>
      <c r="D234">
        <v>15</v>
      </c>
      <c r="E234">
        <f t="shared" si="12"/>
        <v>1.1693409691349737</v>
      </c>
      <c r="F234">
        <v>21</v>
      </c>
      <c r="G234">
        <f t="shared" si="13"/>
        <v>1.6370773567889632</v>
      </c>
      <c r="H234">
        <v>36</v>
      </c>
      <c r="I234">
        <f t="shared" si="14"/>
        <v>2.806418325923937</v>
      </c>
      <c r="K234">
        <v>11.9</v>
      </c>
      <c r="M234">
        <v>7</v>
      </c>
      <c r="N234">
        <f t="shared" si="15"/>
        <v>1.3710957278029106</v>
      </c>
      <c r="O234">
        <v>5.86</v>
      </c>
    </row>
    <row r="235" spans="1:15" ht="15" x14ac:dyDescent="0.25">
      <c r="A235" t="s">
        <v>73</v>
      </c>
      <c r="B235" t="s">
        <v>223</v>
      </c>
      <c r="C235">
        <v>34.200000000000003</v>
      </c>
      <c r="D235">
        <v>17</v>
      </c>
      <c r="E235">
        <f t="shared" si="12"/>
        <v>1.4062564415301257</v>
      </c>
      <c r="F235">
        <v>20</v>
      </c>
      <c r="G235">
        <f t="shared" si="13"/>
        <v>1.6544193429766185</v>
      </c>
      <c r="H235">
        <v>37</v>
      </c>
      <c r="I235">
        <f t="shared" si="14"/>
        <v>3.0606757845067443</v>
      </c>
      <c r="K235">
        <v>12.6</v>
      </c>
      <c r="M235">
        <v>7</v>
      </c>
      <c r="N235">
        <f t="shared" si="15"/>
        <v>1.4240664416395508</v>
      </c>
      <c r="O235">
        <v>4.9000000000000004</v>
      </c>
    </row>
    <row r="236" spans="1:15" x14ac:dyDescent="0.3">
      <c r="A236" t="s">
        <v>299</v>
      </c>
      <c r="B236" t="s">
        <v>443</v>
      </c>
      <c r="C236">
        <v>35.9</v>
      </c>
      <c r="D236">
        <v>22</v>
      </c>
      <c r="E236">
        <f t="shared" si="12"/>
        <v>1.758623196211623</v>
      </c>
      <c r="F236">
        <v>30</v>
      </c>
      <c r="G236">
        <f t="shared" si="13"/>
        <v>2.3981225402885769</v>
      </c>
      <c r="H236">
        <v>52</v>
      </c>
      <c r="I236">
        <f t="shared" si="14"/>
        <v>4.1567457365001994</v>
      </c>
      <c r="K236">
        <v>11.8</v>
      </c>
      <c r="M236">
        <v>6.04</v>
      </c>
      <c r="N236">
        <f t="shared" si="15"/>
        <v>1.2021845612002982</v>
      </c>
      <c r="O236">
        <v>5.97</v>
      </c>
    </row>
    <row r="237" spans="1:15" ht="15" x14ac:dyDescent="0.25">
      <c r="A237" t="s">
        <v>301</v>
      </c>
      <c r="B237" t="s">
        <v>444</v>
      </c>
      <c r="C237">
        <v>36.799999999999997</v>
      </c>
      <c r="D237">
        <v>22</v>
      </c>
      <c r="E237">
        <f t="shared" si="12"/>
        <v>1.7281657370060139</v>
      </c>
      <c r="F237">
        <v>30</v>
      </c>
      <c r="G237">
        <f t="shared" si="13"/>
        <v>2.3565896413718375</v>
      </c>
      <c r="H237">
        <v>52</v>
      </c>
      <c r="I237">
        <f t="shared" si="14"/>
        <v>4.0847553783778512</v>
      </c>
      <c r="K237">
        <v>13.1</v>
      </c>
      <c r="M237">
        <v>7.86</v>
      </c>
      <c r="N237">
        <f t="shared" si="15"/>
        <v>1.5470663234154742</v>
      </c>
      <c r="O237">
        <v>5.3</v>
      </c>
    </row>
    <row r="238" spans="1:15" ht="15" x14ac:dyDescent="0.25">
      <c r="A238" t="s">
        <v>445</v>
      </c>
      <c r="B238" t="s">
        <v>184</v>
      </c>
      <c r="C238">
        <v>54.2</v>
      </c>
      <c r="D238">
        <v>23</v>
      </c>
      <c r="E238">
        <f t="shared" si="12"/>
        <v>1.3748190686555291</v>
      </c>
      <c r="F238">
        <v>31</v>
      </c>
      <c r="G238">
        <f t="shared" si="13"/>
        <v>1.8530170055791912</v>
      </c>
      <c r="H238">
        <v>54</v>
      </c>
      <c r="I238">
        <f t="shared" si="14"/>
        <v>3.2278360742347205</v>
      </c>
      <c r="K238">
        <v>11.48</v>
      </c>
      <c r="M238">
        <v>9.7000000000000011</v>
      </c>
      <c r="N238">
        <f t="shared" si="15"/>
        <v>1.6034383996992532</v>
      </c>
      <c r="O238">
        <v>5.68</v>
      </c>
    </row>
    <row r="239" spans="1:15" ht="15" x14ac:dyDescent="0.25">
      <c r="A239" t="s">
        <v>73</v>
      </c>
      <c r="B239" t="s">
        <v>300</v>
      </c>
      <c r="C239">
        <v>39.299999999999997</v>
      </c>
      <c r="D239">
        <v>25</v>
      </c>
      <c r="E239">
        <f t="shared" si="12"/>
        <v>1.874830500138315</v>
      </c>
      <c r="F239">
        <v>29</v>
      </c>
      <c r="G239">
        <f t="shared" si="13"/>
        <v>2.1748033801604452</v>
      </c>
      <c r="H239">
        <v>54</v>
      </c>
      <c r="I239">
        <f t="shared" si="14"/>
        <v>4.0496338802987601</v>
      </c>
      <c r="K239">
        <v>11.39</v>
      </c>
      <c r="M239">
        <v>9.7100000000000009</v>
      </c>
      <c r="N239">
        <f t="shared" si="15"/>
        <v>1.8553981321586661</v>
      </c>
      <c r="O239">
        <v>5.94</v>
      </c>
    </row>
    <row r="240" spans="1:15" x14ac:dyDescent="0.3">
      <c r="A240" t="s">
        <v>299</v>
      </c>
      <c r="B240" t="s">
        <v>184</v>
      </c>
      <c r="C240">
        <v>38.4</v>
      </c>
      <c r="D240">
        <v>26</v>
      </c>
      <c r="E240">
        <f t="shared" si="12"/>
        <v>1.9819580629730524</v>
      </c>
      <c r="F240">
        <v>40</v>
      </c>
      <c r="G240">
        <f t="shared" si="13"/>
        <v>3.0491662507277733</v>
      </c>
      <c r="H240">
        <v>66</v>
      </c>
      <c r="I240">
        <f t="shared" si="14"/>
        <v>5.0311243137008255</v>
      </c>
      <c r="K240">
        <v>10.97</v>
      </c>
      <c r="M240">
        <v>8.370000000000001</v>
      </c>
      <c r="N240">
        <f t="shared" si="15"/>
        <v>1.6161407390169917</v>
      </c>
      <c r="O240">
        <v>6.12</v>
      </c>
    </row>
    <row r="241" spans="1:15" ht="15" x14ac:dyDescent="0.25">
      <c r="A241" t="s">
        <v>301</v>
      </c>
      <c r="B241" t="s">
        <v>302</v>
      </c>
      <c r="C241">
        <v>38.6</v>
      </c>
      <c r="D241">
        <v>29</v>
      </c>
      <c r="E241">
        <f t="shared" si="12"/>
        <v>2.2025575075788142</v>
      </c>
      <c r="F241">
        <v>37</v>
      </c>
      <c r="G241">
        <f t="shared" si="13"/>
        <v>2.8101595786350391</v>
      </c>
      <c r="H241">
        <v>66</v>
      </c>
      <c r="I241">
        <f t="shared" si="14"/>
        <v>5.0127170862138533</v>
      </c>
      <c r="K241">
        <v>11.99</v>
      </c>
      <c r="M241">
        <v>8.73</v>
      </c>
      <c r="N241">
        <f t="shared" si="15"/>
        <v>1.6817091233232795</v>
      </c>
      <c r="O241">
        <v>5.9</v>
      </c>
    </row>
    <row r="242" spans="1:15" ht="15" x14ac:dyDescent="0.25">
      <c r="A242" t="s">
        <v>446</v>
      </c>
      <c r="B242" t="s">
        <v>298</v>
      </c>
      <c r="C242">
        <v>47.4</v>
      </c>
      <c r="D242">
        <v>32</v>
      </c>
      <c r="E242">
        <f t="shared" si="12"/>
        <v>2.1025554648045892</v>
      </c>
      <c r="F242">
        <v>38</v>
      </c>
      <c r="G242">
        <f t="shared" si="13"/>
        <v>2.4967846144554495</v>
      </c>
      <c r="H242">
        <v>70</v>
      </c>
      <c r="I242">
        <f t="shared" si="14"/>
        <v>4.5993400792600392</v>
      </c>
      <c r="K242">
        <v>11.72</v>
      </c>
      <c r="M242">
        <v>9.6300000000000008</v>
      </c>
      <c r="N242">
        <f t="shared" si="15"/>
        <v>1.6910401870493244</v>
      </c>
      <c r="O242">
        <v>6.05</v>
      </c>
    </row>
    <row r="243" spans="1:15" x14ac:dyDescent="0.3">
      <c r="A243" t="s">
        <v>20</v>
      </c>
      <c r="B243" t="s">
        <v>270</v>
      </c>
      <c r="C243">
        <v>50.8</v>
      </c>
      <c r="D243">
        <v>35</v>
      </c>
      <c r="E243">
        <f t="shared" si="12"/>
        <v>2.189967998865328</v>
      </c>
      <c r="F243">
        <v>43</v>
      </c>
      <c r="G243">
        <f t="shared" si="13"/>
        <v>2.6905321128916886</v>
      </c>
      <c r="H243">
        <v>78</v>
      </c>
      <c r="I243">
        <f t="shared" si="14"/>
        <v>4.8805001117570166</v>
      </c>
      <c r="K243">
        <v>11.43</v>
      </c>
      <c r="M243">
        <v>12.370000000000001</v>
      </c>
      <c r="N243">
        <f t="shared" si="15"/>
        <v>2.1053984110125281</v>
      </c>
      <c r="O243">
        <v>6.1000000000000005</v>
      </c>
    </row>
    <row r="244" spans="1:15" ht="15" x14ac:dyDescent="0.25">
      <c r="A244" t="s">
        <v>447</v>
      </c>
      <c r="B244" t="s">
        <v>186</v>
      </c>
      <c r="C244">
        <v>60.3</v>
      </c>
      <c r="D244">
        <v>40</v>
      </c>
      <c r="E244">
        <f t="shared" si="12"/>
        <v>2.2176675465555631</v>
      </c>
      <c r="F244">
        <v>50</v>
      </c>
      <c r="G244">
        <f t="shared" si="13"/>
        <v>2.7720844331944536</v>
      </c>
      <c r="H244">
        <v>90</v>
      </c>
      <c r="I244">
        <f t="shared" si="14"/>
        <v>4.9897519797500163</v>
      </c>
      <c r="K244">
        <v>10.82</v>
      </c>
      <c r="M244">
        <v>11.63</v>
      </c>
      <c r="N244">
        <f t="shared" si="15"/>
        <v>1.8322267709068696</v>
      </c>
      <c r="O244">
        <v>6.67</v>
      </c>
    </row>
    <row r="245" spans="1:15" ht="15" x14ac:dyDescent="0.25">
      <c r="A245" t="s">
        <v>448</v>
      </c>
      <c r="B245" t="s">
        <v>184</v>
      </c>
      <c r="C245">
        <v>61.8</v>
      </c>
      <c r="D245">
        <v>46</v>
      </c>
      <c r="E245">
        <f t="shared" si="12"/>
        <v>2.5064836655593439</v>
      </c>
      <c r="F245">
        <v>58</v>
      </c>
      <c r="G245">
        <f t="shared" si="13"/>
        <v>3.1603489696183034</v>
      </c>
      <c r="H245">
        <v>104</v>
      </c>
      <c r="I245">
        <f t="shared" si="14"/>
        <v>5.6668326351776477</v>
      </c>
      <c r="K245">
        <v>11.37</v>
      </c>
      <c r="M245">
        <v>9.82</v>
      </c>
      <c r="N245">
        <f t="shared" si="15"/>
        <v>1.5300310230876721</v>
      </c>
      <c r="O245">
        <v>6.4</v>
      </c>
    </row>
    <row r="246" spans="1:15" ht="15" x14ac:dyDescent="0.25">
      <c r="A246" t="s">
        <v>449</v>
      </c>
      <c r="B246" t="s">
        <v>450</v>
      </c>
      <c r="C246">
        <v>39.5</v>
      </c>
      <c r="D246">
        <v>16</v>
      </c>
      <c r="E246">
        <f t="shared" si="12"/>
        <v>1.1956016123800437</v>
      </c>
      <c r="F246">
        <v>22</v>
      </c>
      <c r="G246">
        <f t="shared" si="13"/>
        <v>1.64395221702256</v>
      </c>
      <c r="H246">
        <v>38</v>
      </c>
      <c r="I246">
        <f t="shared" si="14"/>
        <v>2.8395538294026035</v>
      </c>
      <c r="K246">
        <v>12.79</v>
      </c>
      <c r="M246">
        <v>6.05</v>
      </c>
      <c r="N246">
        <f t="shared" si="15"/>
        <v>1.1533985720007989</v>
      </c>
      <c r="O246">
        <v>5.0999999999999996</v>
      </c>
    </row>
    <row r="247" spans="1:15" ht="15" x14ac:dyDescent="0.25">
      <c r="A247" t="s">
        <v>35</v>
      </c>
      <c r="B247" t="s">
        <v>451</v>
      </c>
      <c r="C247">
        <v>38.700000000000003</v>
      </c>
      <c r="D247">
        <v>20</v>
      </c>
      <c r="E247">
        <f t="shared" si="12"/>
        <v>1.5162346504771009</v>
      </c>
      <c r="F247">
        <v>28</v>
      </c>
      <c r="G247">
        <f t="shared" si="13"/>
        <v>2.1227285106679412</v>
      </c>
      <c r="H247">
        <v>48</v>
      </c>
      <c r="I247">
        <f t="shared" si="14"/>
        <v>3.6389631611450421</v>
      </c>
      <c r="K247">
        <v>12.62</v>
      </c>
      <c r="M247">
        <v>6.27</v>
      </c>
      <c r="N247">
        <f t="shared" si="15"/>
        <v>1.206417449548352</v>
      </c>
      <c r="O247">
        <v>5.4</v>
      </c>
    </row>
    <row r="248" spans="1:15" ht="15" x14ac:dyDescent="0.25">
      <c r="A248" t="s">
        <v>37</v>
      </c>
      <c r="B248" t="s">
        <v>452</v>
      </c>
      <c r="C248">
        <v>44.6</v>
      </c>
      <c r="D248">
        <v>20</v>
      </c>
      <c r="E248">
        <f t="shared" si="12"/>
        <v>1.3717835135444132</v>
      </c>
      <c r="F248">
        <v>27</v>
      </c>
      <c r="G248">
        <f t="shared" si="13"/>
        <v>1.8519077432849578</v>
      </c>
      <c r="H248">
        <v>47</v>
      </c>
      <c r="I248">
        <f t="shared" si="14"/>
        <v>3.2236912568293707</v>
      </c>
      <c r="K248">
        <v>11.1</v>
      </c>
      <c r="M248">
        <v>7.5</v>
      </c>
      <c r="N248">
        <f t="shared" si="15"/>
        <v>1.3536616452756205</v>
      </c>
      <c r="O248">
        <v>5.74</v>
      </c>
    </row>
    <row r="249" spans="1:15" x14ac:dyDescent="0.3">
      <c r="A249" t="s">
        <v>453</v>
      </c>
      <c r="B249" t="s">
        <v>454</v>
      </c>
      <c r="C249">
        <v>38.5</v>
      </c>
      <c r="D249">
        <v>20</v>
      </c>
      <c r="E249">
        <f t="shared" si="12"/>
        <v>1.5217879737989193</v>
      </c>
      <c r="F249">
        <v>26</v>
      </c>
      <c r="G249">
        <f t="shared" si="13"/>
        <v>1.978324365938595</v>
      </c>
      <c r="H249">
        <v>46</v>
      </c>
      <c r="I249">
        <f t="shared" si="14"/>
        <v>3.5001123397375142</v>
      </c>
      <c r="K249">
        <v>13.01</v>
      </c>
      <c r="M249">
        <v>7.05</v>
      </c>
      <c r="N249">
        <f t="shared" si="15"/>
        <v>1.3596703740584124</v>
      </c>
      <c r="O249">
        <v>5.3</v>
      </c>
    </row>
    <row r="250" spans="1:15" x14ac:dyDescent="0.3">
      <c r="A250" t="s">
        <v>20</v>
      </c>
      <c r="B250" t="s">
        <v>213</v>
      </c>
      <c r="C250">
        <v>37.799999999999997</v>
      </c>
      <c r="D250">
        <v>20</v>
      </c>
      <c r="E250">
        <f t="shared" si="12"/>
        <v>1.5416184439594611</v>
      </c>
      <c r="F250">
        <v>25</v>
      </c>
      <c r="G250">
        <f t="shared" si="13"/>
        <v>1.9270230549493264</v>
      </c>
      <c r="H250">
        <v>45</v>
      </c>
      <c r="I250">
        <f t="shared" si="14"/>
        <v>3.4686414989087875</v>
      </c>
      <c r="K250">
        <v>12.4</v>
      </c>
      <c r="M250">
        <v>5.16</v>
      </c>
      <c r="N250">
        <f t="shared" si="15"/>
        <v>1.0034292639708982</v>
      </c>
      <c r="O250">
        <v>5.0999999999999996</v>
      </c>
    </row>
    <row r="251" spans="1:15" ht="15" x14ac:dyDescent="0.25">
      <c r="A251" t="s">
        <v>312</v>
      </c>
      <c r="B251" t="s">
        <v>455</v>
      </c>
      <c r="C251">
        <v>49.8</v>
      </c>
      <c r="D251">
        <v>21</v>
      </c>
      <c r="E251">
        <f t="shared" si="12"/>
        <v>1.3325431857335026</v>
      </c>
      <c r="F251">
        <v>30</v>
      </c>
      <c r="G251">
        <f t="shared" si="13"/>
        <v>1.9036331224764322</v>
      </c>
      <c r="H251">
        <v>51</v>
      </c>
      <c r="I251">
        <f t="shared" si="14"/>
        <v>3.2361763082099348</v>
      </c>
      <c r="K251">
        <v>12</v>
      </c>
      <c r="M251">
        <v>7.2</v>
      </c>
      <c r="N251">
        <f t="shared" si="15"/>
        <v>1.2364871962339581</v>
      </c>
      <c r="O251">
        <v>5.01</v>
      </c>
    </row>
    <row r="252" spans="1:15" ht="15" x14ac:dyDescent="0.25">
      <c r="A252" t="s">
        <v>77</v>
      </c>
      <c r="B252" t="s">
        <v>456</v>
      </c>
      <c r="C252">
        <v>46.8</v>
      </c>
      <c r="D252">
        <v>21</v>
      </c>
      <c r="E252">
        <f t="shared" si="12"/>
        <v>1.3922602165418323</v>
      </c>
      <c r="F252">
        <v>25</v>
      </c>
      <c r="G252">
        <f t="shared" si="13"/>
        <v>1.6574526387402764</v>
      </c>
      <c r="H252">
        <v>46</v>
      </c>
      <c r="I252">
        <f t="shared" si="14"/>
        <v>3.0497128552821087</v>
      </c>
      <c r="K252">
        <v>13.46</v>
      </c>
      <c r="M252">
        <v>7.72</v>
      </c>
      <c r="N252">
        <f t="shared" si="15"/>
        <v>1.3634496086394539</v>
      </c>
      <c r="O252">
        <v>5.3</v>
      </c>
    </row>
    <row r="253" spans="1:15" ht="15" x14ac:dyDescent="0.25">
      <c r="A253" t="s">
        <v>457</v>
      </c>
      <c r="B253" t="s">
        <v>174</v>
      </c>
      <c r="C253">
        <v>48.5</v>
      </c>
      <c r="D253">
        <v>30</v>
      </c>
      <c r="E253">
        <f t="shared" si="12"/>
        <v>1.9394952635385534</v>
      </c>
      <c r="F253">
        <v>38</v>
      </c>
      <c r="G253">
        <f t="shared" si="13"/>
        <v>2.4566940004821678</v>
      </c>
      <c r="H253">
        <v>68</v>
      </c>
      <c r="I253">
        <f t="shared" si="14"/>
        <v>4.3961892640207214</v>
      </c>
      <c r="K253">
        <v>11.57</v>
      </c>
      <c r="M253">
        <v>7.8100000000000005</v>
      </c>
      <c r="N253">
        <f t="shared" si="15"/>
        <v>1.357334815467226</v>
      </c>
      <c r="O253">
        <v>5.54</v>
      </c>
    </row>
    <row r="254" spans="1:15" ht="15" x14ac:dyDescent="0.25">
      <c r="A254" t="s">
        <v>306</v>
      </c>
      <c r="B254" t="s">
        <v>291</v>
      </c>
      <c r="C254">
        <v>44.4</v>
      </c>
      <c r="D254">
        <v>33</v>
      </c>
      <c r="E254">
        <f t="shared" si="12"/>
        <v>2.2706319516363447</v>
      </c>
      <c r="F254">
        <v>45</v>
      </c>
      <c r="G254">
        <f t="shared" si="13"/>
        <v>3.0963162976859242</v>
      </c>
      <c r="H254">
        <v>78</v>
      </c>
      <c r="I254">
        <f t="shared" si="14"/>
        <v>5.3669482493222693</v>
      </c>
      <c r="K254">
        <v>11.28</v>
      </c>
      <c r="M254">
        <v>9.11</v>
      </c>
      <c r="N254">
        <f t="shared" si="15"/>
        <v>1.6475825568942484</v>
      </c>
      <c r="O254">
        <v>5.78</v>
      </c>
    </row>
    <row r="255" spans="1:15" ht="15" x14ac:dyDescent="0.25">
      <c r="A255" t="s">
        <v>128</v>
      </c>
      <c r="B255" t="s">
        <v>109</v>
      </c>
      <c r="C255">
        <v>39.6</v>
      </c>
      <c r="D255">
        <v>33</v>
      </c>
      <c r="E255">
        <f t="shared" si="12"/>
        <v>2.4615329536544661</v>
      </c>
      <c r="F255">
        <v>40</v>
      </c>
      <c r="G255">
        <f t="shared" si="13"/>
        <v>2.9836763074599593</v>
      </c>
      <c r="H255">
        <v>73</v>
      </c>
      <c r="I255">
        <f t="shared" si="14"/>
        <v>5.4452092611144254</v>
      </c>
      <c r="K255">
        <v>11.72</v>
      </c>
      <c r="M255">
        <v>8.9</v>
      </c>
      <c r="N255">
        <f t="shared" si="15"/>
        <v>1.694802131938669</v>
      </c>
      <c r="O255">
        <v>6</v>
      </c>
    </row>
    <row r="256" spans="1:15" ht="15" x14ac:dyDescent="0.25">
      <c r="A256" t="s">
        <v>303</v>
      </c>
      <c r="B256" t="s">
        <v>304</v>
      </c>
      <c r="C256">
        <v>50.4</v>
      </c>
      <c r="D256">
        <v>34</v>
      </c>
      <c r="E256">
        <f t="shared" si="12"/>
        <v>2.1392967708072606</v>
      </c>
      <c r="F256">
        <v>41</v>
      </c>
      <c r="G256">
        <f t="shared" si="13"/>
        <v>2.57974022362052</v>
      </c>
      <c r="H256">
        <v>75</v>
      </c>
      <c r="I256">
        <f t="shared" si="14"/>
        <v>4.719036994427781</v>
      </c>
      <c r="K256">
        <v>10.84</v>
      </c>
      <c r="M256">
        <v>9.0400000000000009</v>
      </c>
      <c r="N256">
        <f t="shared" si="15"/>
        <v>1.5441189820509913</v>
      </c>
      <c r="O256">
        <v>6.4</v>
      </c>
    </row>
    <row r="257" spans="1:15" ht="15" x14ac:dyDescent="0.25">
      <c r="A257" t="s">
        <v>100</v>
      </c>
      <c r="B257" t="s">
        <v>458</v>
      </c>
      <c r="C257">
        <v>52.8</v>
      </c>
      <c r="D257">
        <v>35</v>
      </c>
      <c r="E257">
        <f t="shared" si="12"/>
        <v>2.13110562487753</v>
      </c>
      <c r="F257">
        <v>41</v>
      </c>
      <c r="G257">
        <f t="shared" si="13"/>
        <v>2.496438017713678</v>
      </c>
      <c r="H257">
        <v>76</v>
      </c>
      <c r="I257">
        <f t="shared" si="14"/>
        <v>4.627543642591208</v>
      </c>
      <c r="K257">
        <v>11.78</v>
      </c>
      <c r="M257">
        <v>9.09</v>
      </c>
      <c r="N257">
        <f t="shared" si="15"/>
        <v>1.5204360159668868</v>
      </c>
      <c r="O257">
        <v>6.75</v>
      </c>
    </row>
    <row r="258" spans="1:15" ht="15" x14ac:dyDescent="0.25">
      <c r="A258" t="s">
        <v>128</v>
      </c>
      <c r="B258" t="s">
        <v>459</v>
      </c>
      <c r="C258">
        <v>42.5</v>
      </c>
      <c r="D258">
        <v>44</v>
      </c>
      <c r="E258">
        <f t="shared" si="12"/>
        <v>3.122391627102628</v>
      </c>
      <c r="F258">
        <v>54</v>
      </c>
      <c r="G258">
        <f t="shared" si="13"/>
        <v>3.8320260878077703</v>
      </c>
      <c r="H258">
        <v>98</v>
      </c>
      <c r="I258">
        <f t="shared" si="14"/>
        <v>6.9544177149103987</v>
      </c>
      <c r="K258">
        <v>10.88</v>
      </c>
      <c r="M258">
        <v>8.32</v>
      </c>
      <c r="N258">
        <f t="shared" si="15"/>
        <v>1.5346700044869692</v>
      </c>
      <c r="O258">
        <v>6.46</v>
      </c>
    </row>
    <row r="259" spans="1:15" ht="15" x14ac:dyDescent="0.25">
      <c r="A259" t="s">
        <v>460</v>
      </c>
      <c r="B259" t="s">
        <v>207</v>
      </c>
      <c r="C259">
        <v>54.7</v>
      </c>
      <c r="D259">
        <v>58</v>
      </c>
      <c r="E259">
        <f t="shared" ref="E259:E322" si="16">IF(AND($C259&gt;0,D259&gt;0),D259/($C259^0.70558407859294),"")</f>
        <v>3.4445445598009354</v>
      </c>
      <c r="F259">
        <v>70</v>
      </c>
      <c r="G259">
        <f t="shared" ref="G259:G322" si="17">IF(AND($C259&gt;0,F259&gt;0),F259/($C259^0.70558407859294),"")</f>
        <v>4.157208951483887</v>
      </c>
      <c r="H259">
        <v>128</v>
      </c>
      <c r="I259">
        <f t="shared" ref="I259:I322" si="18">IF(AND($C259&gt;0,H259&gt;0),H259/($C259^0.70558407859294),"")</f>
        <v>7.6017535112848229</v>
      </c>
      <c r="J259">
        <v>12.62</v>
      </c>
      <c r="M259">
        <v>11.41</v>
      </c>
      <c r="N259">
        <f t="shared" ref="N259:N322" si="19">IF(AND($C259&gt;0,M259&gt;0),M259/($C259^0.450818786555515),"")</f>
        <v>1.8783144817335995</v>
      </c>
      <c r="O259">
        <v>7.03</v>
      </c>
    </row>
    <row r="260" spans="1:15" ht="15" x14ac:dyDescent="0.25">
      <c r="A260" t="s">
        <v>78</v>
      </c>
      <c r="B260" t="s">
        <v>461</v>
      </c>
      <c r="C260">
        <v>57.4</v>
      </c>
      <c r="D260">
        <v>44</v>
      </c>
      <c r="E260">
        <f t="shared" si="16"/>
        <v>2.5257621427492003</v>
      </c>
      <c r="F260">
        <v>58</v>
      </c>
      <c r="G260">
        <f t="shared" si="17"/>
        <v>3.3294137336239458</v>
      </c>
      <c r="H260">
        <v>102</v>
      </c>
      <c r="I260">
        <f t="shared" si="18"/>
        <v>5.8551758763731456</v>
      </c>
      <c r="J260">
        <v>13.76</v>
      </c>
      <c r="M260">
        <v>9.23</v>
      </c>
      <c r="N260">
        <f t="shared" si="19"/>
        <v>1.4867952879703037</v>
      </c>
      <c r="O260">
        <v>5.93</v>
      </c>
    </row>
    <row r="261" spans="1:15" ht="15" x14ac:dyDescent="0.25">
      <c r="A261" t="s">
        <v>76</v>
      </c>
      <c r="B261" t="s">
        <v>462</v>
      </c>
      <c r="C261">
        <v>45.4</v>
      </c>
      <c r="D261">
        <v>30</v>
      </c>
      <c r="E261">
        <f t="shared" si="16"/>
        <v>2.0320249103307759</v>
      </c>
      <c r="F261">
        <v>43</v>
      </c>
      <c r="G261">
        <f t="shared" si="17"/>
        <v>2.9125690381407785</v>
      </c>
      <c r="H261">
        <v>73</v>
      </c>
      <c r="I261">
        <f t="shared" si="18"/>
        <v>4.9445939484715549</v>
      </c>
      <c r="J261">
        <v>13.88</v>
      </c>
      <c r="M261">
        <v>8.51</v>
      </c>
      <c r="N261">
        <f t="shared" si="19"/>
        <v>1.5236936276055577</v>
      </c>
      <c r="O261">
        <v>6.2</v>
      </c>
    </row>
    <row r="262" spans="1:15" x14ac:dyDescent="0.3">
      <c r="A262" t="s">
        <v>121</v>
      </c>
      <c r="B262" t="s">
        <v>463</v>
      </c>
      <c r="C262">
        <v>46.8</v>
      </c>
      <c r="D262">
        <v>45</v>
      </c>
      <c r="E262">
        <f t="shared" si="16"/>
        <v>2.9834147497324977</v>
      </c>
      <c r="F262">
        <v>57</v>
      </c>
      <c r="G262">
        <f t="shared" si="17"/>
        <v>3.7789920163278303</v>
      </c>
      <c r="H262">
        <v>102</v>
      </c>
      <c r="I262">
        <f t="shared" si="18"/>
        <v>6.7624067660603275</v>
      </c>
      <c r="J262">
        <v>14.27</v>
      </c>
      <c r="M262">
        <v>8.68</v>
      </c>
      <c r="N262">
        <f t="shared" si="19"/>
        <v>1.5329977465013549</v>
      </c>
      <c r="O262">
        <v>6.03</v>
      </c>
    </row>
    <row r="263" spans="1:15" ht="15" x14ac:dyDescent="0.25">
      <c r="A263" t="s">
        <v>464</v>
      </c>
      <c r="B263" t="s">
        <v>198</v>
      </c>
      <c r="C263">
        <v>58.1</v>
      </c>
      <c r="D263">
        <v>28</v>
      </c>
      <c r="E263">
        <f t="shared" si="16"/>
        <v>1.5936151158489185</v>
      </c>
      <c r="F263">
        <v>44</v>
      </c>
      <c r="G263">
        <f t="shared" si="17"/>
        <v>2.5042523249054431</v>
      </c>
      <c r="H263">
        <v>72</v>
      </c>
      <c r="I263">
        <f t="shared" si="18"/>
        <v>4.0978674407543618</v>
      </c>
      <c r="J263">
        <v>14.37</v>
      </c>
      <c r="M263">
        <v>7.87</v>
      </c>
      <c r="N263">
        <f t="shared" si="19"/>
        <v>1.2608139028425456</v>
      </c>
      <c r="O263">
        <v>5.92</v>
      </c>
    </row>
    <row r="264" spans="1:15" ht="15" x14ac:dyDescent="0.25">
      <c r="A264" t="s">
        <v>80</v>
      </c>
      <c r="B264" t="s">
        <v>348</v>
      </c>
      <c r="C264">
        <v>67.599999999999994</v>
      </c>
      <c r="D264">
        <v>45</v>
      </c>
      <c r="E264">
        <f t="shared" si="16"/>
        <v>2.3016074807730371</v>
      </c>
      <c r="F264">
        <v>55</v>
      </c>
      <c r="G264">
        <f t="shared" si="17"/>
        <v>2.8130758098337121</v>
      </c>
      <c r="H264">
        <v>100</v>
      </c>
      <c r="I264">
        <f t="shared" si="18"/>
        <v>5.1146832906067488</v>
      </c>
      <c r="J264">
        <v>14.4</v>
      </c>
      <c r="M264">
        <v>9.0500000000000007</v>
      </c>
      <c r="N264">
        <f t="shared" si="19"/>
        <v>1.3541732489961511</v>
      </c>
      <c r="O264">
        <v>5.33</v>
      </c>
    </row>
    <row r="265" spans="1:15" ht="15" x14ac:dyDescent="0.25">
      <c r="A265" t="s">
        <v>465</v>
      </c>
      <c r="B265" t="s">
        <v>390</v>
      </c>
      <c r="C265">
        <v>44.9</v>
      </c>
      <c r="D265">
        <v>22</v>
      </c>
      <c r="E265">
        <f t="shared" si="16"/>
        <v>1.5018410428071334</v>
      </c>
      <c r="F265">
        <v>29</v>
      </c>
      <c r="G265">
        <f t="shared" si="17"/>
        <v>1.9796995564275848</v>
      </c>
      <c r="H265">
        <v>51</v>
      </c>
      <c r="I265">
        <f t="shared" si="18"/>
        <v>3.4815405992347181</v>
      </c>
      <c r="J265">
        <v>14.54</v>
      </c>
      <c r="M265">
        <v>8.32</v>
      </c>
      <c r="N265">
        <f t="shared" si="19"/>
        <v>1.4971304231853269</v>
      </c>
      <c r="O265">
        <v>5.86</v>
      </c>
    </row>
    <row r="266" spans="1:15" ht="15" x14ac:dyDescent="0.25">
      <c r="A266" t="s">
        <v>56</v>
      </c>
      <c r="B266" t="s">
        <v>337</v>
      </c>
      <c r="C266">
        <v>62.7</v>
      </c>
      <c r="D266">
        <v>41</v>
      </c>
      <c r="E266">
        <f t="shared" si="16"/>
        <v>2.2113653225595438</v>
      </c>
      <c r="F266">
        <v>49</v>
      </c>
      <c r="G266">
        <f t="shared" si="17"/>
        <v>2.6428512391565278</v>
      </c>
      <c r="H266">
        <v>90</v>
      </c>
      <c r="I266">
        <f t="shared" si="18"/>
        <v>4.8542165617160711</v>
      </c>
      <c r="J266">
        <v>14.65</v>
      </c>
      <c r="M266">
        <v>8.0299999999999994</v>
      </c>
      <c r="N266">
        <f t="shared" si="19"/>
        <v>1.2430069972115203</v>
      </c>
      <c r="O266">
        <v>5.72</v>
      </c>
    </row>
    <row r="267" spans="1:15" ht="15" x14ac:dyDescent="0.25">
      <c r="A267" t="s">
        <v>87</v>
      </c>
      <c r="B267" t="s">
        <v>174</v>
      </c>
      <c r="C267">
        <v>34.700000000000003</v>
      </c>
      <c r="D267">
        <v>17</v>
      </c>
      <c r="E267">
        <f t="shared" si="16"/>
        <v>1.3919286313676114</v>
      </c>
      <c r="F267">
        <v>22</v>
      </c>
      <c r="G267">
        <f t="shared" si="17"/>
        <v>1.8013194052992616</v>
      </c>
      <c r="H267">
        <v>39</v>
      </c>
      <c r="I267">
        <f t="shared" si="18"/>
        <v>3.1932480366668727</v>
      </c>
      <c r="J267">
        <v>14.65</v>
      </c>
      <c r="M267">
        <v>5.8500000000000005</v>
      </c>
      <c r="N267">
        <f t="shared" si="19"/>
        <v>1.1823509410325974</v>
      </c>
      <c r="O267">
        <v>5.8</v>
      </c>
    </row>
    <row r="268" spans="1:15" ht="15" x14ac:dyDescent="0.25">
      <c r="A268" t="s">
        <v>53</v>
      </c>
      <c r="B268" t="s">
        <v>466</v>
      </c>
      <c r="C268">
        <v>49.3</v>
      </c>
      <c r="D268">
        <v>31</v>
      </c>
      <c r="E268">
        <f t="shared" si="16"/>
        <v>1.981143163359697</v>
      </c>
      <c r="F268">
        <v>35</v>
      </c>
      <c r="G268">
        <f t="shared" si="17"/>
        <v>2.2367745392770773</v>
      </c>
      <c r="H268">
        <v>66</v>
      </c>
      <c r="I268">
        <f t="shared" si="18"/>
        <v>4.2179177026367745</v>
      </c>
      <c r="J268">
        <v>15.02</v>
      </c>
      <c r="M268">
        <v>7.13</v>
      </c>
      <c r="N268">
        <f t="shared" si="19"/>
        <v>1.2300487836751415</v>
      </c>
      <c r="O268">
        <v>5.54</v>
      </c>
    </row>
    <row r="269" spans="1:15" ht="15" x14ac:dyDescent="0.25">
      <c r="A269" t="s">
        <v>467</v>
      </c>
      <c r="B269" t="s">
        <v>9</v>
      </c>
      <c r="C269">
        <v>50.9</v>
      </c>
      <c r="D269">
        <v>34</v>
      </c>
      <c r="E269">
        <f t="shared" si="16"/>
        <v>2.1244475980039241</v>
      </c>
      <c r="F269">
        <v>48</v>
      </c>
      <c r="G269">
        <f t="shared" si="17"/>
        <v>2.9992201383584809</v>
      </c>
      <c r="H269">
        <v>82</v>
      </c>
      <c r="I269">
        <f t="shared" si="18"/>
        <v>5.123667736362405</v>
      </c>
      <c r="J269">
        <v>12.8</v>
      </c>
      <c r="M269">
        <v>8.56</v>
      </c>
      <c r="N269">
        <f t="shared" si="19"/>
        <v>1.4556378007787827</v>
      </c>
      <c r="O269">
        <v>7.07</v>
      </c>
    </row>
    <row r="270" spans="1:15" ht="15" x14ac:dyDescent="0.25">
      <c r="A270" t="s">
        <v>468</v>
      </c>
      <c r="B270" t="s">
        <v>469</v>
      </c>
      <c r="C270">
        <v>57.3</v>
      </c>
      <c r="D270">
        <v>58</v>
      </c>
      <c r="E270">
        <f t="shared" si="16"/>
        <v>3.3335124740311795</v>
      </c>
      <c r="F270">
        <v>72</v>
      </c>
      <c r="G270">
        <f t="shared" si="17"/>
        <v>4.1381534160387057</v>
      </c>
      <c r="H270">
        <v>130</v>
      </c>
      <c r="I270">
        <f t="shared" si="18"/>
        <v>7.4716658900698851</v>
      </c>
      <c r="J270">
        <v>12.97</v>
      </c>
      <c r="M270">
        <v>9.57</v>
      </c>
      <c r="N270">
        <f t="shared" si="19"/>
        <v>1.5427757524892818</v>
      </c>
      <c r="O270">
        <v>7.1000000000000005</v>
      </c>
    </row>
    <row r="271" spans="1:15" ht="15" x14ac:dyDescent="0.25">
      <c r="A271" t="s">
        <v>9</v>
      </c>
      <c r="B271" t="s">
        <v>467</v>
      </c>
      <c r="C271">
        <v>53</v>
      </c>
      <c r="D271">
        <v>35</v>
      </c>
      <c r="E271">
        <f t="shared" si="16"/>
        <v>2.1254282254234989</v>
      </c>
      <c r="F271">
        <v>45</v>
      </c>
      <c r="G271">
        <f t="shared" si="17"/>
        <v>2.732693432687356</v>
      </c>
      <c r="H271">
        <v>80</v>
      </c>
      <c r="I271">
        <f t="shared" si="18"/>
        <v>4.8581216581108553</v>
      </c>
      <c r="J271">
        <v>13.28</v>
      </c>
      <c r="M271">
        <v>9.870000000000001</v>
      </c>
      <c r="N271">
        <f t="shared" si="19"/>
        <v>1.6480910367478967</v>
      </c>
      <c r="O271">
        <v>7.04</v>
      </c>
    </row>
    <row r="272" spans="1:15" ht="15" x14ac:dyDescent="0.25">
      <c r="A272" t="s">
        <v>470</v>
      </c>
      <c r="B272" t="s">
        <v>362</v>
      </c>
      <c r="C272">
        <v>59.7</v>
      </c>
      <c r="D272">
        <v>51</v>
      </c>
      <c r="E272">
        <f t="shared" si="16"/>
        <v>2.8475474132960241</v>
      </c>
      <c r="F272">
        <v>61</v>
      </c>
      <c r="G272">
        <f t="shared" si="17"/>
        <v>3.4058900433540682</v>
      </c>
      <c r="H272">
        <v>112</v>
      </c>
      <c r="I272">
        <f t="shared" si="18"/>
        <v>6.2534374566500928</v>
      </c>
      <c r="J272">
        <v>13.59</v>
      </c>
      <c r="M272">
        <v>8.98</v>
      </c>
      <c r="N272">
        <f t="shared" si="19"/>
        <v>1.4211297914564789</v>
      </c>
      <c r="O272">
        <v>6.15</v>
      </c>
    </row>
    <row r="273" spans="1:15" ht="15" x14ac:dyDescent="0.25">
      <c r="A273" t="s">
        <v>69</v>
      </c>
      <c r="B273" t="s">
        <v>471</v>
      </c>
      <c r="C273">
        <v>58.25</v>
      </c>
      <c r="D273">
        <v>32</v>
      </c>
      <c r="E273">
        <f t="shared" si="16"/>
        <v>1.8179639891580739</v>
      </c>
      <c r="F273">
        <v>32</v>
      </c>
      <c r="G273">
        <f t="shared" si="17"/>
        <v>1.8179639891580739</v>
      </c>
      <c r="H273">
        <v>64</v>
      </c>
      <c r="I273">
        <f t="shared" si="18"/>
        <v>3.6359279783161478</v>
      </c>
      <c r="J273">
        <v>13.59</v>
      </c>
      <c r="M273">
        <v>9.870000000000001</v>
      </c>
      <c r="N273">
        <f t="shared" si="19"/>
        <v>1.5793870899565015</v>
      </c>
      <c r="O273">
        <v>6.62</v>
      </c>
    </row>
    <row r="274" spans="1:15" ht="15" x14ac:dyDescent="0.25">
      <c r="A274" t="s">
        <v>472</v>
      </c>
      <c r="B274" t="s">
        <v>23</v>
      </c>
      <c r="C274">
        <v>45.7</v>
      </c>
      <c r="D274">
        <v>33</v>
      </c>
      <c r="E274">
        <f t="shared" si="16"/>
        <v>2.2248641457205367</v>
      </c>
      <c r="F274">
        <v>44</v>
      </c>
      <c r="G274">
        <f t="shared" si="17"/>
        <v>2.9664855276273823</v>
      </c>
      <c r="H274">
        <v>77</v>
      </c>
      <c r="I274">
        <f t="shared" si="18"/>
        <v>5.1913496733479194</v>
      </c>
      <c r="J274">
        <v>13.6</v>
      </c>
      <c r="M274">
        <v>8.1</v>
      </c>
      <c r="N274">
        <f t="shared" si="19"/>
        <v>1.4459844139197817</v>
      </c>
      <c r="O274">
        <v>6.66</v>
      </c>
    </row>
    <row r="275" spans="1:15" ht="15" x14ac:dyDescent="0.25">
      <c r="A275" t="s">
        <v>473</v>
      </c>
      <c r="B275" t="s">
        <v>474</v>
      </c>
      <c r="C275">
        <v>37.5</v>
      </c>
      <c r="D275">
        <v>26</v>
      </c>
      <c r="E275">
        <f t="shared" si="16"/>
        <v>2.0154032114548128</v>
      </c>
      <c r="F275">
        <v>31</v>
      </c>
      <c r="G275">
        <f t="shared" si="17"/>
        <v>2.4029807521191997</v>
      </c>
      <c r="H275">
        <v>57</v>
      </c>
      <c r="I275">
        <f t="shared" si="18"/>
        <v>4.4183839635740121</v>
      </c>
      <c r="J275">
        <v>13.8</v>
      </c>
      <c r="M275">
        <v>6.7700000000000005</v>
      </c>
      <c r="N275">
        <f t="shared" si="19"/>
        <v>1.3212524406865822</v>
      </c>
      <c r="O275">
        <v>6.1000000000000005</v>
      </c>
    </row>
    <row r="276" spans="1:15" ht="15" x14ac:dyDescent="0.25">
      <c r="A276" t="s">
        <v>211</v>
      </c>
      <c r="B276" t="s">
        <v>69</v>
      </c>
      <c r="C276">
        <v>57.8</v>
      </c>
      <c r="D276">
        <v>20</v>
      </c>
      <c r="E276">
        <f t="shared" si="16"/>
        <v>1.142462004073888</v>
      </c>
      <c r="F276">
        <v>24</v>
      </c>
      <c r="G276">
        <f t="shared" si="17"/>
        <v>1.3709544048886655</v>
      </c>
      <c r="H276">
        <v>44</v>
      </c>
      <c r="I276">
        <f t="shared" si="18"/>
        <v>2.5134164089625535</v>
      </c>
      <c r="J276">
        <v>13.8</v>
      </c>
      <c r="M276">
        <v>7.63</v>
      </c>
      <c r="N276">
        <f t="shared" si="19"/>
        <v>1.2252208192644238</v>
      </c>
      <c r="O276">
        <v>6.74</v>
      </c>
    </row>
    <row r="277" spans="1:15" ht="15" x14ac:dyDescent="0.25">
      <c r="A277" t="s">
        <v>23</v>
      </c>
      <c r="B277" t="s">
        <v>472</v>
      </c>
      <c r="C277">
        <v>46.95</v>
      </c>
      <c r="D277">
        <v>33</v>
      </c>
      <c r="E277">
        <f t="shared" si="16"/>
        <v>2.1829032009614395</v>
      </c>
      <c r="F277">
        <v>48</v>
      </c>
      <c r="G277">
        <f t="shared" si="17"/>
        <v>3.1751319286711848</v>
      </c>
      <c r="H277">
        <v>81</v>
      </c>
      <c r="I277">
        <f t="shared" si="18"/>
        <v>5.3580351296326247</v>
      </c>
      <c r="J277">
        <v>14</v>
      </c>
      <c r="M277">
        <v>9.4600000000000009</v>
      </c>
      <c r="N277">
        <f t="shared" si="19"/>
        <v>1.6683470785220931</v>
      </c>
      <c r="O277">
        <v>6.7</v>
      </c>
    </row>
    <row r="278" spans="1:15" ht="15" x14ac:dyDescent="0.25">
      <c r="A278" t="s">
        <v>475</v>
      </c>
      <c r="B278" t="s">
        <v>467</v>
      </c>
      <c r="C278">
        <v>60.6</v>
      </c>
      <c r="D278">
        <v>34</v>
      </c>
      <c r="E278">
        <f t="shared" si="16"/>
        <v>1.8784282580362139</v>
      </c>
      <c r="F278">
        <v>43</v>
      </c>
      <c r="G278">
        <f t="shared" si="17"/>
        <v>2.3756592675163883</v>
      </c>
      <c r="H278">
        <v>77</v>
      </c>
      <c r="I278">
        <f t="shared" si="18"/>
        <v>4.2540875255526025</v>
      </c>
      <c r="J278">
        <v>14.65</v>
      </c>
      <c r="M278">
        <v>5.78</v>
      </c>
      <c r="N278">
        <f t="shared" si="19"/>
        <v>0.90856435175919037</v>
      </c>
      <c r="O278">
        <v>5.55</v>
      </c>
    </row>
    <row r="279" spans="1:15" ht="15" x14ac:dyDescent="0.25">
      <c r="A279" t="s">
        <v>476</v>
      </c>
      <c r="B279" t="s">
        <v>175</v>
      </c>
      <c r="C279">
        <v>44.55</v>
      </c>
      <c r="D279">
        <v>24</v>
      </c>
      <c r="E279">
        <f t="shared" si="16"/>
        <v>1.6474435815991357</v>
      </c>
      <c r="F279">
        <v>31</v>
      </c>
      <c r="G279">
        <f t="shared" si="17"/>
        <v>2.1279479595655504</v>
      </c>
      <c r="H279">
        <v>55</v>
      </c>
      <c r="I279">
        <f t="shared" si="18"/>
        <v>3.7753915411646859</v>
      </c>
      <c r="J279">
        <v>15.57</v>
      </c>
      <c r="M279">
        <v>6.21</v>
      </c>
      <c r="N279">
        <f t="shared" si="19"/>
        <v>1.1213987742961746</v>
      </c>
      <c r="O279">
        <v>5.55</v>
      </c>
    </row>
    <row r="280" spans="1:15" ht="15" x14ac:dyDescent="0.25">
      <c r="A280" t="s">
        <v>477</v>
      </c>
      <c r="B280" t="s">
        <v>337</v>
      </c>
      <c r="C280">
        <v>45.8</v>
      </c>
      <c r="D280">
        <v>33</v>
      </c>
      <c r="E280">
        <f t="shared" si="16"/>
        <v>2.2214354693879774</v>
      </c>
      <c r="F280">
        <v>41</v>
      </c>
      <c r="G280">
        <f t="shared" si="17"/>
        <v>2.7599652801486991</v>
      </c>
      <c r="H280">
        <v>74</v>
      </c>
      <c r="I280">
        <f t="shared" si="18"/>
        <v>4.9814007495366761</v>
      </c>
      <c r="L280">
        <v>14</v>
      </c>
      <c r="M280">
        <v>7.6</v>
      </c>
      <c r="N280">
        <f t="shared" si="19"/>
        <v>1.3553898618764264</v>
      </c>
      <c r="O280">
        <v>5.53</v>
      </c>
    </row>
    <row r="281" spans="1:15" ht="15" x14ac:dyDescent="0.25">
      <c r="A281" t="s">
        <v>478</v>
      </c>
      <c r="B281" t="s">
        <v>209</v>
      </c>
      <c r="C281">
        <v>52.1</v>
      </c>
      <c r="D281">
        <v>34</v>
      </c>
      <c r="E281">
        <f t="shared" si="16"/>
        <v>2.0898039896452416</v>
      </c>
      <c r="F281">
        <v>43</v>
      </c>
      <c r="G281">
        <f t="shared" si="17"/>
        <v>2.642987398668982</v>
      </c>
      <c r="H281">
        <v>77</v>
      </c>
      <c r="I281">
        <f t="shared" si="18"/>
        <v>4.7327913883142241</v>
      </c>
      <c r="L281">
        <v>13.3</v>
      </c>
      <c r="M281">
        <v>8.9700000000000006</v>
      </c>
      <c r="N281">
        <f t="shared" si="19"/>
        <v>1.5094187618810242</v>
      </c>
      <c r="O281">
        <v>5.9</v>
      </c>
    </row>
    <row r="282" spans="1:15" ht="15" x14ac:dyDescent="0.25">
      <c r="A282" t="s">
        <v>59</v>
      </c>
      <c r="B282" t="s">
        <v>401</v>
      </c>
      <c r="C282">
        <v>51.3</v>
      </c>
      <c r="D282">
        <v>19</v>
      </c>
      <c r="E282">
        <f t="shared" si="16"/>
        <v>1.1806522948711327</v>
      </c>
      <c r="F282">
        <v>28</v>
      </c>
      <c r="G282">
        <f t="shared" si="17"/>
        <v>1.7399086450732482</v>
      </c>
      <c r="H282">
        <v>47</v>
      </c>
      <c r="I282">
        <f t="shared" si="18"/>
        <v>2.9205609399443806</v>
      </c>
      <c r="L282">
        <v>13.8</v>
      </c>
      <c r="M282">
        <v>7.5</v>
      </c>
      <c r="N282">
        <f t="shared" si="19"/>
        <v>1.2708907769967599</v>
      </c>
      <c r="O282">
        <v>5.45</v>
      </c>
    </row>
    <row r="283" spans="1:15" ht="15" x14ac:dyDescent="0.25">
      <c r="A283" t="s">
        <v>50</v>
      </c>
      <c r="B283" t="s">
        <v>334</v>
      </c>
      <c r="C283">
        <v>47.3</v>
      </c>
      <c r="D283">
        <v>49</v>
      </c>
      <c r="E283">
        <f t="shared" si="16"/>
        <v>3.2243392149910739</v>
      </c>
      <c r="F283">
        <v>60</v>
      </c>
      <c r="G283">
        <f t="shared" si="17"/>
        <v>3.9481704673360092</v>
      </c>
      <c r="H283">
        <v>109</v>
      </c>
      <c r="I283">
        <f t="shared" si="18"/>
        <v>7.1725096823270826</v>
      </c>
      <c r="L283">
        <v>12.7</v>
      </c>
      <c r="M283">
        <v>10.87</v>
      </c>
      <c r="N283">
        <f t="shared" si="19"/>
        <v>1.9106039750535551</v>
      </c>
      <c r="O283">
        <v>7.11</v>
      </c>
    </row>
    <row r="284" spans="1:15" ht="15" x14ac:dyDescent="0.25">
      <c r="A284" t="s">
        <v>479</v>
      </c>
      <c r="B284" t="s">
        <v>480</v>
      </c>
      <c r="C284">
        <v>53.5</v>
      </c>
      <c r="D284">
        <v>22</v>
      </c>
      <c r="E284">
        <f t="shared" si="16"/>
        <v>1.3271614860145671</v>
      </c>
      <c r="F284">
        <v>25</v>
      </c>
      <c r="G284">
        <f t="shared" si="17"/>
        <v>1.5081380522892809</v>
      </c>
      <c r="H284">
        <v>47</v>
      </c>
      <c r="I284">
        <f t="shared" si="18"/>
        <v>2.8352995383038477</v>
      </c>
      <c r="L284">
        <v>5.4</v>
      </c>
      <c r="M284">
        <v>7.8</v>
      </c>
      <c r="N284">
        <f t="shared" si="19"/>
        <v>1.2969410841688276</v>
      </c>
      <c r="O284">
        <v>5.75</v>
      </c>
    </row>
    <row r="285" spans="1:15" ht="15" x14ac:dyDescent="0.25">
      <c r="A285" t="s">
        <v>480</v>
      </c>
      <c r="B285" t="s">
        <v>186</v>
      </c>
      <c r="C285">
        <v>52.8</v>
      </c>
      <c r="D285">
        <v>27</v>
      </c>
      <c r="E285">
        <f t="shared" si="16"/>
        <v>1.6439957677626658</v>
      </c>
      <c r="F285">
        <v>35</v>
      </c>
      <c r="G285">
        <f t="shared" si="17"/>
        <v>2.13110562487753</v>
      </c>
      <c r="H285">
        <v>62</v>
      </c>
      <c r="I285">
        <f t="shared" si="18"/>
        <v>3.7751013926401957</v>
      </c>
      <c r="L285">
        <v>13.5</v>
      </c>
      <c r="M285">
        <v>8.8699999999999992</v>
      </c>
      <c r="N285">
        <f t="shared" si="19"/>
        <v>1.4836377845573472</v>
      </c>
      <c r="O285">
        <v>6.46</v>
      </c>
    </row>
    <row r="286" spans="1:15" ht="15" x14ac:dyDescent="0.25">
      <c r="A286" t="s">
        <v>481</v>
      </c>
      <c r="B286" t="s">
        <v>478</v>
      </c>
      <c r="C286">
        <v>48.6</v>
      </c>
      <c r="D286">
        <v>32</v>
      </c>
      <c r="E286">
        <f t="shared" si="16"/>
        <v>2.0657905212076111</v>
      </c>
      <c r="F286">
        <v>40</v>
      </c>
      <c r="G286">
        <f t="shared" si="17"/>
        <v>2.5822381515095141</v>
      </c>
      <c r="H286">
        <v>72</v>
      </c>
      <c r="I286">
        <f t="shared" si="18"/>
        <v>4.6480286727171247</v>
      </c>
      <c r="L286">
        <v>5.0999999999999996</v>
      </c>
      <c r="M286">
        <v>7.76</v>
      </c>
      <c r="N286">
        <f t="shared" si="19"/>
        <v>1.3473933667782751</v>
      </c>
      <c r="O286">
        <v>5.95</v>
      </c>
    </row>
    <row r="287" spans="1:15" ht="15" x14ac:dyDescent="0.25">
      <c r="A287" t="s">
        <v>482</v>
      </c>
      <c r="B287" t="s">
        <v>389</v>
      </c>
      <c r="C287">
        <v>62.6</v>
      </c>
      <c r="D287">
        <v>27</v>
      </c>
      <c r="E287">
        <f t="shared" si="16"/>
        <v>1.4579059843534965</v>
      </c>
      <c r="F287">
        <v>35</v>
      </c>
      <c r="G287">
        <f t="shared" si="17"/>
        <v>1.8898781278656436</v>
      </c>
      <c r="H287">
        <v>62</v>
      </c>
      <c r="I287">
        <f t="shared" si="18"/>
        <v>3.3477841122191401</v>
      </c>
      <c r="L287">
        <v>15.9</v>
      </c>
      <c r="M287">
        <v>7.45</v>
      </c>
      <c r="N287">
        <f t="shared" si="19"/>
        <v>1.1540558103645038</v>
      </c>
      <c r="O287">
        <v>4.38</v>
      </c>
    </row>
    <row r="288" spans="1:15" x14ac:dyDescent="0.3">
      <c r="A288" t="s">
        <v>332</v>
      </c>
      <c r="B288" t="s">
        <v>331</v>
      </c>
      <c r="C288">
        <v>47.5</v>
      </c>
      <c r="D288">
        <v>40</v>
      </c>
      <c r="E288">
        <f t="shared" si="16"/>
        <v>2.6242890945811124</v>
      </c>
      <c r="F288">
        <v>50</v>
      </c>
      <c r="G288">
        <f t="shared" si="17"/>
        <v>3.2803613682263904</v>
      </c>
      <c r="H288">
        <v>90</v>
      </c>
      <c r="I288">
        <f t="shared" si="18"/>
        <v>5.9046504628075027</v>
      </c>
      <c r="L288">
        <v>15</v>
      </c>
      <c r="M288">
        <v>7</v>
      </c>
      <c r="N288">
        <f t="shared" si="19"/>
        <v>1.2280415510410589</v>
      </c>
      <c r="O288">
        <v>6.6</v>
      </c>
    </row>
    <row r="289" spans="1:16" ht="15" x14ac:dyDescent="0.25">
      <c r="A289" t="s">
        <v>483</v>
      </c>
      <c r="B289" t="s">
        <v>484</v>
      </c>
      <c r="C289">
        <v>50.6</v>
      </c>
      <c r="D289">
        <v>42</v>
      </c>
      <c r="E289">
        <f t="shared" si="16"/>
        <v>2.6352863844308714</v>
      </c>
      <c r="F289">
        <v>52</v>
      </c>
      <c r="G289">
        <f t="shared" si="17"/>
        <v>3.2627355235810791</v>
      </c>
      <c r="H289">
        <v>94</v>
      </c>
      <c r="I289">
        <f t="shared" si="18"/>
        <v>5.89802190801195</v>
      </c>
      <c r="J289">
        <v>12.09</v>
      </c>
      <c r="M289">
        <v>10.95</v>
      </c>
      <c r="N289">
        <f t="shared" si="19"/>
        <v>1.8670289454002555</v>
      </c>
      <c r="O289">
        <v>6.74</v>
      </c>
    </row>
    <row r="290" spans="1:16" ht="15" x14ac:dyDescent="0.25">
      <c r="A290" t="s">
        <v>485</v>
      </c>
      <c r="B290" t="s">
        <v>333</v>
      </c>
      <c r="C290">
        <v>39.5</v>
      </c>
      <c r="D290">
        <v>32</v>
      </c>
      <c r="E290">
        <f t="shared" si="16"/>
        <v>2.3912032247600874</v>
      </c>
      <c r="F290">
        <v>38</v>
      </c>
      <c r="G290">
        <f t="shared" si="17"/>
        <v>2.8395538294026035</v>
      </c>
      <c r="H290">
        <v>70</v>
      </c>
      <c r="I290">
        <f t="shared" si="18"/>
        <v>5.2307570541626909</v>
      </c>
      <c r="J290">
        <v>12.68</v>
      </c>
      <c r="M290">
        <v>8.35</v>
      </c>
      <c r="N290">
        <f t="shared" si="19"/>
        <v>1.5918806737531688</v>
      </c>
      <c r="O290">
        <v>6.1</v>
      </c>
    </row>
    <row r="291" spans="1:16" x14ac:dyDescent="0.3">
      <c r="A291" s="1" t="s">
        <v>230</v>
      </c>
      <c r="B291" s="1" t="s">
        <v>229</v>
      </c>
      <c r="C291" s="1">
        <v>48</v>
      </c>
      <c r="D291" s="1">
        <v>32</v>
      </c>
      <c r="E291">
        <f t="shared" si="16"/>
        <v>2.0839770356533793</v>
      </c>
      <c r="F291">
        <v>45</v>
      </c>
      <c r="G291">
        <f t="shared" si="17"/>
        <v>2.9305927063875647</v>
      </c>
      <c r="H291" s="1">
        <v>77</v>
      </c>
      <c r="I291">
        <f t="shared" si="18"/>
        <v>5.0145697420409441</v>
      </c>
      <c r="J291">
        <v>13.53</v>
      </c>
      <c r="M291" s="1">
        <v>7.2</v>
      </c>
      <c r="N291">
        <f t="shared" si="19"/>
        <v>1.2571797062286194</v>
      </c>
      <c r="O291">
        <v>6.23</v>
      </c>
      <c r="P291" s="1"/>
    </row>
    <row r="292" spans="1:16" ht="15" x14ac:dyDescent="0.25">
      <c r="A292" t="s">
        <v>486</v>
      </c>
      <c r="B292" t="s">
        <v>487</v>
      </c>
      <c r="C292">
        <v>45.8</v>
      </c>
      <c r="D292">
        <v>32</v>
      </c>
      <c r="E292">
        <f t="shared" si="16"/>
        <v>2.1541192430428873</v>
      </c>
      <c r="F292">
        <v>42</v>
      </c>
      <c r="G292">
        <f t="shared" si="17"/>
        <v>2.8272815064937893</v>
      </c>
      <c r="H292">
        <v>74</v>
      </c>
      <c r="I292">
        <f t="shared" si="18"/>
        <v>4.9814007495366761</v>
      </c>
      <c r="J292">
        <v>13.6</v>
      </c>
      <c r="M292">
        <v>7.48</v>
      </c>
      <c r="N292">
        <f t="shared" si="19"/>
        <v>1.3339889693204829</v>
      </c>
      <c r="O292">
        <v>6.8</v>
      </c>
    </row>
    <row r="293" spans="1:16" ht="15" x14ac:dyDescent="0.25">
      <c r="A293" t="s">
        <v>128</v>
      </c>
      <c r="B293" t="s">
        <v>488</v>
      </c>
      <c r="C293">
        <v>47.8</v>
      </c>
      <c r="D293">
        <v>15</v>
      </c>
      <c r="E293">
        <f t="shared" si="16"/>
        <v>0.9797463947858277</v>
      </c>
      <c r="F293">
        <v>21</v>
      </c>
      <c r="G293">
        <f t="shared" si="17"/>
        <v>1.3716449527001586</v>
      </c>
      <c r="H293">
        <v>36</v>
      </c>
      <c r="I293">
        <f t="shared" si="18"/>
        <v>2.3513913474859862</v>
      </c>
      <c r="J293">
        <v>15.94</v>
      </c>
      <c r="M293">
        <v>4.55</v>
      </c>
      <c r="N293">
        <f t="shared" si="19"/>
        <v>0.79596459448719703</v>
      </c>
      <c r="O293">
        <v>4.34</v>
      </c>
    </row>
    <row r="294" spans="1:16" ht="15" x14ac:dyDescent="0.25">
      <c r="A294" t="s">
        <v>273</v>
      </c>
      <c r="B294" t="s">
        <v>258</v>
      </c>
      <c r="C294">
        <v>35.5</v>
      </c>
      <c r="D294">
        <v>18</v>
      </c>
      <c r="E294">
        <f t="shared" si="16"/>
        <v>1.4502940358825407</v>
      </c>
      <c r="F294">
        <v>27</v>
      </c>
      <c r="G294">
        <f t="shared" si="17"/>
        <v>2.1754410538238114</v>
      </c>
      <c r="H294">
        <v>45</v>
      </c>
      <c r="I294">
        <f t="shared" si="18"/>
        <v>3.6257350897063518</v>
      </c>
      <c r="L294">
        <v>5.4</v>
      </c>
      <c r="M294">
        <v>6.39</v>
      </c>
      <c r="N294">
        <f t="shared" si="19"/>
        <v>1.2782882389266614</v>
      </c>
      <c r="O294">
        <v>5.23</v>
      </c>
    </row>
    <row r="295" spans="1:16" x14ac:dyDescent="0.3">
      <c r="A295" t="s">
        <v>489</v>
      </c>
      <c r="B295" t="s">
        <v>214</v>
      </c>
      <c r="C295">
        <v>47.6</v>
      </c>
      <c r="D295">
        <v>39</v>
      </c>
      <c r="E295">
        <f t="shared" si="16"/>
        <v>2.5548879091863306</v>
      </c>
      <c r="F295">
        <v>46</v>
      </c>
      <c r="G295">
        <f t="shared" si="17"/>
        <v>3.0134575339120824</v>
      </c>
      <c r="H295">
        <v>85</v>
      </c>
      <c r="I295">
        <f t="shared" si="18"/>
        <v>5.568345443098413</v>
      </c>
      <c r="L295">
        <v>4.84</v>
      </c>
      <c r="M295">
        <v>8.34</v>
      </c>
      <c r="N295">
        <f t="shared" si="19"/>
        <v>1.4617372685185817</v>
      </c>
      <c r="O295">
        <v>6.5</v>
      </c>
    </row>
    <row r="296" spans="1:16" x14ac:dyDescent="0.3">
      <c r="A296" t="s">
        <v>90</v>
      </c>
      <c r="B296" t="s">
        <v>175</v>
      </c>
      <c r="C296">
        <v>57.5</v>
      </c>
      <c r="D296">
        <v>27</v>
      </c>
      <c r="E296">
        <f t="shared" si="16"/>
        <v>1.5479971234846999</v>
      </c>
      <c r="F296">
        <v>34</v>
      </c>
      <c r="G296">
        <f t="shared" si="17"/>
        <v>1.9493297110548071</v>
      </c>
      <c r="H296">
        <v>61</v>
      </c>
      <c r="I296">
        <f t="shared" si="18"/>
        <v>3.497326834539507</v>
      </c>
      <c r="L296">
        <v>4.9800000000000004</v>
      </c>
      <c r="M296">
        <v>7.6</v>
      </c>
      <c r="N296">
        <f t="shared" si="19"/>
        <v>1.2232698443984344</v>
      </c>
      <c r="O296">
        <v>6</v>
      </c>
    </row>
    <row r="297" spans="1:16" ht="15" x14ac:dyDescent="0.25">
      <c r="A297" t="s">
        <v>490</v>
      </c>
      <c r="B297" t="s">
        <v>337</v>
      </c>
      <c r="C297">
        <v>43.9</v>
      </c>
      <c r="D297">
        <v>26</v>
      </c>
      <c r="E297">
        <f t="shared" si="16"/>
        <v>1.8033355027073368</v>
      </c>
      <c r="F297">
        <v>32</v>
      </c>
      <c r="G297">
        <f t="shared" si="17"/>
        <v>2.219489849485953</v>
      </c>
      <c r="H297">
        <v>58</v>
      </c>
      <c r="I297">
        <f t="shared" si="18"/>
        <v>4.0228253521932897</v>
      </c>
      <c r="L297">
        <v>5.17</v>
      </c>
      <c r="M297">
        <v>6.53</v>
      </c>
      <c r="N297">
        <f t="shared" si="19"/>
        <v>1.1870235064233168</v>
      </c>
      <c r="O297">
        <v>5.64</v>
      </c>
    </row>
    <row r="298" spans="1:16" ht="15" x14ac:dyDescent="0.25">
      <c r="A298" t="s">
        <v>491</v>
      </c>
      <c r="B298" t="s">
        <v>342</v>
      </c>
      <c r="C298">
        <v>50.1</v>
      </c>
      <c r="D298">
        <v>40</v>
      </c>
      <c r="E298">
        <f t="shared" si="16"/>
        <v>2.5274440812336696</v>
      </c>
      <c r="F298">
        <v>45</v>
      </c>
      <c r="G298">
        <f t="shared" si="17"/>
        <v>2.8433745913878781</v>
      </c>
      <c r="H298">
        <v>85</v>
      </c>
      <c r="I298">
        <f t="shared" si="18"/>
        <v>5.3708186726215477</v>
      </c>
      <c r="L298">
        <v>5.2</v>
      </c>
      <c r="M298">
        <v>9.19</v>
      </c>
      <c r="N298">
        <f t="shared" si="19"/>
        <v>1.573971014981467</v>
      </c>
      <c r="O298">
        <v>5.88</v>
      </c>
    </row>
    <row r="299" spans="1:16" ht="15" x14ac:dyDescent="0.25">
      <c r="A299" t="s">
        <v>1</v>
      </c>
      <c r="B299" t="s">
        <v>356</v>
      </c>
      <c r="C299">
        <v>59.5</v>
      </c>
      <c r="D299">
        <v>67</v>
      </c>
      <c r="E299">
        <f t="shared" si="16"/>
        <v>3.7497635615704072</v>
      </c>
      <c r="F299">
        <v>80</v>
      </c>
      <c r="G299">
        <f t="shared" si="17"/>
        <v>4.4773296257557105</v>
      </c>
      <c r="H299">
        <v>147</v>
      </c>
      <c r="I299">
        <f t="shared" si="18"/>
        <v>8.2270931873261173</v>
      </c>
      <c r="J299">
        <v>11.98</v>
      </c>
      <c r="M299">
        <v>11.67</v>
      </c>
      <c r="N299">
        <f t="shared" si="19"/>
        <v>1.8496317462213687</v>
      </c>
      <c r="O299">
        <v>8.1300000000000008</v>
      </c>
    </row>
    <row r="300" spans="1:16" x14ac:dyDescent="0.3">
      <c r="A300" t="s">
        <v>354</v>
      </c>
      <c r="B300" t="s">
        <v>355</v>
      </c>
      <c r="C300">
        <v>57</v>
      </c>
      <c r="D300">
        <v>48</v>
      </c>
      <c r="E300">
        <f t="shared" si="16"/>
        <v>2.7690059899072983</v>
      </c>
      <c r="F300">
        <v>56</v>
      </c>
      <c r="G300">
        <f t="shared" si="17"/>
        <v>3.2305069882251809</v>
      </c>
      <c r="H300">
        <v>104</v>
      </c>
      <c r="I300">
        <f t="shared" si="18"/>
        <v>5.9995129781324792</v>
      </c>
      <c r="J300">
        <v>12.41</v>
      </c>
      <c r="M300">
        <v>11.1</v>
      </c>
      <c r="N300">
        <f t="shared" si="19"/>
        <v>1.7936661284451494</v>
      </c>
      <c r="O300">
        <v>6.62</v>
      </c>
    </row>
    <row r="301" spans="1:16" ht="15" x14ac:dyDescent="0.25">
      <c r="A301" t="s">
        <v>234</v>
      </c>
      <c r="B301" t="s">
        <v>394</v>
      </c>
      <c r="C301">
        <v>49.3</v>
      </c>
      <c r="D301">
        <v>45</v>
      </c>
      <c r="E301">
        <f t="shared" si="16"/>
        <v>2.8758529790705278</v>
      </c>
      <c r="F301">
        <v>60</v>
      </c>
      <c r="G301">
        <f t="shared" si="17"/>
        <v>3.8344706387607039</v>
      </c>
      <c r="H301">
        <v>105</v>
      </c>
      <c r="I301">
        <f t="shared" si="18"/>
        <v>6.7103236178312313</v>
      </c>
      <c r="J301">
        <v>12.59</v>
      </c>
      <c r="M301">
        <v>9.85</v>
      </c>
      <c r="N301">
        <f t="shared" si="19"/>
        <v>1.6992960054979163</v>
      </c>
      <c r="O301">
        <v>7.05</v>
      </c>
    </row>
    <row r="302" spans="1:16" ht="15" x14ac:dyDescent="0.25">
      <c r="A302" t="s">
        <v>192</v>
      </c>
      <c r="B302" t="s">
        <v>186</v>
      </c>
      <c r="C302">
        <v>51.3</v>
      </c>
      <c r="D302">
        <v>40</v>
      </c>
      <c r="E302">
        <f t="shared" si="16"/>
        <v>2.4855837786760686</v>
      </c>
      <c r="F302">
        <v>48</v>
      </c>
      <c r="G302">
        <f t="shared" si="17"/>
        <v>2.9827005344112827</v>
      </c>
      <c r="H302">
        <v>88</v>
      </c>
      <c r="I302">
        <f t="shared" si="18"/>
        <v>5.4682843130873513</v>
      </c>
      <c r="J302">
        <v>13.22</v>
      </c>
      <c r="M302">
        <v>8.25</v>
      </c>
      <c r="N302">
        <f t="shared" si="19"/>
        <v>1.3979798546964359</v>
      </c>
      <c r="O302">
        <v>6.3500000000000005</v>
      </c>
    </row>
    <row r="303" spans="1:16" ht="15" x14ac:dyDescent="0.25">
      <c r="A303" t="s">
        <v>492</v>
      </c>
      <c r="B303" t="s">
        <v>493</v>
      </c>
      <c r="C303">
        <v>70.400000000000006</v>
      </c>
      <c r="D303">
        <v>51</v>
      </c>
      <c r="E303">
        <f t="shared" si="16"/>
        <v>2.5348503429238054</v>
      </c>
      <c r="F303">
        <v>64</v>
      </c>
      <c r="G303">
        <f t="shared" si="17"/>
        <v>3.1809886656298731</v>
      </c>
      <c r="H303">
        <v>115</v>
      </c>
      <c r="I303">
        <f t="shared" si="18"/>
        <v>5.7158390085536785</v>
      </c>
      <c r="J303">
        <v>13.41</v>
      </c>
      <c r="M303">
        <v>11.46</v>
      </c>
      <c r="N303">
        <f t="shared" si="19"/>
        <v>1.6836978346499416</v>
      </c>
      <c r="O303">
        <v>6.33</v>
      </c>
    </row>
    <row r="304" spans="1:16" ht="15" x14ac:dyDescent="0.25">
      <c r="A304" t="s">
        <v>350</v>
      </c>
      <c r="B304" t="s">
        <v>351</v>
      </c>
      <c r="C304">
        <v>50.1</v>
      </c>
      <c r="D304">
        <v>37</v>
      </c>
      <c r="E304">
        <f t="shared" si="16"/>
        <v>2.3378857751411442</v>
      </c>
      <c r="F304">
        <v>50</v>
      </c>
      <c r="G304">
        <f t="shared" si="17"/>
        <v>3.159305101542087</v>
      </c>
      <c r="H304">
        <v>87</v>
      </c>
      <c r="I304">
        <f t="shared" si="18"/>
        <v>5.4971908766832307</v>
      </c>
      <c r="J304">
        <v>13.94</v>
      </c>
      <c r="M304">
        <v>8.2900000000000009</v>
      </c>
      <c r="N304">
        <f t="shared" si="19"/>
        <v>1.4198280428940546</v>
      </c>
      <c r="O304">
        <v>5.68</v>
      </c>
    </row>
    <row r="305" spans="1:15" ht="15" x14ac:dyDescent="0.25">
      <c r="A305" t="s">
        <v>494</v>
      </c>
      <c r="B305" t="s">
        <v>384</v>
      </c>
      <c r="C305">
        <v>48.8</v>
      </c>
      <c r="D305">
        <v>38</v>
      </c>
      <c r="E305">
        <f t="shared" si="16"/>
        <v>2.4460281581346361</v>
      </c>
      <c r="F305">
        <v>46</v>
      </c>
      <c r="G305">
        <f t="shared" si="17"/>
        <v>2.9609814545840329</v>
      </c>
      <c r="H305">
        <v>84</v>
      </c>
      <c r="I305">
        <f t="shared" si="18"/>
        <v>5.4070096127186691</v>
      </c>
      <c r="J305">
        <v>14.13</v>
      </c>
      <c r="M305">
        <v>8.1</v>
      </c>
      <c r="N305">
        <f t="shared" si="19"/>
        <v>1.4038271697815021</v>
      </c>
      <c r="O305">
        <v>5.5</v>
      </c>
    </row>
    <row r="306" spans="1:15" ht="15" x14ac:dyDescent="0.25">
      <c r="A306" t="s">
        <v>495</v>
      </c>
      <c r="B306" t="s">
        <v>496</v>
      </c>
      <c r="C306">
        <v>52.7</v>
      </c>
      <c r="D306">
        <v>32</v>
      </c>
      <c r="E306">
        <f t="shared" si="16"/>
        <v>1.9510474059369991</v>
      </c>
      <c r="F306">
        <v>40</v>
      </c>
      <c r="G306">
        <f t="shared" si="17"/>
        <v>2.4388092574212488</v>
      </c>
      <c r="H306">
        <v>72</v>
      </c>
      <c r="I306">
        <f t="shared" si="18"/>
        <v>4.3898566633582474</v>
      </c>
      <c r="J306">
        <v>14.19</v>
      </c>
      <c r="M306">
        <v>6.94</v>
      </c>
      <c r="N306">
        <f t="shared" si="19"/>
        <v>1.1618094328241673</v>
      </c>
      <c r="O306">
        <v>4.92</v>
      </c>
    </row>
    <row r="307" spans="1:15" ht="15" x14ac:dyDescent="0.25">
      <c r="A307" t="s">
        <v>476</v>
      </c>
      <c r="B307" t="s">
        <v>207</v>
      </c>
      <c r="C307">
        <v>52.7</v>
      </c>
      <c r="D307">
        <v>42</v>
      </c>
      <c r="E307">
        <f t="shared" si="16"/>
        <v>2.5607497202923111</v>
      </c>
      <c r="F307">
        <v>50</v>
      </c>
      <c r="G307">
        <f t="shared" si="17"/>
        <v>3.0485115717765612</v>
      </c>
      <c r="H307">
        <v>92</v>
      </c>
      <c r="I307">
        <f t="shared" si="18"/>
        <v>5.6092612920688723</v>
      </c>
      <c r="J307">
        <v>14.44</v>
      </c>
      <c r="M307">
        <v>7.69</v>
      </c>
      <c r="N307">
        <f t="shared" si="19"/>
        <v>1.2873652072648194</v>
      </c>
      <c r="O307">
        <v>6</v>
      </c>
    </row>
    <row r="308" spans="1:15" ht="15" x14ac:dyDescent="0.25">
      <c r="A308" t="s">
        <v>123</v>
      </c>
      <c r="B308" t="s">
        <v>337</v>
      </c>
      <c r="C308">
        <v>73.5</v>
      </c>
      <c r="D308">
        <v>43</v>
      </c>
      <c r="E308">
        <f t="shared" si="16"/>
        <v>2.0732220684241693</v>
      </c>
      <c r="F308">
        <v>51</v>
      </c>
      <c r="G308">
        <f t="shared" si="17"/>
        <v>2.4589378020844803</v>
      </c>
      <c r="H308">
        <v>94</v>
      </c>
      <c r="I308">
        <f t="shared" si="18"/>
        <v>4.5321598705086501</v>
      </c>
      <c r="J308">
        <v>14.5</v>
      </c>
      <c r="M308">
        <v>9.4</v>
      </c>
      <c r="N308">
        <f t="shared" si="19"/>
        <v>1.3544733361425323</v>
      </c>
      <c r="O308">
        <v>5.79</v>
      </c>
    </row>
    <row r="309" spans="1:15" ht="15" x14ac:dyDescent="0.25">
      <c r="A309" t="s">
        <v>3</v>
      </c>
      <c r="B309" t="s">
        <v>177</v>
      </c>
      <c r="C309">
        <v>51.5</v>
      </c>
      <c r="D309">
        <v>40</v>
      </c>
      <c r="E309">
        <f t="shared" si="16"/>
        <v>2.478769050007489</v>
      </c>
      <c r="F309">
        <v>46</v>
      </c>
      <c r="G309">
        <f t="shared" si="17"/>
        <v>2.8505844075086122</v>
      </c>
      <c r="H309">
        <v>86</v>
      </c>
      <c r="I309">
        <f t="shared" si="18"/>
        <v>5.3293534575161008</v>
      </c>
      <c r="J309">
        <v>14.5</v>
      </c>
      <c r="M309">
        <v>8.01</v>
      </c>
      <c r="N309">
        <f t="shared" si="19"/>
        <v>1.3549324943697791</v>
      </c>
      <c r="O309">
        <v>6.18</v>
      </c>
    </row>
    <row r="310" spans="1:15" ht="15" x14ac:dyDescent="0.25">
      <c r="A310" t="s">
        <v>52</v>
      </c>
      <c r="B310" t="s">
        <v>497</v>
      </c>
      <c r="C310">
        <v>41.6</v>
      </c>
      <c r="D310">
        <v>30</v>
      </c>
      <c r="E310">
        <f t="shared" si="16"/>
        <v>2.1612986334774296</v>
      </c>
      <c r="F310">
        <v>38</v>
      </c>
      <c r="G310">
        <f t="shared" si="17"/>
        <v>2.7376449357380772</v>
      </c>
      <c r="H310">
        <v>68</v>
      </c>
      <c r="I310">
        <f t="shared" si="18"/>
        <v>4.8989435692155068</v>
      </c>
      <c r="J310">
        <v>14.53</v>
      </c>
      <c r="M310">
        <v>6.25</v>
      </c>
      <c r="N310">
        <f t="shared" si="19"/>
        <v>1.1640250505671745</v>
      </c>
      <c r="O310">
        <v>6.3</v>
      </c>
    </row>
    <row r="311" spans="1:15" ht="15" x14ac:dyDescent="0.25">
      <c r="A311" t="s">
        <v>190</v>
      </c>
      <c r="B311" t="s">
        <v>191</v>
      </c>
      <c r="C311">
        <v>82.2</v>
      </c>
      <c r="D311">
        <v>51</v>
      </c>
      <c r="E311">
        <f t="shared" si="16"/>
        <v>2.2723075375724999</v>
      </c>
      <c r="F311">
        <v>60</v>
      </c>
      <c r="G311">
        <f t="shared" si="17"/>
        <v>2.6733029853794115</v>
      </c>
      <c r="H311">
        <v>111</v>
      </c>
      <c r="I311">
        <f t="shared" si="18"/>
        <v>4.9456105229519114</v>
      </c>
      <c r="J311">
        <v>15.16</v>
      </c>
      <c r="M311">
        <v>9.7900000000000009</v>
      </c>
      <c r="N311">
        <f t="shared" si="19"/>
        <v>1.3412894314105248</v>
      </c>
      <c r="O311">
        <v>5.75</v>
      </c>
    </row>
    <row r="312" spans="1:15" ht="15" x14ac:dyDescent="0.25">
      <c r="A312" t="s">
        <v>498</v>
      </c>
      <c r="B312" t="s">
        <v>219</v>
      </c>
      <c r="D312">
        <v>50</v>
      </c>
      <c r="E312" t="str">
        <f t="shared" si="16"/>
        <v/>
      </c>
      <c r="F312">
        <v>64</v>
      </c>
      <c r="G312" t="str">
        <f t="shared" si="17"/>
        <v/>
      </c>
      <c r="H312">
        <v>114</v>
      </c>
      <c r="I312" t="str">
        <f t="shared" si="18"/>
        <v/>
      </c>
      <c r="J312">
        <v>16.21</v>
      </c>
      <c r="M312">
        <v>7.88</v>
      </c>
      <c r="N312" t="str">
        <f t="shared" si="19"/>
        <v/>
      </c>
      <c r="O312">
        <v>4.63</v>
      </c>
    </row>
    <row r="313" spans="1:15" ht="15" x14ac:dyDescent="0.25">
      <c r="A313" t="s">
        <v>499</v>
      </c>
      <c r="B313" t="s">
        <v>500</v>
      </c>
      <c r="C313">
        <v>47.2</v>
      </c>
      <c r="D313">
        <v>43</v>
      </c>
      <c r="E313">
        <f t="shared" si="16"/>
        <v>2.833750650673069</v>
      </c>
      <c r="F313">
        <v>54</v>
      </c>
      <c r="G313">
        <f t="shared" si="17"/>
        <v>3.5586636078219938</v>
      </c>
      <c r="H313">
        <v>97</v>
      </c>
      <c r="I313">
        <f t="shared" si="18"/>
        <v>6.3924142584950623</v>
      </c>
      <c r="L313">
        <v>5.22</v>
      </c>
      <c r="M313">
        <v>6.62</v>
      </c>
      <c r="N313">
        <f t="shared" si="19"/>
        <v>1.1646984267911042</v>
      </c>
      <c r="O313">
        <v>6.49</v>
      </c>
    </row>
    <row r="314" spans="1:15" ht="15" x14ac:dyDescent="0.25">
      <c r="A314" t="s">
        <v>501</v>
      </c>
      <c r="B314" t="s">
        <v>502</v>
      </c>
      <c r="C314">
        <v>43.9</v>
      </c>
      <c r="D314">
        <v>12</v>
      </c>
      <c r="E314">
        <f t="shared" si="16"/>
        <v>0.83230869355723236</v>
      </c>
      <c r="F314">
        <v>17</v>
      </c>
      <c r="G314">
        <f t="shared" si="17"/>
        <v>1.1791039825394125</v>
      </c>
      <c r="H314">
        <v>29</v>
      </c>
      <c r="I314">
        <f t="shared" si="18"/>
        <v>2.0114126760966449</v>
      </c>
      <c r="L314">
        <v>5.58</v>
      </c>
      <c r="M314">
        <v>5.35</v>
      </c>
      <c r="N314">
        <f t="shared" si="19"/>
        <v>0.97252308719215064</v>
      </c>
      <c r="O314">
        <v>4.7300000000000004</v>
      </c>
    </row>
    <row r="315" spans="1:15" ht="15" x14ac:dyDescent="0.25">
      <c r="A315" t="s">
        <v>503</v>
      </c>
      <c r="B315" t="s">
        <v>504</v>
      </c>
      <c r="C315">
        <v>47.6</v>
      </c>
      <c r="D315">
        <v>26</v>
      </c>
      <c r="E315">
        <f t="shared" si="16"/>
        <v>1.7032586061242205</v>
      </c>
      <c r="F315">
        <v>32</v>
      </c>
      <c r="G315">
        <f t="shared" si="17"/>
        <v>2.0963182844605792</v>
      </c>
      <c r="H315">
        <v>58</v>
      </c>
      <c r="I315">
        <f t="shared" si="18"/>
        <v>3.7995768905847993</v>
      </c>
      <c r="L315">
        <v>5.2</v>
      </c>
      <c r="M315">
        <v>7.45</v>
      </c>
      <c r="N315">
        <f t="shared" si="19"/>
        <v>1.3057485192402198</v>
      </c>
      <c r="O315">
        <v>6.04</v>
      </c>
    </row>
    <row r="316" spans="1:15" ht="15" x14ac:dyDescent="0.25">
      <c r="A316" t="s">
        <v>505</v>
      </c>
      <c r="B316" t="s">
        <v>506</v>
      </c>
      <c r="C316">
        <v>50.5</v>
      </c>
      <c r="D316">
        <v>40</v>
      </c>
      <c r="E316">
        <f t="shared" si="16"/>
        <v>2.513302213473005</v>
      </c>
      <c r="F316">
        <v>47</v>
      </c>
      <c r="G316">
        <f t="shared" si="17"/>
        <v>2.9531301008307809</v>
      </c>
      <c r="H316">
        <v>87</v>
      </c>
      <c r="I316">
        <f t="shared" si="18"/>
        <v>5.4664323143037858</v>
      </c>
      <c r="J316">
        <v>12.8</v>
      </c>
      <c r="M316">
        <v>9.66</v>
      </c>
      <c r="N316">
        <f t="shared" si="19"/>
        <v>1.6485471549113495</v>
      </c>
      <c r="O316">
        <v>6.91</v>
      </c>
    </row>
    <row r="317" spans="1:15" ht="15" x14ac:dyDescent="0.25">
      <c r="A317" t="s">
        <v>363</v>
      </c>
      <c r="B317" t="s">
        <v>219</v>
      </c>
      <c r="C317">
        <v>48.2</v>
      </c>
      <c r="D317">
        <v>38</v>
      </c>
      <c r="E317">
        <f t="shared" si="16"/>
        <v>2.4674729645201219</v>
      </c>
      <c r="F317">
        <v>48</v>
      </c>
      <c r="G317">
        <f t="shared" si="17"/>
        <v>3.1168079551833121</v>
      </c>
      <c r="H317">
        <v>86</v>
      </c>
      <c r="I317">
        <f t="shared" si="18"/>
        <v>5.584280919703434</v>
      </c>
      <c r="J317">
        <v>13.1</v>
      </c>
      <c r="M317">
        <v>7.97</v>
      </c>
      <c r="N317">
        <f t="shared" si="19"/>
        <v>1.3890219153846193</v>
      </c>
      <c r="O317">
        <v>5.86</v>
      </c>
    </row>
    <row r="318" spans="1:15" ht="15" x14ac:dyDescent="0.25">
      <c r="A318" t="s">
        <v>84</v>
      </c>
      <c r="B318" t="s">
        <v>186</v>
      </c>
      <c r="C318">
        <v>60.6</v>
      </c>
      <c r="D318">
        <v>48</v>
      </c>
      <c r="E318">
        <f t="shared" si="16"/>
        <v>2.6518987172275961</v>
      </c>
      <c r="F318">
        <v>65</v>
      </c>
      <c r="G318">
        <f t="shared" si="17"/>
        <v>3.5911128462457031</v>
      </c>
      <c r="H318">
        <v>113</v>
      </c>
      <c r="I318">
        <f t="shared" si="18"/>
        <v>6.2430115634732992</v>
      </c>
      <c r="J318">
        <v>13.5</v>
      </c>
      <c r="M318">
        <v>10.09</v>
      </c>
      <c r="N318">
        <f t="shared" si="19"/>
        <v>1.5860578389706281</v>
      </c>
      <c r="O318">
        <v>6.5</v>
      </c>
    </row>
    <row r="319" spans="1:15" ht="15" x14ac:dyDescent="0.25">
      <c r="A319" t="s">
        <v>55</v>
      </c>
      <c r="B319" t="s">
        <v>207</v>
      </c>
      <c r="C319">
        <v>71.8</v>
      </c>
      <c r="D319">
        <v>52</v>
      </c>
      <c r="E319">
        <f t="shared" si="16"/>
        <v>2.5488923150236871</v>
      </c>
      <c r="F319">
        <v>58</v>
      </c>
      <c r="G319">
        <f t="shared" si="17"/>
        <v>2.8429952744494971</v>
      </c>
      <c r="H319">
        <v>110</v>
      </c>
      <c r="I319">
        <f t="shared" si="18"/>
        <v>5.3918875894731837</v>
      </c>
      <c r="J319">
        <v>13.7</v>
      </c>
      <c r="M319">
        <v>10.220000000000001</v>
      </c>
      <c r="N319">
        <f t="shared" si="19"/>
        <v>1.4882473782281826</v>
      </c>
      <c r="O319">
        <v>6.1</v>
      </c>
    </row>
    <row r="320" spans="1:15" ht="15" x14ac:dyDescent="0.25">
      <c r="A320" t="s">
        <v>507</v>
      </c>
      <c r="B320" t="s">
        <v>399</v>
      </c>
      <c r="C320">
        <v>55.1</v>
      </c>
      <c r="D320">
        <v>30</v>
      </c>
      <c r="E320">
        <f t="shared" si="16"/>
        <v>1.7725251587261068</v>
      </c>
      <c r="F320">
        <v>42</v>
      </c>
      <c r="G320">
        <f t="shared" si="17"/>
        <v>2.4815352222165497</v>
      </c>
      <c r="H320">
        <v>72</v>
      </c>
      <c r="I320">
        <f t="shared" si="18"/>
        <v>4.2540603809426569</v>
      </c>
      <c r="J320">
        <v>13.7</v>
      </c>
      <c r="M320">
        <v>8.81</v>
      </c>
      <c r="N320">
        <f t="shared" si="19"/>
        <v>1.4455464696917721</v>
      </c>
      <c r="O320">
        <v>6.3</v>
      </c>
    </row>
    <row r="321" spans="1:15" ht="15" x14ac:dyDescent="0.25">
      <c r="A321" t="s">
        <v>108</v>
      </c>
      <c r="B321" t="s">
        <v>109</v>
      </c>
      <c r="C321">
        <v>44.9</v>
      </c>
      <c r="D321">
        <v>21</v>
      </c>
      <c r="E321">
        <f t="shared" si="16"/>
        <v>1.4335755408613544</v>
      </c>
      <c r="F321">
        <v>30</v>
      </c>
      <c r="G321">
        <f t="shared" si="17"/>
        <v>2.0479650583733635</v>
      </c>
      <c r="H321">
        <v>51</v>
      </c>
      <c r="I321">
        <f t="shared" si="18"/>
        <v>3.4815405992347181</v>
      </c>
      <c r="J321">
        <v>14.1</v>
      </c>
      <c r="M321">
        <v>7.62</v>
      </c>
      <c r="N321">
        <f t="shared" si="19"/>
        <v>1.3711699308500229</v>
      </c>
      <c r="O321">
        <v>5.6</v>
      </c>
    </row>
    <row r="322" spans="1:15" ht="15" x14ac:dyDescent="0.25">
      <c r="A322" t="s">
        <v>88</v>
      </c>
      <c r="B322" t="s">
        <v>241</v>
      </c>
      <c r="C322">
        <v>63.3</v>
      </c>
      <c r="D322">
        <v>52</v>
      </c>
      <c r="E322">
        <f t="shared" si="16"/>
        <v>2.7858746192988284</v>
      </c>
      <c r="F322">
        <v>66</v>
      </c>
      <c r="G322">
        <f t="shared" si="17"/>
        <v>3.5359177860331283</v>
      </c>
      <c r="H322">
        <v>118</v>
      </c>
      <c r="I322">
        <f t="shared" si="18"/>
        <v>6.3217924053319567</v>
      </c>
      <c r="J322">
        <v>14.3</v>
      </c>
      <c r="M322">
        <v>9.9700000000000006</v>
      </c>
      <c r="N322">
        <f t="shared" si="19"/>
        <v>1.5366979915892918</v>
      </c>
      <c r="O322">
        <v>6</v>
      </c>
    </row>
    <row r="323" spans="1:15" ht="15" x14ac:dyDescent="0.25">
      <c r="A323" t="s">
        <v>242</v>
      </c>
      <c r="B323" t="s">
        <v>216</v>
      </c>
      <c r="C323">
        <v>86.6</v>
      </c>
      <c r="D323">
        <v>35</v>
      </c>
      <c r="E323">
        <f t="shared" ref="E323:E386" si="20">IF(AND($C323&gt;0,D323&gt;0),D323/($C323^0.70558407859294),"")</f>
        <v>1.5030944379957103</v>
      </c>
      <c r="F323">
        <v>49</v>
      </c>
      <c r="G323">
        <f t="shared" ref="G323:G386" si="21">IF(AND($C323&gt;0,F323&gt;0),F323/($C323^0.70558407859294),"")</f>
        <v>2.1043322131939943</v>
      </c>
      <c r="H323">
        <v>84</v>
      </c>
      <c r="I323">
        <f t="shared" ref="I323:I386" si="22">IF(AND($C323&gt;0,H323&gt;0),H323/($C323^0.70558407859294),"")</f>
        <v>3.6074266511897046</v>
      </c>
      <c r="J323">
        <v>14.4</v>
      </c>
      <c r="M323">
        <v>9.0299999999999994</v>
      </c>
      <c r="N323">
        <f t="shared" ref="N323:N386" si="23">IF(AND($C323&gt;0,M323&gt;0),M323/($C323^0.450818786555515),"")</f>
        <v>1.2084210596755676</v>
      </c>
      <c r="O323">
        <v>5.6</v>
      </c>
    </row>
    <row r="324" spans="1:15" ht="15" x14ac:dyDescent="0.25">
      <c r="A324" t="s">
        <v>508</v>
      </c>
      <c r="B324" t="s">
        <v>509</v>
      </c>
      <c r="C324">
        <v>47.5</v>
      </c>
      <c r="D324">
        <v>24</v>
      </c>
      <c r="E324">
        <f t="shared" si="20"/>
        <v>1.5745734567486673</v>
      </c>
      <c r="F324">
        <v>28</v>
      </c>
      <c r="G324">
        <f t="shared" si="21"/>
        <v>1.8370023662067787</v>
      </c>
      <c r="H324">
        <v>52</v>
      </c>
      <c r="I324">
        <f t="shared" si="22"/>
        <v>3.411575822955446</v>
      </c>
      <c r="J324">
        <v>14.4</v>
      </c>
      <c r="M324">
        <v>5.71</v>
      </c>
      <c r="N324">
        <f t="shared" si="23"/>
        <v>1.001731036634921</v>
      </c>
      <c r="O324">
        <v>5.0999999999999996</v>
      </c>
    </row>
    <row r="325" spans="1:15" ht="15" x14ac:dyDescent="0.25">
      <c r="A325" t="s">
        <v>42</v>
      </c>
      <c r="B325" t="s">
        <v>510</v>
      </c>
      <c r="C325">
        <v>53.3</v>
      </c>
      <c r="D325">
        <v>28</v>
      </c>
      <c r="E325">
        <f t="shared" si="20"/>
        <v>1.6935842437717767</v>
      </c>
      <c r="F325">
        <v>41</v>
      </c>
      <c r="G325">
        <f t="shared" si="21"/>
        <v>2.4798912140943874</v>
      </c>
      <c r="H325">
        <v>69</v>
      </c>
      <c r="I325">
        <f t="shared" si="22"/>
        <v>4.1734754578661644</v>
      </c>
      <c r="J325">
        <v>15.3</v>
      </c>
      <c r="M325">
        <v>7.51</v>
      </c>
      <c r="N325">
        <f t="shared" si="23"/>
        <v>1.2508316793297625</v>
      </c>
      <c r="O325">
        <v>6.28</v>
      </c>
    </row>
    <row r="326" spans="1:15" ht="15" x14ac:dyDescent="0.25">
      <c r="A326" t="s">
        <v>122</v>
      </c>
      <c r="B326" t="s">
        <v>511</v>
      </c>
      <c r="C326">
        <v>42.8</v>
      </c>
      <c r="D326">
        <v>24</v>
      </c>
      <c r="E326">
        <f t="shared" si="20"/>
        <v>1.6946908834148622</v>
      </c>
      <c r="F326">
        <v>31</v>
      </c>
      <c r="G326">
        <f t="shared" si="21"/>
        <v>2.1889757244108639</v>
      </c>
      <c r="H326">
        <v>55</v>
      </c>
      <c r="I326">
        <f t="shared" si="22"/>
        <v>3.883666607825726</v>
      </c>
      <c r="L326">
        <v>5.44</v>
      </c>
      <c r="M326">
        <v>6.0200000000000005</v>
      </c>
      <c r="N326">
        <f t="shared" si="23"/>
        <v>1.1069066357228106</v>
      </c>
      <c r="O326">
        <v>5.12</v>
      </c>
    </row>
    <row r="327" spans="1:15" ht="15" x14ac:dyDescent="0.25">
      <c r="A327" t="s">
        <v>512</v>
      </c>
      <c r="B327" t="s">
        <v>513</v>
      </c>
      <c r="C327">
        <v>41.8</v>
      </c>
      <c r="D327">
        <v>18</v>
      </c>
      <c r="E327">
        <f t="shared" si="20"/>
        <v>1.2923981631354451</v>
      </c>
      <c r="F327">
        <v>25</v>
      </c>
      <c r="G327">
        <f t="shared" si="21"/>
        <v>1.7949974487992293</v>
      </c>
      <c r="H327">
        <v>43</v>
      </c>
      <c r="I327">
        <f t="shared" si="22"/>
        <v>3.0873956119346744</v>
      </c>
      <c r="L327">
        <v>5.68</v>
      </c>
      <c r="M327">
        <v>5.64</v>
      </c>
      <c r="N327">
        <f t="shared" si="23"/>
        <v>1.048147444568821</v>
      </c>
      <c r="O327">
        <v>5.15</v>
      </c>
    </row>
    <row r="328" spans="1:15" ht="15" x14ac:dyDescent="0.25">
      <c r="A328" t="s">
        <v>363</v>
      </c>
      <c r="B328" t="s">
        <v>514</v>
      </c>
      <c r="C328">
        <v>50.3</v>
      </c>
      <c r="D328">
        <v>40</v>
      </c>
      <c r="E328">
        <f t="shared" si="20"/>
        <v>2.5203491710414014</v>
      </c>
      <c r="F328">
        <v>52</v>
      </c>
      <c r="G328">
        <f t="shared" si="21"/>
        <v>3.2764539223538218</v>
      </c>
      <c r="H328">
        <v>92</v>
      </c>
      <c r="I328">
        <f t="shared" si="22"/>
        <v>5.7968030933952228</v>
      </c>
      <c r="L328">
        <v>5.25</v>
      </c>
      <c r="M328">
        <v>8.9</v>
      </c>
      <c r="N328">
        <f t="shared" si="23"/>
        <v>1.5215673914723262</v>
      </c>
      <c r="O328">
        <v>5.95</v>
      </c>
    </row>
    <row r="329" spans="1:15" ht="15" x14ac:dyDescent="0.25">
      <c r="A329" t="s">
        <v>515</v>
      </c>
      <c r="B329" t="s">
        <v>516</v>
      </c>
      <c r="C329">
        <v>41.5</v>
      </c>
      <c r="D329">
        <v>23</v>
      </c>
      <c r="E329">
        <f t="shared" si="20"/>
        <v>1.6598118489733913</v>
      </c>
      <c r="F329">
        <v>28</v>
      </c>
      <c r="G329">
        <f t="shared" si="21"/>
        <v>2.0206405117936939</v>
      </c>
      <c r="H329">
        <v>51</v>
      </c>
      <c r="I329">
        <f t="shared" si="22"/>
        <v>3.6804523607670849</v>
      </c>
      <c r="L329">
        <v>5.85</v>
      </c>
      <c r="M329">
        <v>5.8</v>
      </c>
      <c r="N329">
        <f t="shared" si="23"/>
        <v>1.0813879204422396</v>
      </c>
      <c r="O329">
        <v>4.4400000000000004</v>
      </c>
    </row>
    <row r="330" spans="1:15" ht="15" x14ac:dyDescent="0.25">
      <c r="A330" t="s">
        <v>517</v>
      </c>
      <c r="B330" t="s">
        <v>518</v>
      </c>
      <c r="C330">
        <v>55.7</v>
      </c>
      <c r="D330">
        <v>26</v>
      </c>
      <c r="E330">
        <f t="shared" si="20"/>
        <v>1.5244939975057483</v>
      </c>
      <c r="F330">
        <v>37</v>
      </c>
      <c r="G330">
        <f t="shared" si="21"/>
        <v>2.1694722272197189</v>
      </c>
      <c r="H330">
        <v>63</v>
      </c>
      <c r="I330">
        <f t="shared" si="22"/>
        <v>3.6939662247254672</v>
      </c>
      <c r="L330">
        <v>5.25</v>
      </c>
      <c r="M330">
        <v>7.78</v>
      </c>
      <c r="N330">
        <f t="shared" si="23"/>
        <v>1.2703262615966091</v>
      </c>
      <c r="O330">
        <v>5.5</v>
      </c>
    </row>
    <row r="331" spans="1:15" ht="15" x14ac:dyDescent="0.25">
      <c r="A331" t="s">
        <v>234</v>
      </c>
      <c r="B331" t="s">
        <v>519</v>
      </c>
      <c r="C331">
        <v>43.4</v>
      </c>
      <c r="D331">
        <v>35</v>
      </c>
      <c r="E331">
        <f t="shared" si="20"/>
        <v>2.4472670468807594</v>
      </c>
      <c r="F331">
        <v>44</v>
      </c>
      <c r="G331">
        <f t="shared" si="21"/>
        <v>3.0765642875072405</v>
      </c>
      <c r="H331">
        <v>79</v>
      </c>
      <c r="I331">
        <f t="shared" si="22"/>
        <v>5.5238313343879994</v>
      </c>
      <c r="L331">
        <v>5.07</v>
      </c>
      <c r="M331">
        <v>9.9500000000000011</v>
      </c>
      <c r="N331">
        <f t="shared" si="23"/>
        <v>1.8180756402249987</v>
      </c>
      <c r="O331">
        <v>6.25</v>
      </c>
    </row>
    <row r="332" spans="1:15" x14ac:dyDescent="0.3">
      <c r="A332" t="s">
        <v>28</v>
      </c>
      <c r="B332" t="s">
        <v>113</v>
      </c>
      <c r="C332">
        <v>54.8</v>
      </c>
      <c r="D332">
        <v>42</v>
      </c>
      <c r="E332">
        <f t="shared" si="20"/>
        <v>2.4911129084558308</v>
      </c>
      <c r="F332">
        <v>51</v>
      </c>
      <c r="G332">
        <f t="shared" si="21"/>
        <v>3.0249228174106513</v>
      </c>
      <c r="H332">
        <v>93</v>
      </c>
      <c r="I332">
        <f t="shared" si="22"/>
        <v>5.5160357258664821</v>
      </c>
      <c r="J332">
        <v>13.1</v>
      </c>
      <c r="M332">
        <v>10.4</v>
      </c>
      <c r="N332">
        <f t="shared" si="23"/>
        <v>1.710639113316571</v>
      </c>
      <c r="O332">
        <v>6.62</v>
      </c>
    </row>
    <row r="333" spans="1:15" x14ac:dyDescent="0.3">
      <c r="A333" t="s">
        <v>114</v>
      </c>
      <c r="B333" t="s">
        <v>115</v>
      </c>
      <c r="C333">
        <v>66.7</v>
      </c>
      <c r="D333">
        <v>46</v>
      </c>
      <c r="E333">
        <f t="shared" si="20"/>
        <v>2.3751097688469076</v>
      </c>
      <c r="F333">
        <v>62</v>
      </c>
      <c r="G333">
        <f t="shared" si="21"/>
        <v>3.2012349058371363</v>
      </c>
      <c r="H333">
        <v>108</v>
      </c>
      <c r="I333">
        <f t="shared" si="22"/>
        <v>5.5763446746840435</v>
      </c>
      <c r="J333">
        <v>14</v>
      </c>
      <c r="M333">
        <v>7.73</v>
      </c>
      <c r="N333">
        <f t="shared" si="23"/>
        <v>1.1636685552805472</v>
      </c>
      <c r="O333">
        <v>5.48</v>
      </c>
    </row>
    <row r="334" spans="1:15" ht="15" x14ac:dyDescent="0.25">
      <c r="A334" t="s">
        <v>520</v>
      </c>
      <c r="B334" t="s">
        <v>521</v>
      </c>
      <c r="C334">
        <v>42.9</v>
      </c>
      <c r="D334">
        <v>32</v>
      </c>
      <c r="E334">
        <f t="shared" si="20"/>
        <v>2.2558701829220524</v>
      </c>
      <c r="F334">
        <v>40</v>
      </c>
      <c r="G334">
        <f t="shared" si="21"/>
        <v>2.8198377286525655</v>
      </c>
      <c r="H334">
        <v>72</v>
      </c>
      <c r="I334">
        <f t="shared" si="22"/>
        <v>5.075707911574618</v>
      </c>
      <c r="J334">
        <v>14.1</v>
      </c>
      <c r="M334">
        <v>7.3</v>
      </c>
      <c r="N334">
        <f t="shared" si="23"/>
        <v>1.3408507663620248</v>
      </c>
      <c r="O334">
        <v>6.32</v>
      </c>
    </row>
    <row r="335" spans="1:15" ht="15" x14ac:dyDescent="0.25">
      <c r="A335" t="s">
        <v>190</v>
      </c>
      <c r="B335" t="s">
        <v>196</v>
      </c>
      <c r="C335">
        <v>74.099999999999994</v>
      </c>
      <c r="D335">
        <v>51</v>
      </c>
      <c r="E335">
        <f t="shared" si="20"/>
        <v>2.4448725173033417</v>
      </c>
      <c r="F335">
        <v>65</v>
      </c>
      <c r="G335">
        <f t="shared" si="21"/>
        <v>3.116013992641514</v>
      </c>
      <c r="H335">
        <v>116</v>
      </c>
      <c r="I335">
        <f t="shared" si="22"/>
        <v>5.5608865099448561</v>
      </c>
      <c r="J335">
        <v>14.1</v>
      </c>
      <c r="M335">
        <v>9.7000000000000011</v>
      </c>
      <c r="N335">
        <f t="shared" si="23"/>
        <v>1.3925877118818208</v>
      </c>
      <c r="O335">
        <v>5.8500000000000005</v>
      </c>
    </row>
    <row r="336" spans="1:15" ht="15" x14ac:dyDescent="0.25">
      <c r="A336" t="s">
        <v>3</v>
      </c>
      <c r="B336" t="s">
        <v>199</v>
      </c>
      <c r="C336">
        <v>62.7</v>
      </c>
      <c r="D336">
        <v>45</v>
      </c>
      <c r="E336">
        <f t="shared" si="20"/>
        <v>2.4271082808580355</v>
      </c>
      <c r="F336">
        <v>52</v>
      </c>
      <c r="G336">
        <f t="shared" si="21"/>
        <v>2.8046584578803966</v>
      </c>
      <c r="H336">
        <v>97</v>
      </c>
      <c r="I336">
        <f t="shared" si="22"/>
        <v>5.2317667387384326</v>
      </c>
      <c r="J336">
        <v>14.3</v>
      </c>
      <c r="M336">
        <v>9.76</v>
      </c>
      <c r="N336">
        <f t="shared" si="23"/>
        <v>1.5108030252533549</v>
      </c>
      <c r="O336">
        <v>6</v>
      </c>
    </row>
    <row r="337" spans="1:15" ht="15" x14ac:dyDescent="0.25">
      <c r="A337" t="s">
        <v>522</v>
      </c>
      <c r="B337" t="s">
        <v>523</v>
      </c>
      <c r="C337">
        <v>61.2</v>
      </c>
      <c r="D337">
        <v>25</v>
      </c>
      <c r="E337">
        <f t="shared" si="20"/>
        <v>1.3716289813220648</v>
      </c>
      <c r="F337">
        <v>34</v>
      </c>
      <c r="G337">
        <f t="shared" si="21"/>
        <v>1.8654154145980082</v>
      </c>
      <c r="H337">
        <v>59</v>
      </c>
      <c r="I337">
        <f t="shared" si="22"/>
        <v>3.2370443959200728</v>
      </c>
      <c r="J337">
        <v>14.6</v>
      </c>
      <c r="M337">
        <v>7.29</v>
      </c>
      <c r="N337">
        <f t="shared" si="23"/>
        <v>1.140844414094589</v>
      </c>
      <c r="O337">
        <v>5.5</v>
      </c>
    </row>
    <row r="338" spans="1:15" ht="15" x14ac:dyDescent="0.25">
      <c r="A338" t="s">
        <v>245</v>
      </c>
      <c r="C338">
        <v>55.7</v>
      </c>
      <c r="D338">
        <v>35</v>
      </c>
      <c r="E338">
        <f t="shared" si="20"/>
        <v>2.0522034581808151</v>
      </c>
      <c r="F338">
        <v>45</v>
      </c>
      <c r="G338">
        <f t="shared" si="21"/>
        <v>2.6385473033753337</v>
      </c>
      <c r="H338">
        <v>80</v>
      </c>
      <c r="I338">
        <f t="shared" si="22"/>
        <v>4.6907507615561483</v>
      </c>
      <c r="L338">
        <v>5.44</v>
      </c>
      <c r="M338">
        <v>7.75</v>
      </c>
      <c r="N338">
        <f t="shared" si="23"/>
        <v>1.2654278312819691</v>
      </c>
      <c r="O338">
        <v>5.62</v>
      </c>
    </row>
    <row r="339" spans="1:15" x14ac:dyDescent="0.3">
      <c r="A339" t="s">
        <v>114</v>
      </c>
      <c r="C339">
        <v>66.099999999999994</v>
      </c>
      <c r="D339">
        <v>48</v>
      </c>
      <c r="E339">
        <f t="shared" si="20"/>
        <v>2.4942275259542903</v>
      </c>
      <c r="F339">
        <v>65</v>
      </c>
      <c r="G339">
        <f t="shared" si="21"/>
        <v>3.3775997747297684</v>
      </c>
      <c r="H339">
        <v>113</v>
      </c>
      <c r="I339">
        <f t="shared" si="22"/>
        <v>5.8718273006840587</v>
      </c>
      <c r="L339">
        <v>5.34</v>
      </c>
      <c r="M339">
        <v>7.37</v>
      </c>
      <c r="N339">
        <f t="shared" si="23"/>
        <v>1.1140032929759367</v>
      </c>
      <c r="O339">
        <v>5.39</v>
      </c>
    </row>
    <row r="340" spans="1:15" ht="15" x14ac:dyDescent="0.25">
      <c r="A340" t="s">
        <v>522</v>
      </c>
      <c r="C340">
        <v>62.1</v>
      </c>
      <c r="D340">
        <v>27</v>
      </c>
      <c r="E340">
        <f t="shared" si="20"/>
        <v>1.4661786110058697</v>
      </c>
      <c r="F340">
        <v>34</v>
      </c>
      <c r="G340">
        <f t="shared" si="21"/>
        <v>1.8462989916370209</v>
      </c>
      <c r="H340">
        <v>61</v>
      </c>
      <c r="I340">
        <f t="shared" si="22"/>
        <v>3.3124776026428906</v>
      </c>
      <c r="L340">
        <v>5.75</v>
      </c>
      <c r="M340">
        <v>7.4</v>
      </c>
      <c r="N340">
        <f t="shared" si="23"/>
        <v>1.1504621641139499</v>
      </c>
      <c r="O340">
        <v>5.29</v>
      </c>
    </row>
    <row r="341" spans="1:15" ht="15" x14ac:dyDescent="0.25">
      <c r="A341" t="s">
        <v>524</v>
      </c>
      <c r="C341">
        <v>46.9</v>
      </c>
      <c r="D341">
        <v>13</v>
      </c>
      <c r="E341">
        <f t="shared" si="20"/>
        <v>0.86057832184153649</v>
      </c>
      <c r="F341">
        <v>24</v>
      </c>
      <c r="G341">
        <f t="shared" si="21"/>
        <v>1.5887599787843749</v>
      </c>
      <c r="H341">
        <v>37</v>
      </c>
      <c r="I341">
        <f t="shared" si="22"/>
        <v>2.4493383006259113</v>
      </c>
      <c r="L341">
        <v>5.22</v>
      </c>
      <c r="M341">
        <v>6.17</v>
      </c>
      <c r="N341">
        <f t="shared" si="23"/>
        <v>1.0886519403130273</v>
      </c>
      <c r="O341">
        <v>5.17</v>
      </c>
    </row>
    <row r="342" spans="1:15" ht="15" x14ac:dyDescent="0.25">
      <c r="A342" t="s">
        <v>243</v>
      </c>
      <c r="C342">
        <v>40.299999999999997</v>
      </c>
      <c r="D342">
        <v>31</v>
      </c>
      <c r="E342">
        <f t="shared" si="20"/>
        <v>2.283936431031599</v>
      </c>
      <c r="F342">
        <v>37</v>
      </c>
      <c r="G342">
        <f t="shared" si="21"/>
        <v>2.7259886434893281</v>
      </c>
      <c r="H342">
        <v>68</v>
      </c>
      <c r="I342">
        <f t="shared" si="22"/>
        <v>5.0099250745209272</v>
      </c>
      <c r="L342">
        <v>5.36</v>
      </c>
      <c r="M342">
        <v>9.06</v>
      </c>
      <c r="N342">
        <f t="shared" si="23"/>
        <v>1.7116955622856818</v>
      </c>
      <c r="O342">
        <v>5.75</v>
      </c>
    </row>
    <row r="343" spans="1:15" ht="15" x14ac:dyDescent="0.25">
      <c r="A343" t="s">
        <v>525</v>
      </c>
      <c r="C343">
        <v>60.5</v>
      </c>
      <c r="D343">
        <v>33</v>
      </c>
      <c r="E343">
        <f t="shared" si="20"/>
        <v>1.8253061437236369</v>
      </c>
      <c r="F343">
        <v>37</v>
      </c>
      <c r="G343">
        <f t="shared" si="21"/>
        <v>2.0465553732658956</v>
      </c>
      <c r="H343">
        <v>70</v>
      </c>
      <c r="I343">
        <f t="shared" si="22"/>
        <v>3.8718615169895325</v>
      </c>
      <c r="L343">
        <v>5.44</v>
      </c>
      <c r="M343">
        <v>6.96</v>
      </c>
      <c r="N343">
        <f t="shared" si="23"/>
        <v>1.0948646746649904</v>
      </c>
      <c r="O343">
        <v>6.2</v>
      </c>
    </row>
    <row r="344" spans="1:15" ht="15" x14ac:dyDescent="0.25">
      <c r="A344" t="s">
        <v>63</v>
      </c>
      <c r="B344" t="s">
        <v>64</v>
      </c>
      <c r="C344">
        <v>58.3</v>
      </c>
      <c r="D344">
        <v>36</v>
      </c>
      <c r="E344">
        <f t="shared" si="20"/>
        <v>2.0439717094947358</v>
      </c>
      <c r="F344">
        <v>48</v>
      </c>
      <c r="G344">
        <f t="shared" si="21"/>
        <v>2.7252956126596479</v>
      </c>
      <c r="H344">
        <v>84</v>
      </c>
      <c r="I344">
        <f t="shared" si="22"/>
        <v>4.7692673221543833</v>
      </c>
      <c r="J344">
        <v>13.85</v>
      </c>
      <c r="M344">
        <v>7.61</v>
      </c>
      <c r="N344">
        <f t="shared" si="23"/>
        <v>1.2172733147583512</v>
      </c>
      <c r="O344">
        <v>5.6000000000000005</v>
      </c>
    </row>
    <row r="345" spans="1:15" ht="15" x14ac:dyDescent="0.25">
      <c r="A345" t="s">
        <v>526</v>
      </c>
      <c r="B345" t="s">
        <v>382</v>
      </c>
      <c r="C345">
        <v>63.5</v>
      </c>
      <c r="D345">
        <v>22</v>
      </c>
      <c r="E345">
        <f t="shared" si="20"/>
        <v>1.1760187416801513</v>
      </c>
      <c r="F345">
        <v>32</v>
      </c>
      <c r="G345">
        <f t="shared" si="21"/>
        <v>1.7105727151711292</v>
      </c>
      <c r="H345">
        <v>54</v>
      </c>
      <c r="I345">
        <f t="shared" si="22"/>
        <v>2.8865914568512805</v>
      </c>
      <c r="J345">
        <v>14.91</v>
      </c>
      <c r="M345">
        <v>6.35</v>
      </c>
      <c r="N345">
        <f t="shared" si="23"/>
        <v>0.97734852534314065</v>
      </c>
      <c r="O345">
        <v>5.47</v>
      </c>
    </row>
    <row r="346" spans="1:15" ht="15" x14ac:dyDescent="0.25">
      <c r="A346" t="s">
        <v>270</v>
      </c>
      <c r="B346" t="s">
        <v>269</v>
      </c>
      <c r="C346">
        <v>75</v>
      </c>
      <c r="D346">
        <v>32</v>
      </c>
      <c r="E346">
        <f t="shared" si="20"/>
        <v>1.5210258832248906</v>
      </c>
      <c r="F346">
        <v>42</v>
      </c>
      <c r="G346">
        <f t="shared" si="21"/>
        <v>1.9963464717326691</v>
      </c>
      <c r="H346">
        <v>74</v>
      </c>
      <c r="I346">
        <f t="shared" si="22"/>
        <v>3.5173723549575597</v>
      </c>
      <c r="J346">
        <v>15</v>
      </c>
      <c r="M346">
        <v>4.9000000000000004</v>
      </c>
      <c r="N346">
        <f t="shared" si="23"/>
        <v>0.69965386332732926</v>
      </c>
      <c r="O346">
        <v>4.4800000000000004</v>
      </c>
    </row>
    <row r="347" spans="1:15" x14ac:dyDescent="0.3">
      <c r="A347" t="s">
        <v>527</v>
      </c>
      <c r="B347" t="s">
        <v>40</v>
      </c>
      <c r="C347">
        <v>81.900000000000006</v>
      </c>
      <c r="E347" t="str">
        <f t="shared" si="20"/>
        <v/>
      </c>
      <c r="G347" t="str">
        <f t="shared" si="21"/>
        <v/>
      </c>
      <c r="I347" t="str">
        <f t="shared" si="22"/>
        <v/>
      </c>
      <c r="J347">
        <v>16.28</v>
      </c>
      <c r="M347">
        <v>5.0999999999999996</v>
      </c>
      <c r="N347">
        <f t="shared" si="23"/>
        <v>0.69988365177717327</v>
      </c>
      <c r="O347">
        <v>4.32</v>
      </c>
    </row>
    <row r="348" spans="1:15" x14ac:dyDescent="0.3">
      <c r="A348" t="s">
        <v>106</v>
      </c>
      <c r="B348" t="s">
        <v>258</v>
      </c>
      <c r="C348">
        <v>48</v>
      </c>
      <c r="E348" t="str">
        <f t="shared" si="20"/>
        <v/>
      </c>
      <c r="G348" t="str">
        <f t="shared" si="21"/>
        <v/>
      </c>
      <c r="I348" t="str">
        <f t="shared" si="22"/>
        <v/>
      </c>
      <c r="L348">
        <v>5.54</v>
      </c>
      <c r="M348">
        <v>6.2</v>
      </c>
      <c r="N348">
        <f t="shared" si="23"/>
        <v>1.0825714136968667</v>
      </c>
      <c r="O348">
        <v>5</v>
      </c>
    </row>
    <row r="349" spans="1:15" ht="15" x14ac:dyDescent="0.25">
      <c r="A349" t="s">
        <v>528</v>
      </c>
      <c r="B349" t="s">
        <v>529</v>
      </c>
      <c r="C349">
        <v>47.7</v>
      </c>
      <c r="E349" t="str">
        <f t="shared" si="20"/>
        <v/>
      </c>
      <c r="G349" t="str">
        <f t="shared" si="21"/>
        <v/>
      </c>
      <c r="I349" t="str">
        <f t="shared" si="22"/>
        <v/>
      </c>
      <c r="L349">
        <v>5</v>
      </c>
      <c r="M349">
        <v>7.23</v>
      </c>
      <c r="N349">
        <f t="shared" si="23"/>
        <v>1.265991175415321</v>
      </c>
      <c r="O349">
        <v>5.69</v>
      </c>
    </row>
    <row r="350" spans="1:15" x14ac:dyDescent="0.3">
      <c r="A350" t="s">
        <v>36</v>
      </c>
      <c r="B350" t="s">
        <v>530</v>
      </c>
      <c r="C350">
        <v>58.5</v>
      </c>
      <c r="E350" t="str">
        <f t="shared" si="20"/>
        <v/>
      </c>
      <c r="G350" t="str">
        <f t="shared" si="21"/>
        <v/>
      </c>
      <c r="I350" t="str">
        <f t="shared" si="22"/>
        <v/>
      </c>
      <c r="L350">
        <v>5.15</v>
      </c>
      <c r="M350">
        <v>10.63</v>
      </c>
      <c r="N350">
        <f t="shared" si="23"/>
        <v>1.697720533316718</v>
      </c>
      <c r="O350">
        <v>6.94</v>
      </c>
    </row>
    <row r="351" spans="1:15" ht="15" x14ac:dyDescent="0.25">
      <c r="A351" t="s">
        <v>374</v>
      </c>
      <c r="B351" t="s">
        <v>252</v>
      </c>
      <c r="C351">
        <v>38</v>
      </c>
      <c r="E351" t="str">
        <f t="shared" si="20"/>
        <v/>
      </c>
      <c r="G351" t="str">
        <f t="shared" si="21"/>
        <v/>
      </c>
      <c r="I351" t="str">
        <f t="shared" si="22"/>
        <v/>
      </c>
      <c r="L351">
        <v>5.18</v>
      </c>
      <c r="M351">
        <v>7.52</v>
      </c>
      <c r="N351">
        <f t="shared" si="23"/>
        <v>1.4588872089271863</v>
      </c>
      <c r="O351">
        <v>6.56</v>
      </c>
    </row>
    <row r="352" spans="1:15" ht="15" x14ac:dyDescent="0.25">
      <c r="A352" t="s">
        <v>271</v>
      </c>
      <c r="B352" t="s">
        <v>256</v>
      </c>
      <c r="C352">
        <v>59</v>
      </c>
      <c r="E352" t="str">
        <f t="shared" si="20"/>
        <v/>
      </c>
      <c r="G352" t="str">
        <f t="shared" si="21"/>
        <v/>
      </c>
      <c r="I352" t="str">
        <f t="shared" si="22"/>
        <v/>
      </c>
      <c r="L352">
        <v>5.53</v>
      </c>
      <c r="M352">
        <v>9.77</v>
      </c>
      <c r="N352">
        <f t="shared" si="23"/>
        <v>1.5543943487984184</v>
      </c>
      <c r="O352">
        <v>6.05</v>
      </c>
    </row>
    <row r="353" spans="1:15" ht="15" x14ac:dyDescent="0.25">
      <c r="A353" t="s">
        <v>375</v>
      </c>
      <c r="B353" t="s">
        <v>531</v>
      </c>
      <c r="C353">
        <v>46.3</v>
      </c>
      <c r="E353" t="str">
        <f t="shared" si="20"/>
        <v/>
      </c>
      <c r="G353" t="str">
        <f t="shared" si="21"/>
        <v/>
      </c>
      <c r="I353" t="str">
        <f t="shared" si="22"/>
        <v/>
      </c>
      <c r="L353">
        <v>5.28</v>
      </c>
      <c r="M353">
        <v>7.65</v>
      </c>
      <c r="N353">
        <f t="shared" si="23"/>
        <v>1.3576450292608677</v>
      </c>
      <c r="O353">
        <v>6.16</v>
      </c>
    </row>
    <row r="354" spans="1:15" ht="15" x14ac:dyDescent="0.25">
      <c r="A354" t="s">
        <v>37</v>
      </c>
      <c r="B354" t="s">
        <v>384</v>
      </c>
      <c r="C354">
        <v>48.3</v>
      </c>
      <c r="D354">
        <v>45</v>
      </c>
      <c r="E354">
        <f t="shared" si="20"/>
        <v>2.9177375804063654</v>
      </c>
      <c r="F354">
        <v>54</v>
      </c>
      <c r="G354">
        <f t="shared" si="21"/>
        <v>3.5012850964876385</v>
      </c>
      <c r="H354">
        <v>99</v>
      </c>
      <c r="I354">
        <f t="shared" si="22"/>
        <v>6.419022676894004</v>
      </c>
      <c r="J354">
        <v>12.4</v>
      </c>
      <c r="M354">
        <v>10</v>
      </c>
      <c r="N354">
        <f t="shared" si="23"/>
        <v>1.7411853237828927</v>
      </c>
      <c r="O354">
        <v>7</v>
      </c>
    </row>
    <row r="355" spans="1:15" ht="15" x14ac:dyDescent="0.25">
      <c r="A355" t="s">
        <v>29</v>
      </c>
      <c r="B355" t="s">
        <v>213</v>
      </c>
      <c r="C355">
        <v>64.2</v>
      </c>
      <c r="D355">
        <v>53</v>
      </c>
      <c r="E355">
        <f t="shared" si="20"/>
        <v>2.8113047882570057</v>
      </c>
      <c r="F355">
        <v>64</v>
      </c>
      <c r="G355">
        <f t="shared" si="21"/>
        <v>3.3947831405367617</v>
      </c>
      <c r="H355">
        <v>117</v>
      </c>
      <c r="I355">
        <f t="shared" si="22"/>
        <v>6.2060879287937674</v>
      </c>
      <c r="J355">
        <v>13</v>
      </c>
      <c r="M355">
        <v>10.02</v>
      </c>
      <c r="N355">
        <f t="shared" si="23"/>
        <v>1.5346062885108844</v>
      </c>
      <c r="O355">
        <v>6.95</v>
      </c>
    </row>
    <row r="356" spans="1:15" ht="15" x14ac:dyDescent="0.25">
      <c r="A356" t="s">
        <v>272</v>
      </c>
      <c r="B356" t="s">
        <v>387</v>
      </c>
      <c r="C356">
        <v>47.3</v>
      </c>
      <c r="D356">
        <v>38</v>
      </c>
      <c r="E356">
        <f t="shared" si="20"/>
        <v>2.5005079626461391</v>
      </c>
      <c r="F356">
        <v>48</v>
      </c>
      <c r="G356">
        <f t="shared" si="21"/>
        <v>3.1585363738688073</v>
      </c>
      <c r="H356">
        <v>86</v>
      </c>
      <c r="I356">
        <f t="shared" si="22"/>
        <v>5.6590443365149463</v>
      </c>
      <c r="J356">
        <v>13.01</v>
      </c>
      <c r="M356">
        <v>7.8</v>
      </c>
      <c r="N356">
        <f t="shared" si="23"/>
        <v>1.3709945727155226</v>
      </c>
      <c r="O356">
        <v>6.4</v>
      </c>
    </row>
    <row r="357" spans="1:15" ht="15" x14ac:dyDescent="0.25">
      <c r="A357" t="s">
        <v>271</v>
      </c>
      <c r="B357" t="s">
        <v>383</v>
      </c>
      <c r="C357">
        <v>63.9</v>
      </c>
      <c r="D357">
        <v>51</v>
      </c>
      <c r="E357">
        <f t="shared" si="20"/>
        <v>2.7141729423858987</v>
      </c>
      <c r="F357">
        <v>62</v>
      </c>
      <c r="G357">
        <f t="shared" si="21"/>
        <v>3.2995827927044261</v>
      </c>
      <c r="H357">
        <v>113</v>
      </c>
      <c r="I357">
        <f t="shared" si="22"/>
        <v>6.0137557350903252</v>
      </c>
      <c r="J357">
        <v>13.3</v>
      </c>
      <c r="M357">
        <v>9.5</v>
      </c>
      <c r="N357">
        <f t="shared" si="23"/>
        <v>1.4580415465897105</v>
      </c>
      <c r="O357">
        <v>6.9</v>
      </c>
    </row>
    <row r="358" spans="1:15" ht="15" x14ac:dyDescent="0.25">
      <c r="A358" t="s">
        <v>382</v>
      </c>
      <c r="B358" t="s">
        <v>381</v>
      </c>
      <c r="C358">
        <v>52.4</v>
      </c>
      <c r="D358">
        <v>37</v>
      </c>
      <c r="E358">
        <f t="shared" si="20"/>
        <v>2.2650038374392998</v>
      </c>
      <c r="F358">
        <v>47</v>
      </c>
      <c r="G358">
        <f t="shared" si="21"/>
        <v>2.8771670367472186</v>
      </c>
      <c r="H358">
        <v>84</v>
      </c>
      <c r="I358">
        <f t="shared" si="22"/>
        <v>5.1421708741865189</v>
      </c>
      <c r="J358">
        <v>13.33</v>
      </c>
      <c r="M358">
        <v>8.4499999999999993</v>
      </c>
      <c r="N358">
        <f t="shared" si="23"/>
        <v>1.418240438979099</v>
      </c>
      <c r="O358">
        <v>6.05</v>
      </c>
    </row>
    <row r="359" spans="1:15" ht="15" x14ac:dyDescent="0.25">
      <c r="A359" t="s">
        <v>127</v>
      </c>
      <c r="B359" t="s">
        <v>389</v>
      </c>
      <c r="C359">
        <v>68</v>
      </c>
      <c r="D359">
        <v>51</v>
      </c>
      <c r="E359">
        <f t="shared" si="20"/>
        <v>2.5976525620465001</v>
      </c>
      <c r="F359">
        <v>61</v>
      </c>
      <c r="G359">
        <f t="shared" si="21"/>
        <v>3.1069962016634611</v>
      </c>
      <c r="H359">
        <v>112</v>
      </c>
      <c r="I359">
        <f t="shared" si="22"/>
        <v>5.7046487637099617</v>
      </c>
      <c r="J359">
        <v>13.5</v>
      </c>
      <c r="M359">
        <v>10.18</v>
      </c>
      <c r="N359">
        <f t="shared" si="23"/>
        <v>1.5192118302042785</v>
      </c>
      <c r="O359">
        <v>5.9</v>
      </c>
    </row>
    <row r="360" spans="1:15" ht="15" x14ac:dyDescent="0.25">
      <c r="A360" t="s">
        <v>206</v>
      </c>
      <c r="B360" t="s">
        <v>207</v>
      </c>
      <c r="C360">
        <v>42.2</v>
      </c>
      <c r="D360">
        <v>30</v>
      </c>
      <c r="E360">
        <f t="shared" si="20"/>
        <v>2.1395708216515419</v>
      </c>
      <c r="F360">
        <v>38</v>
      </c>
      <c r="G360">
        <f t="shared" si="21"/>
        <v>2.7101230407586199</v>
      </c>
      <c r="H360">
        <v>68</v>
      </c>
      <c r="I360">
        <f t="shared" si="22"/>
        <v>4.8496938624101613</v>
      </c>
      <c r="J360">
        <v>13.57</v>
      </c>
      <c r="M360">
        <v>7.25</v>
      </c>
      <c r="N360">
        <f t="shared" si="23"/>
        <v>1.3415801370999927</v>
      </c>
      <c r="O360">
        <v>6.1000000000000005</v>
      </c>
    </row>
    <row r="361" spans="1:15" ht="15" x14ac:dyDescent="0.25">
      <c r="A361" t="s">
        <v>532</v>
      </c>
      <c r="B361" t="s">
        <v>318</v>
      </c>
      <c r="C361">
        <v>54.5</v>
      </c>
      <c r="D361">
        <v>52</v>
      </c>
      <c r="E361">
        <f t="shared" si="20"/>
        <v>3.0962043574100773</v>
      </c>
      <c r="F361">
        <v>61</v>
      </c>
      <c r="G361">
        <f t="shared" si="21"/>
        <v>3.6320858808079755</v>
      </c>
      <c r="H361">
        <v>113</v>
      </c>
      <c r="I361">
        <f t="shared" si="22"/>
        <v>6.7282902382180527</v>
      </c>
      <c r="J361">
        <v>13.6</v>
      </c>
      <c r="M361">
        <v>10.5</v>
      </c>
      <c r="N361">
        <f t="shared" si="23"/>
        <v>1.7313669974620252</v>
      </c>
      <c r="O361">
        <v>6.95</v>
      </c>
    </row>
    <row r="362" spans="1:15" ht="15" x14ac:dyDescent="0.25">
      <c r="A362" t="s">
        <v>86</v>
      </c>
      <c r="B362" t="s">
        <v>533</v>
      </c>
      <c r="C362">
        <v>48.6</v>
      </c>
      <c r="D362">
        <v>41</v>
      </c>
      <c r="E362">
        <f t="shared" si="20"/>
        <v>2.6467941052972517</v>
      </c>
      <c r="F362">
        <v>51</v>
      </c>
      <c r="G362">
        <f t="shared" si="21"/>
        <v>3.2923536431746303</v>
      </c>
      <c r="H362">
        <v>92</v>
      </c>
      <c r="I362">
        <f t="shared" si="22"/>
        <v>5.939147748471882</v>
      </c>
      <c r="J362">
        <v>13.74</v>
      </c>
      <c r="M362">
        <v>8.4499999999999993</v>
      </c>
      <c r="N362">
        <f t="shared" si="23"/>
        <v>1.4672002511954154</v>
      </c>
      <c r="O362">
        <v>6.1000000000000005</v>
      </c>
    </row>
    <row r="363" spans="1:15" x14ac:dyDescent="0.3">
      <c r="A363" t="s">
        <v>121</v>
      </c>
      <c r="B363" t="s">
        <v>201</v>
      </c>
      <c r="C363">
        <v>38.9</v>
      </c>
      <c r="D363">
        <v>40</v>
      </c>
      <c r="E363">
        <f t="shared" si="20"/>
        <v>3.02146012321194</v>
      </c>
      <c r="F363">
        <v>48</v>
      </c>
      <c r="G363">
        <f t="shared" si="21"/>
        <v>3.6257521478543278</v>
      </c>
      <c r="H363">
        <v>88</v>
      </c>
      <c r="I363">
        <f t="shared" si="22"/>
        <v>6.6472122710662678</v>
      </c>
      <c r="J363">
        <v>13.75</v>
      </c>
      <c r="M363">
        <v>9.0400000000000009</v>
      </c>
      <c r="N363">
        <f t="shared" si="23"/>
        <v>1.73535879232924</v>
      </c>
      <c r="O363">
        <v>6.75</v>
      </c>
    </row>
    <row r="364" spans="1:15" ht="15" x14ac:dyDescent="0.25">
      <c r="A364" t="s">
        <v>85</v>
      </c>
      <c r="B364" t="s">
        <v>390</v>
      </c>
      <c r="C364">
        <v>33.9</v>
      </c>
      <c r="D364">
        <v>24</v>
      </c>
      <c r="E364">
        <f t="shared" si="20"/>
        <v>1.9976835692228656</v>
      </c>
      <c r="F364">
        <v>34</v>
      </c>
      <c r="G364">
        <f t="shared" si="21"/>
        <v>2.8300517230657265</v>
      </c>
      <c r="H364">
        <v>58</v>
      </c>
      <c r="I364">
        <f t="shared" si="22"/>
        <v>4.8277352922885921</v>
      </c>
      <c r="J364">
        <v>13.83</v>
      </c>
      <c r="M364">
        <v>6.29</v>
      </c>
      <c r="N364">
        <f t="shared" si="23"/>
        <v>1.2847181932020109</v>
      </c>
      <c r="O364">
        <v>6.1000000000000005</v>
      </c>
    </row>
    <row r="365" spans="1:15" ht="15" x14ac:dyDescent="0.25">
      <c r="A365" t="s">
        <v>110</v>
      </c>
      <c r="B365" t="s">
        <v>388</v>
      </c>
      <c r="C365">
        <v>57.1</v>
      </c>
      <c r="D365">
        <v>42</v>
      </c>
      <c r="E365">
        <f t="shared" si="20"/>
        <v>2.4198855182455539</v>
      </c>
      <c r="F365">
        <v>50</v>
      </c>
      <c r="G365">
        <f t="shared" si="21"/>
        <v>2.8808160931494688</v>
      </c>
      <c r="H365">
        <v>92</v>
      </c>
      <c r="I365">
        <f t="shared" si="22"/>
        <v>5.3007016113950227</v>
      </c>
      <c r="J365">
        <v>13.9</v>
      </c>
      <c r="M365">
        <v>10.17</v>
      </c>
      <c r="N365">
        <f t="shared" si="23"/>
        <v>1.6420878744770686</v>
      </c>
      <c r="O365">
        <v>6.05</v>
      </c>
    </row>
    <row r="366" spans="1:15" ht="15" x14ac:dyDescent="0.25">
      <c r="A366" t="s">
        <v>31</v>
      </c>
      <c r="B366" t="s">
        <v>203</v>
      </c>
      <c r="C366">
        <v>53</v>
      </c>
      <c r="D366">
        <v>27</v>
      </c>
      <c r="E366">
        <f t="shared" si="20"/>
        <v>1.6396160596124136</v>
      </c>
      <c r="F366">
        <v>40</v>
      </c>
      <c r="G366">
        <f t="shared" si="21"/>
        <v>2.4290608290554276</v>
      </c>
      <c r="H366">
        <v>67</v>
      </c>
      <c r="I366">
        <f t="shared" si="22"/>
        <v>4.0686768886678406</v>
      </c>
      <c r="J366">
        <v>14</v>
      </c>
      <c r="M366">
        <v>9.0400000000000009</v>
      </c>
      <c r="N366">
        <f t="shared" si="23"/>
        <v>1.5094977682067867</v>
      </c>
      <c r="O366">
        <v>6.05</v>
      </c>
    </row>
    <row r="367" spans="1:15" x14ac:dyDescent="0.3">
      <c r="A367" t="s">
        <v>534</v>
      </c>
      <c r="B367" t="s">
        <v>535</v>
      </c>
      <c r="C367">
        <v>40.200000000000003</v>
      </c>
      <c r="D367">
        <v>20</v>
      </c>
      <c r="E367">
        <f t="shared" si="20"/>
        <v>1.4760927057816855</v>
      </c>
      <c r="F367">
        <v>27</v>
      </c>
      <c r="G367">
        <f t="shared" si="21"/>
        <v>1.9927251528052756</v>
      </c>
      <c r="H367">
        <v>47</v>
      </c>
      <c r="I367">
        <f t="shared" si="22"/>
        <v>3.4688178585869611</v>
      </c>
      <c r="J367">
        <v>14.01</v>
      </c>
      <c r="M367">
        <v>5.87</v>
      </c>
      <c r="N367">
        <f t="shared" si="23"/>
        <v>1.110255309211333</v>
      </c>
      <c r="O367">
        <v>6.25</v>
      </c>
    </row>
    <row r="368" spans="1:15" ht="15" x14ac:dyDescent="0.25">
      <c r="A368" t="s">
        <v>273</v>
      </c>
      <c r="B368" t="s">
        <v>392</v>
      </c>
      <c r="C368">
        <v>34.6</v>
      </c>
      <c r="D368">
        <v>23</v>
      </c>
      <c r="E368">
        <f t="shared" si="20"/>
        <v>1.8870362583280524</v>
      </c>
      <c r="F368">
        <v>27</v>
      </c>
      <c r="G368">
        <f t="shared" si="21"/>
        <v>2.2152164771677136</v>
      </c>
      <c r="H368">
        <v>50</v>
      </c>
      <c r="I368">
        <f t="shared" si="22"/>
        <v>4.1022527354957665</v>
      </c>
      <c r="J368">
        <v>14.04</v>
      </c>
      <c r="M368">
        <v>5.72</v>
      </c>
      <c r="N368">
        <f t="shared" si="23"/>
        <v>1.1575815854836184</v>
      </c>
      <c r="O368">
        <v>4.95</v>
      </c>
    </row>
    <row r="369" spans="1:15" ht="15" x14ac:dyDescent="0.25">
      <c r="A369" t="s">
        <v>225</v>
      </c>
      <c r="B369" t="s">
        <v>487</v>
      </c>
      <c r="C369">
        <v>59.2</v>
      </c>
      <c r="D369">
        <v>29</v>
      </c>
      <c r="E369">
        <f t="shared" si="20"/>
        <v>1.628830974643191</v>
      </c>
      <c r="F369">
        <v>42</v>
      </c>
      <c r="G369">
        <f t="shared" si="21"/>
        <v>2.3589965839660008</v>
      </c>
      <c r="H369">
        <v>71</v>
      </c>
      <c r="I369">
        <f t="shared" si="22"/>
        <v>3.987827558609192</v>
      </c>
      <c r="J369">
        <v>14.1</v>
      </c>
      <c r="M369">
        <v>7.55</v>
      </c>
      <c r="N369">
        <f t="shared" si="23"/>
        <v>1.1993640592768049</v>
      </c>
      <c r="O369">
        <v>6.55</v>
      </c>
    </row>
    <row r="370" spans="1:15" ht="15" x14ac:dyDescent="0.25">
      <c r="A370" t="s">
        <v>536</v>
      </c>
      <c r="B370" t="s">
        <v>537</v>
      </c>
      <c r="C370">
        <v>65.900000000000006</v>
      </c>
      <c r="D370">
        <v>47</v>
      </c>
      <c r="E370">
        <f t="shared" si="20"/>
        <v>2.4474919306452327</v>
      </c>
      <c r="F370">
        <v>58</v>
      </c>
      <c r="G370">
        <f t="shared" si="21"/>
        <v>3.0203091910090105</v>
      </c>
      <c r="H370">
        <v>105</v>
      </c>
      <c r="I370">
        <f t="shared" si="22"/>
        <v>5.4678011216542428</v>
      </c>
      <c r="J370">
        <v>14.8</v>
      </c>
      <c r="M370">
        <v>8.08</v>
      </c>
      <c r="N370">
        <f t="shared" si="23"/>
        <v>1.2229920819574884</v>
      </c>
      <c r="O370">
        <v>5.4</v>
      </c>
    </row>
    <row r="371" spans="1:15" ht="15" x14ac:dyDescent="0.25">
      <c r="A371" t="s">
        <v>538</v>
      </c>
      <c r="B371" t="s">
        <v>539</v>
      </c>
      <c r="C371">
        <v>76.2</v>
      </c>
      <c r="D371">
        <v>57</v>
      </c>
      <c r="E371">
        <f t="shared" si="20"/>
        <v>2.6791522315559786</v>
      </c>
      <c r="F371">
        <v>68</v>
      </c>
      <c r="G371">
        <f t="shared" si="21"/>
        <v>3.1961816095755533</v>
      </c>
      <c r="H371">
        <v>125</v>
      </c>
      <c r="I371">
        <f t="shared" si="22"/>
        <v>5.8753338411315319</v>
      </c>
      <c r="J371">
        <v>14.8</v>
      </c>
      <c r="M371">
        <v>7.9</v>
      </c>
      <c r="N371">
        <f t="shared" si="23"/>
        <v>1.1199701163889599</v>
      </c>
      <c r="O371">
        <v>6.05</v>
      </c>
    </row>
    <row r="372" spans="1:15" ht="15" x14ac:dyDescent="0.25">
      <c r="A372" t="s">
        <v>4</v>
      </c>
      <c r="B372" t="s">
        <v>540</v>
      </c>
      <c r="C372">
        <v>63.5</v>
      </c>
      <c r="D372">
        <v>40</v>
      </c>
      <c r="E372">
        <f t="shared" si="20"/>
        <v>2.1382158939639115</v>
      </c>
      <c r="F372">
        <v>50</v>
      </c>
      <c r="G372">
        <f t="shared" si="21"/>
        <v>2.6727698674548894</v>
      </c>
      <c r="H372">
        <v>90</v>
      </c>
      <c r="I372">
        <f t="shared" si="22"/>
        <v>4.8109857614188014</v>
      </c>
      <c r="J372">
        <v>15</v>
      </c>
      <c r="M372">
        <v>8.8000000000000007</v>
      </c>
      <c r="N372">
        <f t="shared" si="23"/>
        <v>1.3544357516566361</v>
      </c>
      <c r="O372">
        <v>5.1000000000000005</v>
      </c>
    </row>
    <row r="373" spans="1:15" ht="15" x14ac:dyDescent="0.25">
      <c r="A373" t="s">
        <v>4</v>
      </c>
      <c r="B373" t="s">
        <v>199</v>
      </c>
      <c r="C373">
        <v>45</v>
      </c>
      <c r="D373">
        <v>29</v>
      </c>
      <c r="E373">
        <f t="shared" si="20"/>
        <v>1.9765944411516532</v>
      </c>
      <c r="F373">
        <v>38</v>
      </c>
      <c r="G373">
        <f t="shared" si="21"/>
        <v>2.590020302198718</v>
      </c>
      <c r="H373">
        <v>67</v>
      </c>
      <c r="I373">
        <f t="shared" si="22"/>
        <v>4.566614743350371</v>
      </c>
      <c r="J373">
        <v>15.36</v>
      </c>
      <c r="M373">
        <v>7.16</v>
      </c>
      <c r="N373">
        <f t="shared" si="23"/>
        <v>1.2871043643507525</v>
      </c>
      <c r="O373">
        <v>5.8500000000000005</v>
      </c>
    </row>
    <row r="374" spans="1:15" ht="15" x14ac:dyDescent="0.25">
      <c r="A374" t="s">
        <v>13</v>
      </c>
      <c r="B374" t="s">
        <v>175</v>
      </c>
      <c r="C374">
        <v>41</v>
      </c>
      <c r="D374">
        <v>37</v>
      </c>
      <c r="E374">
        <f t="shared" si="20"/>
        <v>2.6930667167794802</v>
      </c>
      <c r="F374">
        <v>50</v>
      </c>
      <c r="G374">
        <f t="shared" si="21"/>
        <v>3.6392793469992974</v>
      </c>
      <c r="H374">
        <v>87</v>
      </c>
      <c r="I374">
        <f t="shared" si="22"/>
        <v>6.3323460637787772</v>
      </c>
      <c r="J374">
        <v>12.34</v>
      </c>
      <c r="M374">
        <v>10.23</v>
      </c>
      <c r="N374">
        <f t="shared" si="23"/>
        <v>1.9177958409253471</v>
      </c>
      <c r="O374">
        <v>6.82</v>
      </c>
    </row>
    <row r="375" spans="1:15" ht="15" x14ac:dyDescent="0.25">
      <c r="A375" t="s">
        <v>541</v>
      </c>
      <c r="B375" t="s">
        <v>542</v>
      </c>
      <c r="C375">
        <v>42.2</v>
      </c>
      <c r="D375">
        <v>35</v>
      </c>
      <c r="E375">
        <f t="shared" si="20"/>
        <v>2.4961659585934655</v>
      </c>
      <c r="F375">
        <v>45</v>
      </c>
      <c r="G375">
        <f t="shared" si="21"/>
        <v>3.2093562324773131</v>
      </c>
      <c r="H375">
        <v>80</v>
      </c>
      <c r="I375">
        <f t="shared" si="22"/>
        <v>5.7055221910707781</v>
      </c>
      <c r="J375">
        <v>13.4</v>
      </c>
      <c r="M375">
        <v>6.37</v>
      </c>
      <c r="N375">
        <f t="shared" si="23"/>
        <v>1.1787400652864763</v>
      </c>
      <c r="O375">
        <v>6.72</v>
      </c>
    </row>
    <row r="376" spans="1:15" ht="15" x14ac:dyDescent="0.25">
      <c r="A376" t="s">
        <v>543</v>
      </c>
      <c r="B376" t="s">
        <v>544</v>
      </c>
      <c r="C376">
        <v>52.8</v>
      </c>
      <c r="D376">
        <v>31</v>
      </c>
      <c r="E376">
        <f t="shared" si="20"/>
        <v>1.8875506963200979</v>
      </c>
      <c r="F376">
        <v>40</v>
      </c>
      <c r="G376">
        <f t="shared" si="21"/>
        <v>2.4355492855743197</v>
      </c>
      <c r="H376">
        <v>71</v>
      </c>
      <c r="I376">
        <f t="shared" si="22"/>
        <v>4.3230999818944174</v>
      </c>
      <c r="J376">
        <v>14.2</v>
      </c>
      <c r="M376">
        <v>7.77</v>
      </c>
      <c r="N376">
        <f t="shared" si="23"/>
        <v>1.299646627509649</v>
      </c>
      <c r="O376">
        <v>6.97</v>
      </c>
    </row>
    <row r="377" spans="1:15" ht="15" x14ac:dyDescent="0.25">
      <c r="A377" t="s">
        <v>105</v>
      </c>
      <c r="B377" t="s">
        <v>545</v>
      </c>
      <c r="C377">
        <v>64.599999999999994</v>
      </c>
      <c r="D377">
        <v>37</v>
      </c>
      <c r="E377">
        <f t="shared" si="20"/>
        <v>1.9540266422087385</v>
      </c>
      <c r="F377">
        <v>49</v>
      </c>
      <c r="G377">
        <f t="shared" si="21"/>
        <v>2.587765012654816</v>
      </c>
      <c r="H377">
        <v>86</v>
      </c>
      <c r="I377">
        <f t="shared" si="22"/>
        <v>4.5417916548635544</v>
      </c>
      <c r="J377">
        <v>14.4</v>
      </c>
      <c r="M377">
        <v>9.1</v>
      </c>
      <c r="N377">
        <f t="shared" si="23"/>
        <v>1.3898072253802434</v>
      </c>
      <c r="O377">
        <v>5.77</v>
      </c>
    </row>
    <row r="378" spans="1:15" ht="15" x14ac:dyDescent="0.25">
      <c r="A378" t="s">
        <v>65</v>
      </c>
      <c r="B378" t="s">
        <v>214</v>
      </c>
      <c r="C378">
        <v>61.2</v>
      </c>
      <c r="D378">
        <v>27</v>
      </c>
      <c r="E378">
        <f t="shared" si="20"/>
        <v>1.48135929982783</v>
      </c>
      <c r="F378">
        <v>35</v>
      </c>
      <c r="G378">
        <f t="shared" si="21"/>
        <v>1.9202805738508908</v>
      </c>
      <c r="H378">
        <v>62</v>
      </c>
      <c r="I378">
        <f t="shared" si="22"/>
        <v>3.4016398736787208</v>
      </c>
      <c r="L378">
        <v>5.28</v>
      </c>
      <c r="M378">
        <v>5.73</v>
      </c>
      <c r="N378">
        <f t="shared" si="23"/>
        <v>0.89671309914430664</v>
      </c>
      <c r="O378">
        <v>5.43</v>
      </c>
    </row>
    <row r="379" spans="1:15" ht="15" x14ac:dyDescent="0.25">
      <c r="A379" t="s">
        <v>546</v>
      </c>
      <c r="B379" t="s">
        <v>547</v>
      </c>
      <c r="C379">
        <v>52.3</v>
      </c>
      <c r="D379">
        <v>29</v>
      </c>
      <c r="E379">
        <f t="shared" si="20"/>
        <v>1.7776676418210346</v>
      </c>
      <c r="F379">
        <v>40</v>
      </c>
      <c r="G379">
        <f t="shared" si="21"/>
        <v>2.4519553680290134</v>
      </c>
      <c r="H379">
        <v>69</v>
      </c>
      <c r="I379">
        <f t="shared" si="22"/>
        <v>4.229623009850048</v>
      </c>
      <c r="L379">
        <v>5.0599999999999996</v>
      </c>
      <c r="M379">
        <v>7.33</v>
      </c>
      <c r="N379">
        <f t="shared" si="23"/>
        <v>1.231320552626181</v>
      </c>
      <c r="O379">
        <v>6.7</v>
      </c>
    </row>
    <row r="380" spans="1:15" ht="15" x14ac:dyDescent="0.25">
      <c r="A380" t="s">
        <v>111</v>
      </c>
      <c r="B380" t="s">
        <v>239</v>
      </c>
      <c r="C380">
        <v>64.3</v>
      </c>
      <c r="D380">
        <v>41</v>
      </c>
      <c r="E380">
        <f t="shared" si="20"/>
        <v>2.1723959451062114</v>
      </c>
      <c r="F380">
        <v>45</v>
      </c>
      <c r="G380">
        <f t="shared" si="21"/>
        <v>2.3843370129214514</v>
      </c>
      <c r="H380">
        <v>86</v>
      </c>
      <c r="I380">
        <f t="shared" si="22"/>
        <v>4.5567329580276628</v>
      </c>
      <c r="L380">
        <v>5.32</v>
      </c>
      <c r="M380">
        <v>7.43</v>
      </c>
      <c r="N380">
        <f t="shared" si="23"/>
        <v>1.1371384305044265</v>
      </c>
      <c r="O380">
        <v>5.43</v>
      </c>
    </row>
    <row r="381" spans="1:15" ht="15" x14ac:dyDescent="0.25">
      <c r="A381" t="s">
        <v>548</v>
      </c>
      <c r="B381" t="s">
        <v>549</v>
      </c>
      <c r="C381">
        <v>53.3</v>
      </c>
      <c r="D381">
        <v>41</v>
      </c>
      <c r="E381">
        <f t="shared" si="20"/>
        <v>2.4798912140943874</v>
      </c>
      <c r="F381">
        <v>49</v>
      </c>
      <c r="G381">
        <f t="shared" si="21"/>
        <v>2.9637724266006091</v>
      </c>
      <c r="H381">
        <v>90</v>
      </c>
      <c r="I381">
        <f t="shared" si="22"/>
        <v>5.4436636406949965</v>
      </c>
      <c r="L381">
        <v>5.13</v>
      </c>
      <c r="M381">
        <v>8.7200000000000006</v>
      </c>
      <c r="N381">
        <f t="shared" si="23"/>
        <v>1.4523638140819615</v>
      </c>
      <c r="O381">
        <v>6.29</v>
      </c>
    </row>
    <row r="382" spans="1:15" ht="15" x14ac:dyDescent="0.25">
      <c r="A382" t="s">
        <v>550</v>
      </c>
      <c r="B382" t="s">
        <v>551</v>
      </c>
      <c r="C382">
        <v>38.799999999999997</v>
      </c>
      <c r="D382">
        <v>28</v>
      </c>
      <c r="E382">
        <f t="shared" si="20"/>
        <v>2.1188668294113788</v>
      </c>
      <c r="F382">
        <v>34</v>
      </c>
      <c r="G382">
        <f t="shared" si="21"/>
        <v>2.5729097214281027</v>
      </c>
      <c r="H382">
        <v>62</v>
      </c>
      <c r="I382">
        <f t="shared" si="22"/>
        <v>4.6917765508394815</v>
      </c>
      <c r="L382">
        <v>5.28</v>
      </c>
      <c r="M382">
        <v>6.45</v>
      </c>
      <c r="N382">
        <f t="shared" si="23"/>
        <v>1.23960843870577</v>
      </c>
      <c r="O382">
        <v>6.2</v>
      </c>
    </row>
    <row r="383" spans="1:15" ht="15" x14ac:dyDescent="0.25">
      <c r="A383" t="s">
        <v>408</v>
      </c>
      <c r="B383" t="s">
        <v>394</v>
      </c>
      <c r="C383">
        <v>49.9</v>
      </c>
      <c r="D383">
        <v>45</v>
      </c>
      <c r="E383">
        <f t="shared" si="20"/>
        <v>2.8514108967112781</v>
      </c>
      <c r="F383">
        <v>53</v>
      </c>
      <c r="G383">
        <f t="shared" si="21"/>
        <v>3.3583283894599498</v>
      </c>
      <c r="H383">
        <v>98</v>
      </c>
      <c r="I383">
        <f t="shared" si="22"/>
        <v>6.2097392861712279</v>
      </c>
      <c r="M383">
        <v>8.07</v>
      </c>
      <c r="N383">
        <f t="shared" si="23"/>
        <v>1.384643295942509</v>
      </c>
      <c r="O383">
        <v>6.8</v>
      </c>
    </row>
    <row r="384" spans="1:15" ht="15" x14ac:dyDescent="0.25">
      <c r="A384" t="s">
        <v>413</v>
      </c>
      <c r="B384" t="s">
        <v>414</v>
      </c>
      <c r="C384">
        <v>61.9</v>
      </c>
      <c r="D384">
        <v>50</v>
      </c>
      <c r="E384">
        <f t="shared" si="20"/>
        <v>2.7213325018167809</v>
      </c>
      <c r="F384">
        <v>60</v>
      </c>
      <c r="G384">
        <f t="shared" si="21"/>
        <v>3.2655990021801369</v>
      </c>
      <c r="H384">
        <v>110</v>
      </c>
      <c r="I384">
        <f t="shared" si="22"/>
        <v>5.9869315039969182</v>
      </c>
      <c r="M384">
        <v>9.24</v>
      </c>
      <c r="N384">
        <f t="shared" si="23"/>
        <v>1.4386136176853035</v>
      </c>
      <c r="O384">
        <v>6.79</v>
      </c>
    </row>
    <row r="385" spans="1:15" ht="15" x14ac:dyDescent="0.25">
      <c r="A385" t="s">
        <v>41</v>
      </c>
      <c r="B385" t="s">
        <v>415</v>
      </c>
      <c r="C385">
        <v>43.9</v>
      </c>
      <c r="D385">
        <v>42</v>
      </c>
      <c r="E385">
        <f t="shared" si="20"/>
        <v>2.9130804274503133</v>
      </c>
      <c r="F385">
        <v>50</v>
      </c>
      <c r="G385">
        <f t="shared" si="21"/>
        <v>3.4679528898218015</v>
      </c>
      <c r="H385">
        <v>92</v>
      </c>
      <c r="I385">
        <f t="shared" si="22"/>
        <v>6.3810333172721148</v>
      </c>
      <c r="M385">
        <v>8.27</v>
      </c>
      <c r="N385">
        <f t="shared" si="23"/>
        <v>1.5033207347811377</v>
      </c>
      <c r="O385">
        <v>6.55</v>
      </c>
    </row>
    <row r="386" spans="1:15" ht="15" x14ac:dyDescent="0.25">
      <c r="A386" t="s">
        <v>6</v>
      </c>
      <c r="B386" t="s">
        <v>409</v>
      </c>
      <c r="C386">
        <v>46.4</v>
      </c>
      <c r="D386">
        <v>40</v>
      </c>
      <c r="E386">
        <f t="shared" si="20"/>
        <v>2.6680344783412586</v>
      </c>
      <c r="F386">
        <v>55</v>
      </c>
      <c r="G386">
        <f t="shared" si="21"/>
        <v>3.6685474077192306</v>
      </c>
      <c r="H386">
        <v>95</v>
      </c>
      <c r="I386">
        <f t="shared" si="22"/>
        <v>6.3365818860604897</v>
      </c>
      <c r="M386">
        <v>8.85</v>
      </c>
      <c r="N386">
        <f t="shared" si="23"/>
        <v>1.5690820599165742</v>
      </c>
      <c r="O386">
        <v>6.55</v>
      </c>
    </row>
    <row r="387" spans="1:15" x14ac:dyDescent="0.3">
      <c r="A387" t="s">
        <v>28</v>
      </c>
      <c r="B387" t="s">
        <v>410</v>
      </c>
      <c r="C387">
        <v>52.9</v>
      </c>
      <c r="D387">
        <v>40</v>
      </c>
      <c r="E387">
        <f t="shared" ref="E387:E450" si="24">IF(AND($C387&gt;0,D387&gt;0),D387/($C387^0.70558407859294),"")</f>
        <v>2.4322998273475966</v>
      </c>
      <c r="F387">
        <v>50</v>
      </c>
      <c r="G387">
        <f t="shared" ref="G387:G450" si="25">IF(AND($C387&gt;0,F387&gt;0),F387/($C387^0.70558407859294),"")</f>
        <v>3.0403747841844955</v>
      </c>
      <c r="H387">
        <v>90</v>
      </c>
      <c r="I387">
        <f t="shared" ref="I387:I450" si="26">IF(AND($C387&gt;0,H387&gt;0),H387/($C387^0.70558407859294),"")</f>
        <v>5.4726746115320921</v>
      </c>
      <c r="M387">
        <v>8.59</v>
      </c>
      <c r="N387">
        <f t="shared" ref="N387:N450" si="27">IF(AND($C387&gt;0,M387&gt;0),M387/($C387^0.450818786555515),"")</f>
        <v>1.4355785780149093</v>
      </c>
      <c r="O387">
        <v>6.87</v>
      </c>
    </row>
    <row r="388" spans="1:15" ht="15" x14ac:dyDescent="0.25">
      <c r="A388" t="s">
        <v>416</v>
      </c>
      <c r="B388" t="s">
        <v>417</v>
      </c>
      <c r="C388">
        <v>50.1</v>
      </c>
      <c r="D388">
        <v>45</v>
      </c>
      <c r="E388">
        <f t="shared" si="24"/>
        <v>2.8433745913878781</v>
      </c>
      <c r="F388">
        <v>56</v>
      </c>
      <c r="G388">
        <f t="shared" si="25"/>
        <v>3.5384217137271374</v>
      </c>
      <c r="H388">
        <v>101</v>
      </c>
      <c r="I388">
        <f t="shared" si="26"/>
        <v>6.3817963051150155</v>
      </c>
      <c r="M388">
        <v>8.76</v>
      </c>
      <c r="N388">
        <f t="shared" si="27"/>
        <v>1.5003249283174811</v>
      </c>
      <c r="O388">
        <v>6.76</v>
      </c>
    </row>
    <row r="389" spans="1:15" x14ac:dyDescent="0.3">
      <c r="A389" t="s">
        <v>75</v>
      </c>
      <c r="B389" t="s">
        <v>403</v>
      </c>
      <c r="C389">
        <v>41.5</v>
      </c>
      <c r="D389">
        <v>34</v>
      </c>
      <c r="E389">
        <f t="shared" si="24"/>
        <v>2.4536349071780568</v>
      </c>
      <c r="F389">
        <v>43</v>
      </c>
      <c r="G389">
        <f t="shared" si="25"/>
        <v>3.1031265002546013</v>
      </c>
      <c r="H389">
        <v>77</v>
      </c>
      <c r="I389">
        <f t="shared" si="26"/>
        <v>5.5567614074326581</v>
      </c>
      <c r="M389">
        <v>7.98</v>
      </c>
      <c r="N389">
        <f t="shared" si="27"/>
        <v>1.4878406215739781</v>
      </c>
      <c r="O389">
        <v>6.08</v>
      </c>
    </row>
    <row r="390" spans="1:15" ht="15" x14ac:dyDescent="0.25">
      <c r="A390" t="s">
        <v>402</v>
      </c>
      <c r="B390" t="s">
        <v>403</v>
      </c>
      <c r="C390">
        <v>49.6</v>
      </c>
      <c r="D390">
        <v>41</v>
      </c>
      <c r="E390">
        <f t="shared" si="24"/>
        <v>2.6090294435045207</v>
      </c>
      <c r="F390">
        <v>53</v>
      </c>
      <c r="G390">
        <f t="shared" si="25"/>
        <v>3.3726478172131609</v>
      </c>
      <c r="H390">
        <v>94</v>
      </c>
      <c r="I390">
        <f t="shared" si="26"/>
        <v>5.9816772607176816</v>
      </c>
      <c r="M390">
        <v>10.71</v>
      </c>
      <c r="N390">
        <f t="shared" si="27"/>
        <v>1.8426144762236727</v>
      </c>
      <c r="O390">
        <v>7</v>
      </c>
    </row>
    <row r="391" spans="1:15" ht="15" x14ac:dyDescent="0.25">
      <c r="A391" t="s">
        <v>98</v>
      </c>
      <c r="B391" t="s">
        <v>389</v>
      </c>
      <c r="C391">
        <v>62.8</v>
      </c>
      <c r="D391">
        <v>39</v>
      </c>
      <c r="E391">
        <f t="shared" si="24"/>
        <v>2.1011299263555538</v>
      </c>
      <c r="F391">
        <v>45</v>
      </c>
      <c r="G391">
        <f t="shared" si="25"/>
        <v>2.4243806842564082</v>
      </c>
      <c r="H391">
        <v>84</v>
      </c>
      <c r="I391">
        <f t="shared" si="26"/>
        <v>4.5255106106119616</v>
      </c>
      <c r="M391">
        <v>7.69</v>
      </c>
      <c r="N391">
        <f t="shared" si="27"/>
        <v>1.1895216611572237</v>
      </c>
      <c r="O391">
        <v>6.15</v>
      </c>
    </row>
    <row r="392" spans="1:15" x14ac:dyDescent="0.3">
      <c r="A392" t="s">
        <v>18</v>
      </c>
      <c r="B392" t="s">
        <v>399</v>
      </c>
      <c r="C392">
        <v>37.1</v>
      </c>
      <c r="D392">
        <v>33</v>
      </c>
      <c r="E392">
        <f t="shared" si="24"/>
        <v>2.5774407817543876</v>
      </c>
      <c r="F392">
        <v>43</v>
      </c>
      <c r="G392">
        <f t="shared" si="25"/>
        <v>3.3584834428920809</v>
      </c>
      <c r="H392">
        <v>76</v>
      </c>
      <c r="I392">
        <f t="shared" si="26"/>
        <v>5.9359242246464685</v>
      </c>
      <c r="M392">
        <v>6.27</v>
      </c>
      <c r="N392">
        <f t="shared" si="27"/>
        <v>1.229601259215628</v>
      </c>
      <c r="O392">
        <v>5.84</v>
      </c>
    </row>
    <row r="393" spans="1:15" ht="15" x14ac:dyDescent="0.25">
      <c r="A393" t="s">
        <v>125</v>
      </c>
      <c r="B393" t="s">
        <v>410</v>
      </c>
      <c r="C393">
        <v>55.6</v>
      </c>
      <c r="D393">
        <v>41</v>
      </c>
      <c r="E393">
        <f t="shared" si="24"/>
        <v>2.4070597333999255</v>
      </c>
      <c r="F393">
        <v>56</v>
      </c>
      <c r="G393">
        <f t="shared" si="25"/>
        <v>3.287691343180386</v>
      </c>
      <c r="H393">
        <v>97</v>
      </c>
      <c r="I393">
        <f t="shared" si="26"/>
        <v>5.6947510765803111</v>
      </c>
      <c r="M393">
        <v>7.25</v>
      </c>
      <c r="N393">
        <f t="shared" si="27"/>
        <v>1.1847466969841547</v>
      </c>
      <c r="O393">
        <v>6.23</v>
      </c>
    </row>
    <row r="394" spans="1:15" ht="15" x14ac:dyDescent="0.25">
      <c r="A394" t="s">
        <v>98</v>
      </c>
      <c r="B394" t="s">
        <v>366</v>
      </c>
      <c r="C394">
        <v>39</v>
      </c>
      <c r="D394">
        <v>30</v>
      </c>
      <c r="E394">
        <f t="shared" si="24"/>
        <v>2.2619937467444911</v>
      </c>
      <c r="F394">
        <v>39</v>
      </c>
      <c r="G394">
        <f t="shared" si="25"/>
        <v>2.9405918707678382</v>
      </c>
      <c r="H394">
        <v>69</v>
      </c>
      <c r="I394">
        <f t="shared" si="26"/>
        <v>5.2025856175123293</v>
      </c>
      <c r="M394">
        <v>6.28</v>
      </c>
      <c r="N394">
        <f t="shared" si="27"/>
        <v>1.2041423426615923</v>
      </c>
      <c r="O394">
        <v>5.82</v>
      </c>
    </row>
    <row r="395" spans="1:15" ht="15" x14ac:dyDescent="0.25">
      <c r="A395" t="s">
        <v>404</v>
      </c>
      <c r="B395" t="s">
        <v>405</v>
      </c>
      <c r="C395">
        <v>44.9</v>
      </c>
      <c r="D395">
        <v>26</v>
      </c>
      <c r="E395">
        <f t="shared" si="24"/>
        <v>1.7749030505902483</v>
      </c>
      <c r="F395">
        <v>36</v>
      </c>
      <c r="G395">
        <f t="shared" si="25"/>
        <v>2.4575580700480364</v>
      </c>
      <c r="H395">
        <v>62</v>
      </c>
      <c r="I395">
        <f t="shared" si="26"/>
        <v>4.2324611206382849</v>
      </c>
      <c r="M395">
        <v>6.61</v>
      </c>
      <c r="N395">
        <f t="shared" si="27"/>
        <v>1.1894269347662274</v>
      </c>
      <c r="O395">
        <v>5.85</v>
      </c>
    </row>
    <row r="396" spans="1:15" ht="15" x14ac:dyDescent="0.25">
      <c r="A396" t="s">
        <v>411</v>
      </c>
      <c r="B396" t="s">
        <v>412</v>
      </c>
      <c r="C396">
        <v>92.6</v>
      </c>
      <c r="D396">
        <v>47</v>
      </c>
      <c r="E396">
        <f t="shared" si="24"/>
        <v>1.9252558732878886</v>
      </c>
      <c r="F396">
        <v>52</v>
      </c>
      <c r="G396">
        <f t="shared" si="25"/>
        <v>2.1300703278929829</v>
      </c>
      <c r="H396">
        <v>99</v>
      </c>
      <c r="I396">
        <f t="shared" si="26"/>
        <v>4.0553262011808719</v>
      </c>
      <c r="M396">
        <v>7.88</v>
      </c>
      <c r="N396">
        <f t="shared" si="27"/>
        <v>1.02315407631032</v>
      </c>
      <c r="O396">
        <v>5.42</v>
      </c>
    </row>
    <row r="397" spans="1:15" ht="15" x14ac:dyDescent="0.25">
      <c r="A397" t="s">
        <v>406</v>
      </c>
      <c r="B397" t="s">
        <v>407</v>
      </c>
      <c r="C397">
        <v>41.7</v>
      </c>
      <c r="D397">
        <v>32</v>
      </c>
      <c r="E397">
        <f t="shared" si="24"/>
        <v>2.301483007781993</v>
      </c>
      <c r="F397">
        <v>40</v>
      </c>
      <c r="G397">
        <f t="shared" si="25"/>
        <v>2.8768537597274912</v>
      </c>
      <c r="H397">
        <v>72</v>
      </c>
      <c r="I397">
        <f t="shared" si="26"/>
        <v>5.1783367675094842</v>
      </c>
      <c r="M397">
        <v>7.6</v>
      </c>
      <c r="N397">
        <f t="shared" si="27"/>
        <v>1.413923204473728</v>
      </c>
      <c r="O397">
        <v>6.5</v>
      </c>
    </row>
    <row r="398" spans="1:15" ht="15" x14ac:dyDescent="0.25">
      <c r="A398" t="s">
        <v>19</v>
      </c>
      <c r="B398" t="s">
        <v>308</v>
      </c>
      <c r="C398">
        <v>54.3</v>
      </c>
      <c r="D398">
        <v>37</v>
      </c>
      <c r="E398">
        <f t="shared" si="24"/>
        <v>2.2087908002078129</v>
      </c>
      <c r="F398">
        <v>48</v>
      </c>
      <c r="G398">
        <f t="shared" si="25"/>
        <v>2.8654583354047305</v>
      </c>
      <c r="H398">
        <v>85</v>
      </c>
      <c r="I398">
        <f t="shared" si="26"/>
        <v>5.0742491356125434</v>
      </c>
      <c r="M398">
        <v>9.2799999999999994</v>
      </c>
      <c r="N398">
        <f t="shared" si="27"/>
        <v>1.5327369322611368</v>
      </c>
      <c r="O398">
        <v>5.85</v>
      </c>
    </row>
    <row r="399" spans="1:15" ht="15" x14ac:dyDescent="0.25">
      <c r="A399" t="s">
        <v>62</v>
      </c>
      <c r="B399" t="s">
        <v>337</v>
      </c>
      <c r="C399">
        <v>43.6</v>
      </c>
      <c r="D399">
        <v>33</v>
      </c>
      <c r="E399">
        <f t="shared" si="24"/>
        <v>2.2999499007093087</v>
      </c>
      <c r="F399">
        <v>42</v>
      </c>
      <c r="G399">
        <f t="shared" si="25"/>
        <v>2.9272089645391199</v>
      </c>
      <c r="H399">
        <v>75</v>
      </c>
      <c r="I399">
        <f t="shared" si="26"/>
        <v>5.2271588652484287</v>
      </c>
      <c r="M399">
        <v>8.61</v>
      </c>
      <c r="N399">
        <f t="shared" si="27"/>
        <v>1.5699717643984104</v>
      </c>
      <c r="O399">
        <v>6.82</v>
      </c>
    </row>
    <row r="400" spans="1:15" ht="15" x14ac:dyDescent="0.25">
      <c r="A400" t="s">
        <v>117</v>
      </c>
      <c r="B400" t="s">
        <v>184</v>
      </c>
      <c r="C400">
        <v>54.2</v>
      </c>
      <c r="D400">
        <v>36</v>
      </c>
      <c r="E400">
        <f t="shared" si="24"/>
        <v>2.1518907161564802</v>
      </c>
      <c r="F400">
        <v>46</v>
      </c>
      <c r="G400">
        <f t="shared" si="25"/>
        <v>2.7496381373110581</v>
      </c>
      <c r="H400">
        <v>82</v>
      </c>
      <c r="I400">
        <f t="shared" si="26"/>
        <v>4.9015288534675383</v>
      </c>
      <c r="M400">
        <v>5.71</v>
      </c>
      <c r="N400">
        <f t="shared" si="27"/>
        <v>0.94387971776110657</v>
      </c>
      <c r="O400">
        <v>6.13</v>
      </c>
    </row>
    <row r="401" spans="1:16" x14ac:dyDescent="0.3">
      <c r="A401" t="s">
        <v>32</v>
      </c>
      <c r="B401" t="s">
        <v>552</v>
      </c>
      <c r="C401">
        <v>50.1</v>
      </c>
      <c r="D401">
        <v>35</v>
      </c>
      <c r="E401">
        <f t="shared" si="24"/>
        <v>2.2115135710794607</v>
      </c>
      <c r="F401">
        <v>42</v>
      </c>
      <c r="G401">
        <f t="shared" si="25"/>
        <v>2.6538162852953531</v>
      </c>
      <c r="H401">
        <v>77</v>
      </c>
      <c r="I401">
        <f t="shared" si="26"/>
        <v>4.8653298563748137</v>
      </c>
      <c r="M401">
        <v>5.93</v>
      </c>
      <c r="N401">
        <f t="shared" si="27"/>
        <v>1.0156309160870618</v>
      </c>
      <c r="O401">
        <v>5.4</v>
      </c>
    </row>
    <row r="402" spans="1:16" x14ac:dyDescent="0.3">
      <c r="A402" t="s">
        <v>132</v>
      </c>
      <c r="B402" t="s">
        <v>553</v>
      </c>
      <c r="C402">
        <v>56.6</v>
      </c>
      <c r="D402">
        <v>43</v>
      </c>
      <c r="E402">
        <f t="shared" si="24"/>
        <v>2.4929242890650718</v>
      </c>
      <c r="F402">
        <v>57</v>
      </c>
      <c r="G402">
        <f t="shared" si="25"/>
        <v>3.3045740575978861</v>
      </c>
      <c r="H402">
        <v>100</v>
      </c>
      <c r="I402">
        <f t="shared" si="26"/>
        <v>5.7974983466629579</v>
      </c>
      <c r="K402">
        <v>11</v>
      </c>
      <c r="M402">
        <v>10.27</v>
      </c>
      <c r="N402">
        <f t="shared" si="27"/>
        <v>1.664822232893262</v>
      </c>
    </row>
    <row r="403" spans="1:16" ht="15" x14ac:dyDescent="0.25">
      <c r="A403" t="s">
        <v>554</v>
      </c>
      <c r="B403" t="s">
        <v>555</v>
      </c>
      <c r="C403">
        <v>52.6</v>
      </c>
      <c r="D403">
        <v>50</v>
      </c>
      <c r="E403">
        <f t="shared" si="24"/>
        <v>3.0525997461901717</v>
      </c>
      <c r="F403">
        <v>62</v>
      </c>
      <c r="G403">
        <f t="shared" si="25"/>
        <v>3.7852236852758128</v>
      </c>
      <c r="H403">
        <v>112</v>
      </c>
      <c r="I403">
        <f t="shared" si="26"/>
        <v>6.8378234314659849</v>
      </c>
      <c r="K403">
        <v>11</v>
      </c>
      <c r="M403">
        <v>8.94</v>
      </c>
      <c r="N403">
        <f t="shared" si="27"/>
        <v>1.4979068745170836</v>
      </c>
    </row>
    <row r="404" spans="1:16" ht="15" x14ac:dyDescent="0.25">
      <c r="A404" t="s">
        <v>45</v>
      </c>
      <c r="B404" t="s">
        <v>425</v>
      </c>
      <c r="C404">
        <v>36.4</v>
      </c>
      <c r="D404">
        <v>31</v>
      </c>
      <c r="E404">
        <f t="shared" si="24"/>
        <v>2.4539935248871041</v>
      </c>
      <c r="F404">
        <v>43</v>
      </c>
      <c r="G404">
        <f t="shared" si="25"/>
        <v>3.4039265022627574</v>
      </c>
      <c r="H404">
        <v>74</v>
      </c>
      <c r="I404">
        <f t="shared" si="26"/>
        <v>5.8579200271498619</v>
      </c>
      <c r="K404">
        <v>11.1</v>
      </c>
      <c r="M404">
        <v>7.17</v>
      </c>
      <c r="N404">
        <f t="shared" si="27"/>
        <v>1.4182256122836721</v>
      </c>
      <c r="O404">
        <v>6.17</v>
      </c>
    </row>
    <row r="405" spans="1:16" ht="15" x14ac:dyDescent="0.25">
      <c r="A405" t="s">
        <v>556</v>
      </c>
      <c r="B405" t="s">
        <v>557</v>
      </c>
      <c r="C405">
        <v>48.1</v>
      </c>
      <c r="D405">
        <v>18</v>
      </c>
      <c r="E405">
        <f t="shared" si="24"/>
        <v>1.1705169886192512</v>
      </c>
      <c r="F405">
        <v>31</v>
      </c>
      <c r="G405">
        <f t="shared" si="25"/>
        <v>2.0158903692887105</v>
      </c>
      <c r="H405">
        <v>49</v>
      </c>
      <c r="I405">
        <f t="shared" si="26"/>
        <v>3.1864073579079619</v>
      </c>
      <c r="K405">
        <v>11.6</v>
      </c>
      <c r="M405">
        <v>6.42</v>
      </c>
      <c r="N405">
        <f t="shared" si="27"/>
        <v>1.1199339906262027</v>
      </c>
      <c r="O405">
        <v>4.9000000000000004</v>
      </c>
    </row>
    <row r="406" spans="1:16" ht="15" x14ac:dyDescent="0.25">
      <c r="A406" t="s">
        <v>556</v>
      </c>
      <c r="B406" t="s">
        <v>213</v>
      </c>
      <c r="C406">
        <v>47.2</v>
      </c>
      <c r="D406">
        <v>34</v>
      </c>
      <c r="E406">
        <f t="shared" si="24"/>
        <v>2.2406400493694032</v>
      </c>
      <c r="F406">
        <v>40</v>
      </c>
      <c r="G406">
        <f t="shared" si="25"/>
        <v>2.6360471169051807</v>
      </c>
      <c r="H406">
        <v>74</v>
      </c>
      <c r="I406">
        <f t="shared" si="26"/>
        <v>4.8766871662745839</v>
      </c>
      <c r="K406">
        <v>11.5</v>
      </c>
      <c r="M406">
        <v>7.04</v>
      </c>
      <c r="N406">
        <f t="shared" si="27"/>
        <v>1.2385916804545882</v>
      </c>
    </row>
    <row r="407" spans="1:16" ht="15" x14ac:dyDescent="0.25">
      <c r="A407" t="s">
        <v>558</v>
      </c>
      <c r="B407" t="s">
        <v>252</v>
      </c>
      <c r="C407">
        <v>45.2</v>
      </c>
      <c r="D407">
        <v>21</v>
      </c>
      <c r="E407">
        <f t="shared" si="24"/>
        <v>1.4268554133878351</v>
      </c>
      <c r="F407">
        <v>31</v>
      </c>
      <c r="G407">
        <f t="shared" si="25"/>
        <v>2.1063103721439469</v>
      </c>
      <c r="H407">
        <v>52</v>
      </c>
      <c r="I407">
        <f t="shared" si="26"/>
        <v>3.5331657855317822</v>
      </c>
      <c r="K407">
        <v>12.1</v>
      </c>
      <c r="M407">
        <v>6.04</v>
      </c>
      <c r="N407">
        <f t="shared" si="27"/>
        <v>1.0836011015712765</v>
      </c>
      <c r="O407">
        <v>5.1000000000000005</v>
      </c>
    </row>
    <row r="408" spans="1:16" ht="15" x14ac:dyDescent="0.25">
      <c r="A408" t="s">
        <v>559</v>
      </c>
      <c r="B408" t="s">
        <v>560</v>
      </c>
      <c r="C408">
        <v>42.8</v>
      </c>
      <c r="D408">
        <v>40</v>
      </c>
      <c r="E408">
        <f t="shared" si="24"/>
        <v>2.8244848056914371</v>
      </c>
      <c r="F408">
        <v>50</v>
      </c>
      <c r="G408">
        <f t="shared" si="25"/>
        <v>3.5306060071142964</v>
      </c>
      <c r="H408">
        <v>90</v>
      </c>
      <c r="I408">
        <f t="shared" si="26"/>
        <v>6.3550908128057335</v>
      </c>
      <c r="L408">
        <v>4.7300000000000004</v>
      </c>
      <c r="M408">
        <v>8.42</v>
      </c>
      <c r="N408">
        <f t="shared" si="27"/>
        <v>1.548198317738549</v>
      </c>
    </row>
    <row r="409" spans="1:16" x14ac:dyDescent="0.3">
      <c r="A409" t="s">
        <v>561</v>
      </c>
      <c r="B409" t="s">
        <v>213</v>
      </c>
      <c r="C409">
        <v>43.7</v>
      </c>
      <c r="D409">
        <v>43</v>
      </c>
      <c r="E409">
        <f t="shared" si="24"/>
        <v>2.9920639559857274</v>
      </c>
      <c r="F409">
        <v>52</v>
      </c>
      <c r="G409">
        <f t="shared" si="25"/>
        <v>3.61830990026181</v>
      </c>
      <c r="H409">
        <v>95</v>
      </c>
      <c r="I409">
        <f t="shared" si="26"/>
        <v>6.6103738562475369</v>
      </c>
      <c r="K409">
        <v>10.3</v>
      </c>
      <c r="M409">
        <v>7.9</v>
      </c>
      <c r="N409">
        <f t="shared" si="27"/>
        <v>1.4390213603587443</v>
      </c>
    </row>
    <row r="410" spans="1:16" ht="15" x14ac:dyDescent="0.25">
      <c r="A410" t="s">
        <v>96</v>
      </c>
      <c r="B410" t="s">
        <v>250</v>
      </c>
      <c r="C410">
        <v>31.2</v>
      </c>
      <c r="D410">
        <v>14</v>
      </c>
      <c r="E410">
        <f t="shared" si="24"/>
        <v>1.235595571800578</v>
      </c>
      <c r="F410">
        <v>17</v>
      </c>
      <c r="G410">
        <f t="shared" si="25"/>
        <v>1.5003660514721304</v>
      </c>
      <c r="H410">
        <v>31</v>
      </c>
      <c r="I410">
        <f t="shared" si="26"/>
        <v>2.7359616232727086</v>
      </c>
      <c r="K410">
        <v>11.7</v>
      </c>
      <c r="M410">
        <v>4.38</v>
      </c>
      <c r="N410">
        <f t="shared" si="27"/>
        <v>0.9287121974774909</v>
      </c>
    </row>
    <row r="411" spans="1:16" x14ac:dyDescent="0.3">
      <c r="A411" t="s">
        <v>562</v>
      </c>
      <c r="B411" t="s">
        <v>175</v>
      </c>
      <c r="C411">
        <v>60.7</v>
      </c>
      <c r="D411">
        <v>29</v>
      </c>
      <c r="E411">
        <f t="shared" si="24"/>
        <v>1.6003259528559164</v>
      </c>
      <c r="F411">
        <v>39</v>
      </c>
      <c r="G411">
        <f t="shared" si="25"/>
        <v>2.1521624883234738</v>
      </c>
      <c r="H411">
        <v>68</v>
      </c>
      <c r="I411">
        <f t="shared" si="26"/>
        <v>3.75248844117939</v>
      </c>
      <c r="K411">
        <v>11.1</v>
      </c>
      <c r="M411">
        <v>7.58</v>
      </c>
      <c r="N411">
        <f t="shared" si="27"/>
        <v>1.1906229339033487</v>
      </c>
      <c r="O411">
        <v>5.45</v>
      </c>
    </row>
    <row r="412" spans="1:16" ht="15" x14ac:dyDescent="0.25">
      <c r="A412" t="s">
        <v>428</v>
      </c>
      <c r="B412" t="s">
        <v>279</v>
      </c>
      <c r="C412">
        <v>57.8</v>
      </c>
      <c r="D412">
        <v>52</v>
      </c>
      <c r="E412">
        <f t="shared" si="24"/>
        <v>2.9704012105921085</v>
      </c>
      <c r="F412">
        <v>61</v>
      </c>
      <c r="G412">
        <f t="shared" si="25"/>
        <v>3.4845091124253584</v>
      </c>
      <c r="H412">
        <v>113</v>
      </c>
      <c r="I412">
        <f t="shared" si="26"/>
        <v>6.4549103230174669</v>
      </c>
      <c r="L412">
        <v>4.8099999999999996</v>
      </c>
      <c r="M412">
        <v>9.2200000000000006</v>
      </c>
      <c r="N412">
        <f t="shared" si="27"/>
        <v>1.4805420646943628</v>
      </c>
    </row>
    <row r="413" spans="1:16" x14ac:dyDescent="0.3">
      <c r="A413" t="s">
        <v>563</v>
      </c>
      <c r="B413" t="s">
        <v>564</v>
      </c>
      <c r="C413">
        <v>61.9</v>
      </c>
      <c r="D413">
        <v>44</v>
      </c>
      <c r="E413">
        <f t="shared" si="24"/>
        <v>2.3947726015987674</v>
      </c>
      <c r="F413">
        <v>55</v>
      </c>
      <c r="G413">
        <f t="shared" si="25"/>
        <v>2.9934657519984591</v>
      </c>
      <c r="H413">
        <v>99</v>
      </c>
      <c r="I413">
        <f t="shared" si="26"/>
        <v>5.3882383535972265</v>
      </c>
      <c r="K413">
        <v>10.8</v>
      </c>
      <c r="M413">
        <v>9</v>
      </c>
      <c r="N413">
        <f t="shared" si="27"/>
        <v>1.4012470302129578</v>
      </c>
    </row>
    <row r="414" spans="1:16" ht="15" x14ac:dyDescent="0.25">
      <c r="A414" t="s">
        <v>46</v>
      </c>
      <c r="B414" t="s">
        <v>175</v>
      </c>
      <c r="C414">
        <v>56.3</v>
      </c>
      <c r="D414">
        <v>20</v>
      </c>
      <c r="E414">
        <f t="shared" si="24"/>
        <v>1.1638557131880818</v>
      </c>
      <c r="F414">
        <v>24</v>
      </c>
      <c r="G414">
        <f t="shared" si="25"/>
        <v>1.3966268558256982</v>
      </c>
      <c r="H414">
        <v>44</v>
      </c>
      <c r="I414">
        <f t="shared" si="26"/>
        <v>2.56048256901378</v>
      </c>
      <c r="K414">
        <v>12.6</v>
      </c>
      <c r="M414">
        <v>4.6399999999999997</v>
      </c>
      <c r="N414">
        <f t="shared" si="27"/>
        <v>0.75397320173437399</v>
      </c>
      <c r="O414">
        <v>4.26</v>
      </c>
    </row>
    <row r="415" spans="1:16" ht="15" x14ac:dyDescent="0.25">
      <c r="A415" t="s">
        <v>565</v>
      </c>
      <c r="B415" t="s">
        <v>566</v>
      </c>
      <c r="C415">
        <v>41.3</v>
      </c>
      <c r="D415">
        <v>31</v>
      </c>
      <c r="E415">
        <f t="shared" si="24"/>
        <v>2.2447762849555515</v>
      </c>
      <c r="F415">
        <v>38</v>
      </c>
      <c r="G415">
        <f t="shared" si="25"/>
        <v>2.7516612525261599</v>
      </c>
      <c r="H415">
        <v>69</v>
      </c>
      <c r="I415">
        <f t="shared" si="26"/>
        <v>4.9964375374817118</v>
      </c>
      <c r="L415">
        <v>4.57</v>
      </c>
      <c r="M415">
        <v>6.5200000000000005</v>
      </c>
      <c r="N415">
        <f t="shared" si="27"/>
        <v>1.2182795502572421</v>
      </c>
    </row>
    <row r="416" spans="1:16" ht="15" x14ac:dyDescent="0.25">
      <c r="A416" s="1" t="s">
        <v>567</v>
      </c>
      <c r="B416" s="1" t="s">
        <v>422</v>
      </c>
      <c r="C416" s="1">
        <v>40.1</v>
      </c>
      <c r="D416" s="1">
        <v>20</v>
      </c>
      <c r="E416">
        <f t="shared" si="24"/>
        <v>1.4786890289310373</v>
      </c>
      <c r="F416">
        <v>28</v>
      </c>
      <c r="G416">
        <f t="shared" si="25"/>
        <v>2.0701646405034522</v>
      </c>
      <c r="H416" s="1">
        <v>48</v>
      </c>
      <c r="I416">
        <f t="shared" si="26"/>
        <v>3.5488536694344894</v>
      </c>
      <c r="K416">
        <v>12.4</v>
      </c>
      <c r="M416" s="1">
        <v>5.05</v>
      </c>
      <c r="N416">
        <f t="shared" si="27"/>
        <v>0.95623311026318325</v>
      </c>
      <c r="O416">
        <v>5.2</v>
      </c>
      <c r="P416" s="1"/>
    </row>
    <row r="417" spans="1:16" ht="15" x14ac:dyDescent="0.25">
      <c r="A417" t="s">
        <v>22</v>
      </c>
      <c r="B417" t="s">
        <v>287</v>
      </c>
      <c r="C417">
        <v>36.4</v>
      </c>
      <c r="D417">
        <v>32</v>
      </c>
      <c r="E417">
        <f t="shared" si="24"/>
        <v>2.5331546063350752</v>
      </c>
      <c r="F417">
        <v>41</v>
      </c>
      <c r="G417">
        <f t="shared" si="25"/>
        <v>3.2456043393668152</v>
      </c>
      <c r="H417">
        <v>73</v>
      </c>
      <c r="I417">
        <f t="shared" si="26"/>
        <v>5.7787589457018909</v>
      </c>
      <c r="K417">
        <v>11.5</v>
      </c>
      <c r="M417" s="3">
        <v>6.65</v>
      </c>
      <c r="N417">
        <f t="shared" si="27"/>
        <v>1.315369640402569</v>
      </c>
      <c r="P417" s="3"/>
    </row>
    <row r="418" spans="1:16" ht="15" x14ac:dyDescent="0.25">
      <c r="A418" t="s">
        <v>568</v>
      </c>
      <c r="B418" t="s">
        <v>199</v>
      </c>
      <c r="C418">
        <v>56.7</v>
      </c>
      <c r="D418">
        <v>26</v>
      </c>
      <c r="E418">
        <f t="shared" si="24"/>
        <v>1.5054733122906674</v>
      </c>
      <c r="F418">
        <v>36</v>
      </c>
      <c r="G418">
        <f t="shared" si="25"/>
        <v>2.0845015093255395</v>
      </c>
      <c r="H418">
        <v>62</v>
      </c>
      <c r="I418">
        <f t="shared" si="26"/>
        <v>3.5899748216162068</v>
      </c>
      <c r="K418">
        <v>12</v>
      </c>
      <c r="M418">
        <v>7.11</v>
      </c>
      <c r="N418">
        <f t="shared" si="27"/>
        <v>1.1516523920719546</v>
      </c>
      <c r="O418">
        <v>5.14</v>
      </c>
    </row>
    <row r="419" spans="1:16" ht="15" x14ac:dyDescent="0.25">
      <c r="A419" t="s">
        <v>288</v>
      </c>
      <c r="B419" t="s">
        <v>569</v>
      </c>
      <c r="C419">
        <v>62.9</v>
      </c>
      <c r="D419">
        <v>31</v>
      </c>
      <c r="E419">
        <f t="shared" si="24"/>
        <v>1.6682550011118109</v>
      </c>
      <c r="F419">
        <v>39</v>
      </c>
      <c r="G419">
        <f t="shared" si="25"/>
        <v>2.0987724207535687</v>
      </c>
      <c r="H419">
        <v>70</v>
      </c>
      <c r="I419">
        <f t="shared" si="26"/>
        <v>3.7670274218653792</v>
      </c>
      <c r="K419">
        <v>11.8</v>
      </c>
      <c r="M419">
        <v>7.7700000000000005</v>
      </c>
      <c r="N419">
        <f t="shared" si="27"/>
        <v>1.2010345956586961</v>
      </c>
    </row>
    <row r="420" spans="1:16" ht="15" x14ac:dyDescent="0.25">
      <c r="A420" t="s">
        <v>570</v>
      </c>
      <c r="B420" t="s">
        <v>571</v>
      </c>
      <c r="C420">
        <v>54.3</v>
      </c>
      <c r="D420">
        <v>34</v>
      </c>
      <c r="E420">
        <f t="shared" si="24"/>
        <v>2.0296996542450172</v>
      </c>
      <c r="F420">
        <v>46</v>
      </c>
      <c r="G420">
        <f t="shared" si="25"/>
        <v>2.7460642380962001</v>
      </c>
      <c r="H420">
        <v>80</v>
      </c>
      <c r="I420">
        <f t="shared" si="26"/>
        <v>4.7757638923412173</v>
      </c>
      <c r="L420">
        <v>4.6900000000000004</v>
      </c>
      <c r="M420">
        <v>5.8500000000000005</v>
      </c>
      <c r="N420">
        <f t="shared" si="27"/>
        <v>0.96621886354823838</v>
      </c>
    </row>
    <row r="421" spans="1:16" x14ac:dyDescent="0.3">
      <c r="A421" t="s">
        <v>424</v>
      </c>
      <c r="B421" t="s">
        <v>282</v>
      </c>
      <c r="C421">
        <v>40.700000000000003</v>
      </c>
      <c r="D421">
        <v>29</v>
      </c>
      <c r="E421">
        <f t="shared" si="24"/>
        <v>2.1217480404655777</v>
      </c>
      <c r="F421">
        <v>37</v>
      </c>
      <c r="G421">
        <f t="shared" si="25"/>
        <v>2.7070578447319442</v>
      </c>
      <c r="H421">
        <v>66</v>
      </c>
      <c r="I421">
        <f t="shared" si="26"/>
        <v>4.8288058851975215</v>
      </c>
      <c r="K421">
        <v>11.9</v>
      </c>
      <c r="M421">
        <v>6.62</v>
      </c>
      <c r="N421">
        <f t="shared" si="27"/>
        <v>1.2451526322826092</v>
      </c>
      <c r="O421">
        <v>6.28</v>
      </c>
    </row>
    <row r="422" spans="1:16" x14ac:dyDescent="0.3">
      <c r="A422" t="s">
        <v>72</v>
      </c>
      <c r="B422" t="s">
        <v>186</v>
      </c>
      <c r="C422">
        <v>74</v>
      </c>
      <c r="D422">
        <v>43</v>
      </c>
      <c r="E422">
        <f t="shared" si="24"/>
        <v>2.0633282052809743</v>
      </c>
      <c r="F422">
        <v>56</v>
      </c>
      <c r="G422">
        <f t="shared" si="25"/>
        <v>2.6871251045519666</v>
      </c>
      <c r="H422">
        <v>99</v>
      </c>
      <c r="I422">
        <f t="shared" si="26"/>
        <v>4.7504533098329409</v>
      </c>
      <c r="L422">
        <v>5.19</v>
      </c>
      <c r="M422">
        <v>6.84</v>
      </c>
      <c r="N422">
        <f t="shared" si="27"/>
        <v>0.98258770608814816</v>
      </c>
    </row>
    <row r="423" spans="1:16" x14ac:dyDescent="0.3">
      <c r="A423" t="s">
        <v>423</v>
      </c>
      <c r="B423" t="s">
        <v>270</v>
      </c>
      <c r="C423">
        <v>45.9</v>
      </c>
      <c r="D423">
        <v>27</v>
      </c>
      <c r="E423">
        <f t="shared" si="24"/>
        <v>1.8147432580858356</v>
      </c>
      <c r="F423">
        <v>36</v>
      </c>
      <c r="G423">
        <f t="shared" si="25"/>
        <v>2.4196576774477809</v>
      </c>
      <c r="H423">
        <v>63</v>
      </c>
      <c r="I423">
        <f t="shared" si="26"/>
        <v>4.2344009355336159</v>
      </c>
      <c r="L423">
        <v>5.74</v>
      </c>
      <c r="M423">
        <v>5.7700000000000005</v>
      </c>
      <c r="N423">
        <f t="shared" si="27"/>
        <v>1.0280149601961588</v>
      </c>
    </row>
    <row r="424" spans="1:16" ht="15" x14ac:dyDescent="0.25">
      <c r="A424" t="s">
        <v>427</v>
      </c>
      <c r="B424" t="s">
        <v>280</v>
      </c>
      <c r="C424">
        <v>54.5</v>
      </c>
      <c r="D424">
        <v>50</v>
      </c>
      <c r="E424">
        <f t="shared" si="24"/>
        <v>2.9771195744327668</v>
      </c>
      <c r="F424">
        <v>64</v>
      </c>
      <c r="G424">
        <f t="shared" si="25"/>
        <v>3.8107130552739412</v>
      </c>
      <c r="H424">
        <v>114</v>
      </c>
      <c r="I424">
        <f t="shared" si="26"/>
        <v>6.787832629706708</v>
      </c>
      <c r="K424">
        <v>11</v>
      </c>
      <c r="M424">
        <v>10.029999999999999</v>
      </c>
      <c r="N424">
        <f t="shared" si="27"/>
        <v>1.6538677128137249</v>
      </c>
      <c r="O424">
        <v>6.42</v>
      </c>
    </row>
    <row r="425" spans="1:16" ht="15" x14ac:dyDescent="0.25">
      <c r="A425" t="s">
        <v>71</v>
      </c>
      <c r="B425" t="s">
        <v>572</v>
      </c>
      <c r="C425">
        <v>36.4</v>
      </c>
      <c r="D425">
        <v>17</v>
      </c>
      <c r="E425">
        <f t="shared" si="24"/>
        <v>1.3457383846155087</v>
      </c>
      <c r="F425">
        <v>20</v>
      </c>
      <c r="G425">
        <f t="shared" si="25"/>
        <v>1.5832216289594221</v>
      </c>
      <c r="H425">
        <v>37</v>
      </c>
      <c r="I425">
        <f t="shared" si="26"/>
        <v>2.928960013574931</v>
      </c>
      <c r="K425">
        <v>12.84</v>
      </c>
      <c r="M425">
        <v>3.7600000000000002</v>
      </c>
      <c r="N425">
        <f t="shared" si="27"/>
        <v>0.74372779667874578</v>
      </c>
      <c r="O425">
        <v>5.15</v>
      </c>
    </row>
    <row r="426" spans="1:16" ht="15" x14ac:dyDescent="0.25">
      <c r="A426" t="s">
        <v>95</v>
      </c>
      <c r="B426" t="s">
        <v>219</v>
      </c>
      <c r="C426">
        <v>76.400000000000006</v>
      </c>
      <c r="D426">
        <v>33</v>
      </c>
      <c r="E426">
        <f t="shared" si="24"/>
        <v>1.5482220468411438</v>
      </c>
      <c r="F426">
        <v>36</v>
      </c>
      <c r="G426">
        <f t="shared" si="25"/>
        <v>1.6889695056448844</v>
      </c>
      <c r="H426">
        <v>69</v>
      </c>
      <c r="I426">
        <f t="shared" si="26"/>
        <v>3.2371915524860282</v>
      </c>
      <c r="K426">
        <v>12.09</v>
      </c>
      <c r="M426">
        <v>6.11</v>
      </c>
      <c r="N426">
        <f t="shared" si="27"/>
        <v>0.86518174488143984</v>
      </c>
      <c r="O426">
        <v>5.3</v>
      </c>
    </row>
    <row r="427" spans="1:16" ht="15" x14ac:dyDescent="0.25">
      <c r="A427" t="s">
        <v>67</v>
      </c>
      <c r="B427" t="s">
        <v>198</v>
      </c>
      <c r="C427">
        <v>55</v>
      </c>
      <c r="D427">
        <v>42</v>
      </c>
      <c r="E427">
        <f t="shared" si="24"/>
        <v>2.4847178830750529</v>
      </c>
      <c r="F427">
        <v>54</v>
      </c>
      <c r="G427">
        <f t="shared" si="25"/>
        <v>3.194637278239354</v>
      </c>
      <c r="H427">
        <v>96</v>
      </c>
      <c r="I427">
        <f t="shared" si="26"/>
        <v>5.6793551613144073</v>
      </c>
      <c r="K427">
        <v>10.72</v>
      </c>
      <c r="M427">
        <v>9.9700000000000006</v>
      </c>
      <c r="N427">
        <f t="shared" si="27"/>
        <v>1.6372197029159818</v>
      </c>
      <c r="O427">
        <v>7.38</v>
      </c>
    </row>
    <row r="428" spans="1:16" ht="15" x14ac:dyDescent="0.25">
      <c r="A428" t="s">
        <v>434</v>
      </c>
      <c r="B428" t="s">
        <v>318</v>
      </c>
      <c r="C428">
        <v>59.1</v>
      </c>
      <c r="D428">
        <v>45</v>
      </c>
      <c r="E428">
        <f t="shared" si="24"/>
        <v>2.5305131204974027</v>
      </c>
      <c r="F428">
        <v>51</v>
      </c>
      <c r="G428">
        <f t="shared" si="25"/>
        <v>2.8679148698970565</v>
      </c>
      <c r="H428">
        <v>96</v>
      </c>
      <c r="I428">
        <f t="shared" si="26"/>
        <v>5.3984279903944596</v>
      </c>
      <c r="K428">
        <v>11.16</v>
      </c>
      <c r="M428">
        <v>7.65</v>
      </c>
      <c r="N428">
        <f t="shared" si="27"/>
        <v>1.2161762462787746</v>
      </c>
      <c r="O428">
        <v>5.8500000000000005</v>
      </c>
    </row>
    <row r="429" spans="1:16" ht="15" x14ac:dyDescent="0.25">
      <c r="A429" t="s">
        <v>74</v>
      </c>
      <c r="B429" t="s">
        <v>218</v>
      </c>
      <c r="C429">
        <v>53.9</v>
      </c>
      <c r="D429">
        <v>32</v>
      </c>
      <c r="E429">
        <f t="shared" si="24"/>
        <v>1.9202974930045646</v>
      </c>
      <c r="F429">
        <v>38</v>
      </c>
      <c r="G429">
        <f t="shared" si="25"/>
        <v>2.2803532729429206</v>
      </c>
      <c r="H429">
        <v>70</v>
      </c>
      <c r="I429">
        <f t="shared" si="26"/>
        <v>4.2006507659474854</v>
      </c>
      <c r="K429">
        <v>11.35</v>
      </c>
      <c r="M429">
        <v>7.47</v>
      </c>
      <c r="N429">
        <f t="shared" si="27"/>
        <v>1.2379065357541317</v>
      </c>
      <c r="O429">
        <v>5.55</v>
      </c>
    </row>
    <row r="430" spans="1:16" ht="15" x14ac:dyDescent="0.25">
      <c r="A430" t="s">
        <v>5</v>
      </c>
      <c r="B430" t="s">
        <v>573</v>
      </c>
      <c r="C430">
        <v>54.2</v>
      </c>
      <c r="D430">
        <v>65</v>
      </c>
      <c r="E430">
        <f t="shared" si="24"/>
        <v>3.885358237504756</v>
      </c>
      <c r="F430">
        <v>77</v>
      </c>
      <c r="G430">
        <f t="shared" si="25"/>
        <v>4.6026551428902494</v>
      </c>
      <c r="H430">
        <v>142</v>
      </c>
      <c r="I430">
        <f t="shared" si="26"/>
        <v>8.4880133803950049</v>
      </c>
      <c r="K430">
        <v>10.36</v>
      </c>
      <c r="M430">
        <v>11.47</v>
      </c>
      <c r="N430">
        <f t="shared" si="27"/>
        <v>1.8960245819124157</v>
      </c>
      <c r="O430">
        <v>7.44</v>
      </c>
    </row>
    <row r="431" spans="1:16" ht="15" x14ac:dyDescent="0.25">
      <c r="A431" t="s">
        <v>5</v>
      </c>
      <c r="B431" t="s">
        <v>270</v>
      </c>
      <c r="C431">
        <v>47.4</v>
      </c>
      <c r="D431">
        <v>50</v>
      </c>
      <c r="E431">
        <f t="shared" si="24"/>
        <v>3.2852429137571706</v>
      </c>
      <c r="F431">
        <v>63</v>
      </c>
      <c r="G431">
        <f t="shared" si="25"/>
        <v>4.1394060713340348</v>
      </c>
      <c r="H431">
        <v>113</v>
      </c>
      <c r="I431">
        <f t="shared" si="26"/>
        <v>7.4246489850912054</v>
      </c>
      <c r="K431">
        <v>10.68</v>
      </c>
      <c r="M431">
        <v>8.34</v>
      </c>
      <c r="N431">
        <f t="shared" si="27"/>
        <v>1.464514554516237</v>
      </c>
      <c r="O431">
        <v>7.05</v>
      </c>
    </row>
    <row r="432" spans="1:16" ht="15" x14ac:dyDescent="0.25">
      <c r="A432" t="s">
        <v>574</v>
      </c>
      <c r="B432" t="s">
        <v>209</v>
      </c>
      <c r="C432">
        <v>52.9</v>
      </c>
      <c r="D432">
        <v>50</v>
      </c>
      <c r="E432">
        <f t="shared" si="24"/>
        <v>3.0403747841844955</v>
      </c>
      <c r="F432">
        <v>63</v>
      </c>
      <c r="G432">
        <f t="shared" si="25"/>
        <v>3.8308722280724647</v>
      </c>
      <c r="H432">
        <v>113</v>
      </c>
      <c r="I432">
        <f t="shared" si="26"/>
        <v>6.8712470122569602</v>
      </c>
      <c r="K432">
        <v>10.49</v>
      </c>
      <c r="M432">
        <v>9.370000000000001</v>
      </c>
      <c r="N432">
        <f t="shared" si="27"/>
        <v>1.5659337923166126</v>
      </c>
      <c r="O432">
        <v>6.88</v>
      </c>
    </row>
    <row r="433" spans="1:15" ht="15" x14ac:dyDescent="0.25">
      <c r="A433" t="s">
        <v>429</v>
      </c>
      <c r="B433" t="s">
        <v>430</v>
      </c>
      <c r="C433">
        <v>45.7</v>
      </c>
      <c r="D433">
        <v>28</v>
      </c>
      <c r="E433">
        <f t="shared" si="24"/>
        <v>1.8877635175810614</v>
      </c>
      <c r="F433">
        <v>35</v>
      </c>
      <c r="G433">
        <f t="shared" si="25"/>
        <v>2.3597043969763267</v>
      </c>
      <c r="H433">
        <v>63</v>
      </c>
      <c r="I433">
        <f t="shared" si="26"/>
        <v>4.2474679145573884</v>
      </c>
      <c r="K433">
        <v>10.68</v>
      </c>
      <c r="M433">
        <v>6.43</v>
      </c>
      <c r="N433">
        <f t="shared" si="27"/>
        <v>1.1478617014202712</v>
      </c>
      <c r="O433">
        <v>6.48</v>
      </c>
    </row>
    <row r="434" spans="1:15" ht="15" x14ac:dyDescent="0.25">
      <c r="A434" t="s">
        <v>429</v>
      </c>
      <c r="B434" t="s">
        <v>431</v>
      </c>
      <c r="C434">
        <v>65</v>
      </c>
      <c r="D434">
        <v>34</v>
      </c>
      <c r="E434">
        <f t="shared" si="24"/>
        <v>1.7877884069146437</v>
      </c>
      <c r="F434">
        <v>40</v>
      </c>
      <c r="G434">
        <f t="shared" si="25"/>
        <v>2.1032804787231103</v>
      </c>
      <c r="H434">
        <v>74</v>
      </c>
      <c r="I434">
        <f t="shared" si="26"/>
        <v>3.891068885637754</v>
      </c>
      <c r="K434">
        <v>11.87</v>
      </c>
      <c r="M434">
        <v>8.61</v>
      </c>
      <c r="N434">
        <f t="shared" si="27"/>
        <v>1.3113171824138146</v>
      </c>
      <c r="O434">
        <v>5.55</v>
      </c>
    </row>
    <row r="435" spans="1:15" ht="15" x14ac:dyDescent="0.25">
      <c r="A435" t="s">
        <v>445</v>
      </c>
      <c r="B435" t="s">
        <v>184</v>
      </c>
      <c r="C435">
        <v>64.7</v>
      </c>
      <c r="D435">
        <v>48</v>
      </c>
      <c r="E435">
        <f t="shared" si="24"/>
        <v>2.5321883657985542</v>
      </c>
      <c r="F435">
        <v>59</v>
      </c>
      <c r="G435">
        <f t="shared" si="25"/>
        <v>3.1124815329607229</v>
      </c>
      <c r="H435">
        <v>107</v>
      </c>
      <c r="I435">
        <f t="shared" si="26"/>
        <v>5.6446698987592772</v>
      </c>
      <c r="K435">
        <v>11.28</v>
      </c>
      <c r="M435">
        <v>10.81</v>
      </c>
      <c r="N435">
        <f t="shared" si="27"/>
        <v>1.6498179468150997</v>
      </c>
      <c r="O435">
        <v>6.33</v>
      </c>
    </row>
    <row r="436" spans="1:15" x14ac:dyDescent="0.3">
      <c r="A436" t="s">
        <v>299</v>
      </c>
      <c r="B436" t="s">
        <v>184</v>
      </c>
      <c r="C436">
        <v>38.5</v>
      </c>
      <c r="D436">
        <v>26</v>
      </c>
      <c r="E436">
        <f t="shared" si="24"/>
        <v>1.978324365938595</v>
      </c>
      <c r="F436">
        <v>38</v>
      </c>
      <c r="G436">
        <f t="shared" si="25"/>
        <v>2.8913971502179465</v>
      </c>
      <c r="H436">
        <v>64</v>
      </c>
      <c r="I436">
        <f t="shared" si="26"/>
        <v>4.8697215161565417</v>
      </c>
      <c r="K436">
        <v>11.2</v>
      </c>
      <c r="M436">
        <v>7.1000000000000005</v>
      </c>
      <c r="N436">
        <f t="shared" si="27"/>
        <v>1.3693134263566991</v>
      </c>
      <c r="O436">
        <v>6.03</v>
      </c>
    </row>
    <row r="437" spans="1:15" ht="15" x14ac:dyDescent="0.25">
      <c r="A437" t="s">
        <v>73</v>
      </c>
      <c r="B437" t="s">
        <v>300</v>
      </c>
      <c r="C437">
        <v>40.6</v>
      </c>
      <c r="D437">
        <v>21</v>
      </c>
      <c r="E437">
        <f t="shared" si="24"/>
        <v>1.5391074325170182</v>
      </c>
      <c r="F437">
        <v>22</v>
      </c>
      <c r="G437">
        <f t="shared" si="25"/>
        <v>1.6123982626368762</v>
      </c>
      <c r="H437">
        <v>43</v>
      </c>
      <c r="I437">
        <f t="shared" si="26"/>
        <v>3.1515056951538942</v>
      </c>
      <c r="K437">
        <v>11.8</v>
      </c>
      <c r="M437">
        <v>7.2</v>
      </c>
      <c r="N437">
        <f t="shared" si="27"/>
        <v>1.3557472801131212</v>
      </c>
      <c r="O437">
        <v>5.43</v>
      </c>
    </row>
    <row r="438" spans="1:15" ht="15" x14ac:dyDescent="0.25">
      <c r="A438" t="s">
        <v>70</v>
      </c>
      <c r="B438" t="s">
        <v>270</v>
      </c>
      <c r="C438">
        <v>50.5</v>
      </c>
      <c r="D438">
        <v>46</v>
      </c>
      <c r="E438">
        <f t="shared" si="24"/>
        <v>2.8902975454939557</v>
      </c>
      <c r="F438">
        <v>54</v>
      </c>
      <c r="G438">
        <f t="shared" si="25"/>
        <v>3.3929579881885568</v>
      </c>
      <c r="H438">
        <v>100</v>
      </c>
      <c r="I438">
        <f t="shared" si="26"/>
        <v>6.283255533682512</v>
      </c>
      <c r="K438">
        <v>11.25</v>
      </c>
      <c r="M438">
        <v>9.09</v>
      </c>
      <c r="N438">
        <f t="shared" si="27"/>
        <v>1.5512726333482574</v>
      </c>
      <c r="O438">
        <v>5.98</v>
      </c>
    </row>
    <row r="439" spans="1:15" ht="15" x14ac:dyDescent="0.25">
      <c r="A439" t="s">
        <v>448</v>
      </c>
      <c r="B439" t="s">
        <v>184</v>
      </c>
      <c r="C439">
        <v>65.900000000000006</v>
      </c>
      <c r="D439">
        <v>40</v>
      </c>
      <c r="E439">
        <f t="shared" si="24"/>
        <v>2.082971855868283</v>
      </c>
      <c r="F439">
        <v>60</v>
      </c>
      <c r="G439">
        <f t="shared" si="25"/>
        <v>3.1244577838024248</v>
      </c>
      <c r="H439">
        <v>100</v>
      </c>
      <c r="I439">
        <f t="shared" si="26"/>
        <v>5.2074296396707078</v>
      </c>
      <c r="K439">
        <v>11.69</v>
      </c>
      <c r="M439">
        <v>8.15</v>
      </c>
      <c r="N439">
        <f t="shared" si="27"/>
        <v>1.2335873103902886</v>
      </c>
      <c r="O439">
        <v>6.3</v>
      </c>
    </row>
    <row r="440" spans="1:15" ht="15" x14ac:dyDescent="0.25">
      <c r="A440" t="s">
        <v>575</v>
      </c>
      <c r="B440" t="s">
        <v>252</v>
      </c>
      <c r="C440">
        <v>58.5</v>
      </c>
      <c r="D440">
        <v>39</v>
      </c>
      <c r="E440">
        <f t="shared" si="24"/>
        <v>2.2089585342180524</v>
      </c>
      <c r="F440">
        <v>51</v>
      </c>
      <c r="G440">
        <f t="shared" si="25"/>
        <v>2.8886380832082224</v>
      </c>
      <c r="H440">
        <v>90</v>
      </c>
      <c r="I440">
        <f t="shared" si="26"/>
        <v>5.0975966174262748</v>
      </c>
      <c r="K440">
        <v>12.27</v>
      </c>
      <c r="M440">
        <v>6.8</v>
      </c>
      <c r="N440">
        <f t="shared" si="27"/>
        <v>1.0860300683493584</v>
      </c>
      <c r="O440">
        <v>5.7</v>
      </c>
    </row>
    <row r="441" spans="1:15" ht="15" x14ac:dyDescent="0.25">
      <c r="A441" t="s">
        <v>301</v>
      </c>
      <c r="B441" t="s">
        <v>302</v>
      </c>
      <c r="C441">
        <v>40.700000000000003</v>
      </c>
      <c r="D441">
        <v>26</v>
      </c>
      <c r="E441">
        <f t="shared" si="24"/>
        <v>1.9022568638656905</v>
      </c>
      <c r="F441">
        <v>32</v>
      </c>
      <c r="G441">
        <f t="shared" si="25"/>
        <v>2.341239217065465</v>
      </c>
      <c r="H441">
        <v>58</v>
      </c>
      <c r="I441">
        <f t="shared" si="26"/>
        <v>4.2434960809311555</v>
      </c>
      <c r="K441">
        <v>12</v>
      </c>
      <c r="M441">
        <v>7.84</v>
      </c>
      <c r="N441">
        <f t="shared" si="27"/>
        <v>1.4746218485038753</v>
      </c>
      <c r="O441">
        <v>5.5200000000000005</v>
      </c>
    </row>
    <row r="442" spans="1:15" ht="15" x14ac:dyDescent="0.25">
      <c r="A442" t="s">
        <v>447</v>
      </c>
      <c r="B442" t="s">
        <v>186</v>
      </c>
      <c r="C442">
        <v>64.599999999999994</v>
      </c>
      <c r="D442">
        <v>58</v>
      </c>
      <c r="E442">
        <f t="shared" si="24"/>
        <v>3.0630687904893739</v>
      </c>
      <c r="F442">
        <v>75</v>
      </c>
      <c r="G442">
        <f t="shared" si="25"/>
        <v>3.9608648152879833</v>
      </c>
      <c r="H442">
        <v>133</v>
      </c>
      <c r="I442">
        <f t="shared" si="26"/>
        <v>7.0239336057773567</v>
      </c>
      <c r="K442">
        <v>10.84</v>
      </c>
      <c r="M442">
        <v>11.08</v>
      </c>
      <c r="N442">
        <f t="shared" si="27"/>
        <v>1.6922048414519886</v>
      </c>
      <c r="O442">
        <v>6.76</v>
      </c>
    </row>
    <row r="443" spans="1:15" ht="15" x14ac:dyDescent="0.25">
      <c r="A443" t="s">
        <v>576</v>
      </c>
      <c r="B443" t="s">
        <v>577</v>
      </c>
      <c r="C443">
        <v>68.2</v>
      </c>
      <c r="D443">
        <v>35</v>
      </c>
      <c r="E443">
        <f t="shared" si="24"/>
        <v>1.7790124443382949</v>
      </c>
      <c r="F443">
        <v>49</v>
      </c>
      <c r="G443">
        <f t="shared" si="25"/>
        <v>2.4906174220736128</v>
      </c>
      <c r="H443">
        <v>84</v>
      </c>
      <c r="I443">
        <f t="shared" si="26"/>
        <v>4.2696298664119077</v>
      </c>
      <c r="J443">
        <v>15.48</v>
      </c>
      <c r="M443">
        <v>7.68</v>
      </c>
      <c r="N443">
        <f t="shared" si="27"/>
        <v>1.1446079906445961</v>
      </c>
      <c r="O443">
        <v>4.96</v>
      </c>
    </row>
    <row r="444" spans="1:15" ht="15" x14ac:dyDescent="0.25">
      <c r="A444" t="s">
        <v>60</v>
      </c>
      <c r="B444" t="s">
        <v>578</v>
      </c>
      <c r="C444">
        <v>64.900000000000006</v>
      </c>
      <c r="D444">
        <v>43</v>
      </c>
      <c r="E444">
        <f t="shared" si="24"/>
        <v>2.2634841150741631</v>
      </c>
      <c r="F444">
        <v>55</v>
      </c>
      <c r="G444">
        <f t="shared" si="25"/>
        <v>2.8951541006762551</v>
      </c>
      <c r="H444">
        <v>98</v>
      </c>
      <c r="I444">
        <f t="shared" si="26"/>
        <v>5.1586382157504183</v>
      </c>
      <c r="J444">
        <v>13.15</v>
      </c>
      <c r="M444">
        <v>7.49</v>
      </c>
      <c r="N444">
        <f t="shared" si="27"/>
        <v>1.1415314012013074</v>
      </c>
      <c r="O444">
        <v>6.5</v>
      </c>
    </row>
    <row r="445" spans="1:15" ht="15" x14ac:dyDescent="0.25">
      <c r="A445" t="s">
        <v>79</v>
      </c>
      <c r="B445" t="s">
        <v>500</v>
      </c>
      <c r="C445">
        <v>62.2</v>
      </c>
      <c r="D445">
        <v>65</v>
      </c>
      <c r="E445">
        <f t="shared" si="24"/>
        <v>3.5256842931434376</v>
      </c>
      <c r="F445">
        <v>80</v>
      </c>
      <c r="G445">
        <f t="shared" si="25"/>
        <v>4.3393037454073076</v>
      </c>
      <c r="H445">
        <v>145</v>
      </c>
      <c r="I445">
        <f t="shared" si="26"/>
        <v>7.8649880385507451</v>
      </c>
      <c r="J445">
        <v>12.95</v>
      </c>
      <c r="M445">
        <v>14.99</v>
      </c>
      <c r="N445">
        <f t="shared" si="27"/>
        <v>2.3287733811219029</v>
      </c>
      <c r="O445">
        <v>7.68</v>
      </c>
    </row>
    <row r="446" spans="1:15" ht="15" x14ac:dyDescent="0.25">
      <c r="A446" t="s">
        <v>579</v>
      </c>
      <c r="B446" t="s">
        <v>196</v>
      </c>
      <c r="C446">
        <v>60.1</v>
      </c>
      <c r="D446">
        <v>50</v>
      </c>
      <c r="E446">
        <f t="shared" si="24"/>
        <v>2.7785901964054149</v>
      </c>
      <c r="F446">
        <v>65</v>
      </c>
      <c r="G446">
        <f t="shared" si="25"/>
        <v>3.6121672553270399</v>
      </c>
      <c r="H446">
        <v>115</v>
      </c>
      <c r="I446">
        <f t="shared" si="26"/>
        <v>6.3907574517324548</v>
      </c>
      <c r="J446">
        <v>13.38</v>
      </c>
      <c r="M446">
        <v>10.25</v>
      </c>
      <c r="N446">
        <f t="shared" si="27"/>
        <v>1.6172376170219884</v>
      </c>
      <c r="O446">
        <v>6.7700000000000005</v>
      </c>
    </row>
    <row r="447" spans="1:15" ht="15" x14ac:dyDescent="0.25">
      <c r="A447" t="s">
        <v>580</v>
      </c>
      <c r="B447" t="s">
        <v>581</v>
      </c>
      <c r="C447">
        <v>54.8</v>
      </c>
      <c r="D447">
        <v>50</v>
      </c>
      <c r="E447">
        <f t="shared" si="24"/>
        <v>2.9656106053045601</v>
      </c>
      <c r="F447">
        <v>62</v>
      </c>
      <c r="G447">
        <f t="shared" si="25"/>
        <v>3.6773571505776546</v>
      </c>
      <c r="H447">
        <v>112</v>
      </c>
      <c r="I447">
        <f t="shared" si="26"/>
        <v>6.6429677558822151</v>
      </c>
      <c r="J447">
        <v>13.15</v>
      </c>
      <c r="M447">
        <v>11.23</v>
      </c>
      <c r="N447">
        <f t="shared" si="27"/>
        <v>1.8471612733216434</v>
      </c>
      <c r="O447">
        <v>6.94</v>
      </c>
    </row>
    <row r="448" spans="1:15" ht="15" x14ac:dyDescent="0.25">
      <c r="A448" t="s">
        <v>582</v>
      </c>
      <c r="B448" t="s">
        <v>583</v>
      </c>
      <c r="C448">
        <v>51.9</v>
      </c>
      <c r="D448">
        <v>43</v>
      </c>
      <c r="E448">
        <f t="shared" si="24"/>
        <v>2.650169647994995</v>
      </c>
      <c r="F448">
        <v>56</v>
      </c>
      <c r="G448">
        <f t="shared" si="25"/>
        <v>3.4513837276213892</v>
      </c>
      <c r="H448">
        <v>99</v>
      </c>
      <c r="I448">
        <f t="shared" si="26"/>
        <v>6.1015533756163842</v>
      </c>
      <c r="J448">
        <v>12.92</v>
      </c>
      <c r="M448">
        <v>8.48</v>
      </c>
      <c r="N448">
        <f t="shared" si="27"/>
        <v>1.4294408375320553</v>
      </c>
      <c r="O448">
        <v>6.1000000000000005</v>
      </c>
    </row>
    <row r="449" spans="1:15" ht="15" x14ac:dyDescent="0.25">
      <c r="A449" t="s">
        <v>24</v>
      </c>
      <c r="B449" t="s">
        <v>203</v>
      </c>
      <c r="C449">
        <v>51.7</v>
      </c>
      <c r="D449">
        <v>59</v>
      </c>
      <c r="E449">
        <f t="shared" si="24"/>
        <v>3.6461989831526997</v>
      </c>
      <c r="F449">
        <v>70</v>
      </c>
      <c r="G449">
        <f t="shared" si="25"/>
        <v>4.3259987935710003</v>
      </c>
      <c r="H449">
        <v>129</v>
      </c>
      <c r="I449">
        <f t="shared" si="26"/>
        <v>7.9721977767237</v>
      </c>
      <c r="J449">
        <v>12.74</v>
      </c>
      <c r="M449">
        <v>11.3</v>
      </c>
      <c r="N449">
        <f t="shared" si="27"/>
        <v>1.9081157489419636</v>
      </c>
      <c r="O449">
        <v>7.0600000000000005</v>
      </c>
    </row>
    <row r="450" spans="1:15" ht="15" x14ac:dyDescent="0.25">
      <c r="A450" t="s">
        <v>99</v>
      </c>
      <c r="B450" t="s">
        <v>584</v>
      </c>
      <c r="C450">
        <v>49.1</v>
      </c>
      <c r="D450">
        <v>40</v>
      </c>
      <c r="E450">
        <f t="shared" si="24"/>
        <v>2.5636563850165972</v>
      </c>
      <c r="F450">
        <v>52</v>
      </c>
      <c r="G450">
        <f t="shared" si="25"/>
        <v>3.3327533005215764</v>
      </c>
      <c r="H450">
        <v>92</v>
      </c>
      <c r="I450">
        <f t="shared" si="26"/>
        <v>5.896409685538174</v>
      </c>
      <c r="J450">
        <v>12.87</v>
      </c>
      <c r="M450">
        <v>7.53</v>
      </c>
      <c r="N450">
        <f t="shared" si="27"/>
        <v>1.3014385592912312</v>
      </c>
      <c r="O450">
        <v>7.1000000000000005</v>
      </c>
    </row>
    <row r="451" spans="1:15" x14ac:dyDescent="0.3">
      <c r="A451" t="s">
        <v>585</v>
      </c>
      <c r="B451" t="s">
        <v>586</v>
      </c>
      <c r="C451">
        <v>48.3</v>
      </c>
      <c r="D451">
        <v>40</v>
      </c>
      <c r="E451">
        <f t="shared" ref="E451:E514" si="28">IF(AND($C451&gt;0,D451&gt;0),D451/($C451^0.70558407859294),"")</f>
        <v>2.5935445159167694</v>
      </c>
      <c r="F451">
        <v>52</v>
      </c>
      <c r="G451">
        <f t="shared" ref="G451:G514" si="29">IF(AND($C451&gt;0,F451&gt;0),F451/($C451^0.70558407859294),"")</f>
        <v>3.3716078706918</v>
      </c>
      <c r="H451">
        <v>92</v>
      </c>
      <c r="I451">
        <f t="shared" ref="I451:I514" si="30">IF(AND($C451&gt;0,H451&gt;0),H451/($C451^0.70558407859294),"")</f>
        <v>5.9651523866085698</v>
      </c>
      <c r="J451">
        <v>13.4</v>
      </c>
      <c r="M451">
        <v>8.620000000000001</v>
      </c>
      <c r="N451">
        <f t="shared" ref="N451:N514" si="31">IF(AND($C451&gt;0,M451&gt;0),M451/($C451^0.450818786555515),"")</f>
        <v>1.5009017491008538</v>
      </c>
      <c r="O451">
        <v>6.6000000000000005</v>
      </c>
    </row>
    <row r="452" spans="1:15" ht="15" x14ac:dyDescent="0.25">
      <c r="A452" t="s">
        <v>26</v>
      </c>
      <c r="B452" t="s">
        <v>387</v>
      </c>
      <c r="C452">
        <v>44.9</v>
      </c>
      <c r="D452">
        <v>17</v>
      </c>
      <c r="E452">
        <f t="shared" si="28"/>
        <v>1.1605135330782395</v>
      </c>
      <c r="F452">
        <v>27</v>
      </c>
      <c r="G452">
        <f t="shared" si="29"/>
        <v>1.8431685525360273</v>
      </c>
      <c r="H452">
        <v>44</v>
      </c>
      <c r="I452">
        <f t="shared" si="30"/>
        <v>3.0036820856142668</v>
      </c>
      <c r="J452">
        <v>14.57</v>
      </c>
      <c r="M452">
        <v>5.74</v>
      </c>
      <c r="N452">
        <f t="shared" si="31"/>
        <v>1.0328760371494923</v>
      </c>
      <c r="O452">
        <v>5.03</v>
      </c>
    </row>
    <row r="453" spans="1:15" ht="15" x14ac:dyDescent="0.25">
      <c r="A453" t="s">
        <v>587</v>
      </c>
      <c r="B453" t="s">
        <v>348</v>
      </c>
      <c r="C453">
        <v>68.099999999999994</v>
      </c>
      <c r="D453">
        <v>50</v>
      </c>
      <c r="E453">
        <f t="shared" si="28"/>
        <v>2.5440789726949182</v>
      </c>
      <c r="F453">
        <v>60</v>
      </c>
      <c r="G453">
        <f t="shared" si="29"/>
        <v>3.052894767233902</v>
      </c>
      <c r="H453">
        <v>110</v>
      </c>
      <c r="I453">
        <f t="shared" si="30"/>
        <v>5.5969737399288206</v>
      </c>
      <c r="J453">
        <v>13.62</v>
      </c>
      <c r="M453">
        <v>9.620000000000001</v>
      </c>
      <c r="N453">
        <f t="shared" si="31"/>
        <v>1.4346894854696863</v>
      </c>
      <c r="O453">
        <v>6</v>
      </c>
    </row>
    <row r="454" spans="1:15" ht="15" x14ac:dyDescent="0.25">
      <c r="A454" t="s">
        <v>348</v>
      </c>
      <c r="B454" t="s">
        <v>80</v>
      </c>
      <c r="C454">
        <v>67.900000000000006</v>
      </c>
      <c r="D454">
        <v>50</v>
      </c>
      <c r="E454">
        <f t="shared" si="28"/>
        <v>2.5493640515243974</v>
      </c>
      <c r="F454">
        <v>60</v>
      </c>
      <c r="G454">
        <f t="shared" si="29"/>
        <v>3.0592368618292771</v>
      </c>
      <c r="H454">
        <v>110</v>
      </c>
      <c r="I454">
        <f t="shared" si="30"/>
        <v>5.6086009133536745</v>
      </c>
      <c r="L454">
        <v>14.3</v>
      </c>
      <c r="M454">
        <v>9.69</v>
      </c>
      <c r="N454">
        <f t="shared" si="31"/>
        <v>1.4470464371506158</v>
      </c>
      <c r="O454">
        <v>5.83</v>
      </c>
    </row>
    <row r="455" spans="1:15" ht="15" x14ac:dyDescent="0.25">
      <c r="A455" t="s">
        <v>464</v>
      </c>
      <c r="B455" t="s">
        <v>198</v>
      </c>
      <c r="C455">
        <v>64.7</v>
      </c>
      <c r="D455">
        <v>35</v>
      </c>
      <c r="E455">
        <f t="shared" si="28"/>
        <v>1.8463873500614456</v>
      </c>
      <c r="F455">
        <v>47</v>
      </c>
      <c r="G455">
        <f t="shared" si="29"/>
        <v>2.4794344415110841</v>
      </c>
      <c r="H455">
        <v>82</v>
      </c>
      <c r="I455">
        <f t="shared" si="30"/>
        <v>4.3258217915725297</v>
      </c>
      <c r="J455">
        <v>14.7</v>
      </c>
      <c r="M455">
        <v>8.5</v>
      </c>
      <c r="N455">
        <f t="shared" si="31"/>
        <v>1.2972666556825483</v>
      </c>
      <c r="O455">
        <v>5.5</v>
      </c>
    </row>
    <row r="456" spans="1:15" ht="15" x14ac:dyDescent="0.25">
      <c r="A456" t="s">
        <v>56</v>
      </c>
      <c r="B456" t="s">
        <v>337</v>
      </c>
      <c r="C456">
        <v>62.7</v>
      </c>
      <c r="D456">
        <v>45</v>
      </c>
      <c r="E456">
        <f t="shared" si="28"/>
        <v>2.4271082808580355</v>
      </c>
      <c r="F456">
        <v>55</v>
      </c>
      <c r="G456">
        <f t="shared" si="29"/>
        <v>2.9664656766042659</v>
      </c>
      <c r="H456">
        <v>100</v>
      </c>
      <c r="I456">
        <f t="shared" si="30"/>
        <v>5.3935739574623014</v>
      </c>
      <c r="J456">
        <v>15.1</v>
      </c>
      <c r="M456">
        <v>8.9</v>
      </c>
      <c r="N456">
        <f t="shared" si="31"/>
        <v>1.3776789881920961</v>
      </c>
      <c r="O456">
        <v>5.82</v>
      </c>
    </row>
    <row r="457" spans="1:15" ht="15" x14ac:dyDescent="0.25">
      <c r="A457" t="s">
        <v>78</v>
      </c>
      <c r="B457" t="s">
        <v>461</v>
      </c>
      <c r="C457">
        <v>60.3</v>
      </c>
      <c r="D457">
        <v>47</v>
      </c>
      <c r="E457">
        <f t="shared" si="28"/>
        <v>2.6057593672027863</v>
      </c>
      <c r="F457">
        <v>63</v>
      </c>
      <c r="G457">
        <f t="shared" si="29"/>
        <v>3.4928263858250115</v>
      </c>
      <c r="H457">
        <v>110</v>
      </c>
      <c r="I457">
        <f t="shared" si="30"/>
        <v>6.0985857530277983</v>
      </c>
      <c r="J457">
        <v>13.2</v>
      </c>
      <c r="M457">
        <v>9.6999999999999993</v>
      </c>
      <c r="N457">
        <f t="shared" si="31"/>
        <v>1.5281685019601576</v>
      </c>
      <c r="O457">
        <v>6.35</v>
      </c>
    </row>
    <row r="458" spans="1:15" x14ac:dyDescent="0.3">
      <c r="A458" t="s">
        <v>577</v>
      </c>
      <c r="B458" t="s">
        <v>588</v>
      </c>
      <c r="C458">
        <v>58.5</v>
      </c>
      <c r="D458">
        <v>33</v>
      </c>
      <c r="E458">
        <f t="shared" si="28"/>
        <v>1.8691187597229675</v>
      </c>
      <c r="F458">
        <v>45</v>
      </c>
      <c r="G458">
        <f t="shared" si="29"/>
        <v>2.5487983087131374</v>
      </c>
      <c r="H458">
        <v>78</v>
      </c>
      <c r="I458">
        <f t="shared" si="30"/>
        <v>4.4179170684361049</v>
      </c>
      <c r="L458">
        <v>14.2</v>
      </c>
      <c r="M458">
        <v>9.09</v>
      </c>
      <c r="N458">
        <f t="shared" si="31"/>
        <v>1.4517666648964218</v>
      </c>
      <c r="O458">
        <v>5.52</v>
      </c>
    </row>
    <row r="459" spans="1:15" ht="15" x14ac:dyDescent="0.25">
      <c r="A459" t="s">
        <v>460</v>
      </c>
      <c r="B459" t="s">
        <v>207</v>
      </c>
      <c r="C459">
        <v>57.1</v>
      </c>
      <c r="D459">
        <v>65</v>
      </c>
      <c r="E459">
        <f t="shared" si="28"/>
        <v>3.7450609210943098</v>
      </c>
      <c r="F459">
        <v>81</v>
      </c>
      <c r="G459">
        <f t="shared" si="29"/>
        <v>4.6669220709021397</v>
      </c>
      <c r="H459">
        <v>146</v>
      </c>
      <c r="I459">
        <f t="shared" si="30"/>
        <v>8.4119829919964495</v>
      </c>
      <c r="J459">
        <v>12.52</v>
      </c>
      <c r="M459">
        <v>12.61</v>
      </c>
      <c r="N459">
        <f t="shared" si="31"/>
        <v>2.0360597932306619</v>
      </c>
      <c r="O459">
        <v>7.1000000000000005</v>
      </c>
    </row>
    <row r="460" spans="1:15" x14ac:dyDescent="0.3">
      <c r="A460" t="s">
        <v>121</v>
      </c>
      <c r="B460" t="s">
        <v>589</v>
      </c>
      <c r="C460">
        <v>53</v>
      </c>
      <c r="D460">
        <v>51</v>
      </c>
      <c r="E460">
        <f t="shared" si="28"/>
        <v>3.0970525570456702</v>
      </c>
      <c r="F460">
        <v>65</v>
      </c>
      <c r="G460">
        <f t="shared" si="29"/>
        <v>3.9472238472150698</v>
      </c>
      <c r="H460">
        <v>116</v>
      </c>
      <c r="I460">
        <f t="shared" si="30"/>
        <v>7.0442764042607395</v>
      </c>
      <c r="J460">
        <v>14.22</v>
      </c>
      <c r="M460">
        <v>9.51</v>
      </c>
      <c r="N460">
        <f t="shared" si="31"/>
        <v>1.5879782937662104</v>
      </c>
      <c r="O460">
        <v>6.08</v>
      </c>
    </row>
    <row r="461" spans="1:15" x14ac:dyDescent="0.3">
      <c r="A461" t="s">
        <v>463</v>
      </c>
      <c r="B461" t="s">
        <v>121</v>
      </c>
      <c r="C461">
        <v>51.3</v>
      </c>
      <c r="D461">
        <v>49</v>
      </c>
      <c r="E461">
        <f t="shared" si="28"/>
        <v>3.0448401288781843</v>
      </c>
      <c r="F461">
        <v>63</v>
      </c>
      <c r="G461">
        <f t="shared" si="29"/>
        <v>3.9147944514148083</v>
      </c>
      <c r="H461">
        <v>112</v>
      </c>
      <c r="I461">
        <f t="shared" si="30"/>
        <v>6.9596345802929926</v>
      </c>
      <c r="L461">
        <v>13.7</v>
      </c>
      <c r="M461">
        <v>8.93</v>
      </c>
      <c r="N461">
        <f t="shared" si="31"/>
        <v>1.513207285144142</v>
      </c>
      <c r="O461">
        <v>6.03</v>
      </c>
    </row>
    <row r="462" spans="1:15" ht="15" x14ac:dyDescent="0.25">
      <c r="A462" t="s">
        <v>53</v>
      </c>
      <c r="B462" t="s">
        <v>466</v>
      </c>
      <c r="C462">
        <v>51.1</v>
      </c>
      <c r="D462">
        <v>45</v>
      </c>
      <c r="E462">
        <f t="shared" si="28"/>
        <v>2.8039994693461545</v>
      </c>
      <c r="F462">
        <v>54</v>
      </c>
      <c r="G462">
        <f t="shared" si="29"/>
        <v>3.3647993632153854</v>
      </c>
      <c r="H462">
        <v>99</v>
      </c>
      <c r="I462">
        <f t="shared" si="30"/>
        <v>6.1687988325615395</v>
      </c>
      <c r="J462">
        <v>13.7</v>
      </c>
      <c r="M462">
        <v>9.4</v>
      </c>
      <c r="N462">
        <f t="shared" si="31"/>
        <v>1.5956572744897937</v>
      </c>
      <c r="O462">
        <v>6.3</v>
      </c>
    </row>
    <row r="463" spans="1:15" ht="15" x14ac:dyDescent="0.25">
      <c r="A463" t="s">
        <v>76</v>
      </c>
      <c r="B463" t="s">
        <v>462</v>
      </c>
      <c r="C463">
        <v>46.5</v>
      </c>
      <c r="D463">
        <v>35</v>
      </c>
      <c r="E463">
        <f t="shared" si="28"/>
        <v>2.3309866647440431</v>
      </c>
      <c r="F463">
        <v>45</v>
      </c>
      <c r="G463">
        <f t="shared" si="29"/>
        <v>2.9969828546709127</v>
      </c>
      <c r="H463">
        <v>80</v>
      </c>
      <c r="I463">
        <f t="shared" si="30"/>
        <v>5.3279695194149559</v>
      </c>
      <c r="J463">
        <v>13.12</v>
      </c>
      <c r="M463">
        <v>7.36</v>
      </c>
      <c r="N463">
        <f t="shared" si="31"/>
        <v>1.303643061432936</v>
      </c>
      <c r="O463">
        <v>6.15</v>
      </c>
    </row>
    <row r="464" spans="1:15" ht="15" x14ac:dyDescent="0.25">
      <c r="A464" t="s">
        <v>462</v>
      </c>
      <c r="B464" t="s">
        <v>76</v>
      </c>
      <c r="C464">
        <v>45.3</v>
      </c>
      <c r="D464">
        <v>35</v>
      </c>
      <c r="E464">
        <f t="shared" si="28"/>
        <v>2.3743870799459486</v>
      </c>
      <c r="F464">
        <v>48</v>
      </c>
      <c r="G464">
        <f t="shared" si="29"/>
        <v>3.2563022810687294</v>
      </c>
      <c r="H464">
        <v>83</v>
      </c>
      <c r="I464">
        <f t="shared" si="30"/>
        <v>5.630689361014678</v>
      </c>
      <c r="L464">
        <v>13.7</v>
      </c>
      <c r="M464">
        <v>7.39</v>
      </c>
      <c r="N464">
        <f t="shared" si="31"/>
        <v>1.3244764983862349</v>
      </c>
      <c r="O464">
        <v>6.44</v>
      </c>
    </row>
    <row r="465" spans="1:15" x14ac:dyDescent="0.3">
      <c r="A465" t="s">
        <v>585</v>
      </c>
      <c r="B465" t="s">
        <v>207</v>
      </c>
      <c r="C465">
        <v>65.099999999999994</v>
      </c>
      <c r="D465">
        <v>44</v>
      </c>
      <c r="E465">
        <f t="shared" si="28"/>
        <v>2.3111003626576201</v>
      </c>
      <c r="F465">
        <v>57</v>
      </c>
      <c r="G465">
        <f t="shared" si="29"/>
        <v>2.9939254698064626</v>
      </c>
      <c r="H465">
        <v>101</v>
      </c>
      <c r="I465">
        <f t="shared" si="30"/>
        <v>5.3050258324640822</v>
      </c>
      <c r="L465">
        <v>14.4</v>
      </c>
      <c r="M465">
        <v>7.02</v>
      </c>
      <c r="N465">
        <f t="shared" si="31"/>
        <v>1.0684168570915251</v>
      </c>
      <c r="O465">
        <v>5.62</v>
      </c>
    </row>
    <row r="466" spans="1:15" ht="15" x14ac:dyDescent="0.25">
      <c r="A466" t="s">
        <v>475</v>
      </c>
      <c r="B466" t="s">
        <v>467</v>
      </c>
      <c r="C466">
        <v>62.9</v>
      </c>
      <c r="D466">
        <v>39</v>
      </c>
      <c r="E466">
        <f t="shared" si="28"/>
        <v>2.0987724207535687</v>
      </c>
      <c r="F466">
        <v>50</v>
      </c>
      <c r="G466">
        <f t="shared" si="29"/>
        <v>2.6907338727609851</v>
      </c>
      <c r="H466">
        <v>89</v>
      </c>
      <c r="I466">
        <f t="shared" si="30"/>
        <v>4.7895062935145543</v>
      </c>
      <c r="L466">
        <v>14.6</v>
      </c>
      <c r="M466">
        <v>6.22</v>
      </c>
      <c r="N466">
        <f t="shared" si="31"/>
        <v>0.96144596975509511</v>
      </c>
      <c r="O466">
        <v>5.74</v>
      </c>
    </row>
    <row r="467" spans="1:15" ht="15" x14ac:dyDescent="0.25">
      <c r="A467" t="s">
        <v>470</v>
      </c>
      <c r="B467" t="s">
        <v>362</v>
      </c>
      <c r="C467">
        <v>62.4</v>
      </c>
      <c r="D467">
        <v>59</v>
      </c>
      <c r="E467">
        <f t="shared" si="28"/>
        <v>3.192995798153861</v>
      </c>
      <c r="F467">
        <v>72</v>
      </c>
      <c r="G467">
        <f t="shared" si="29"/>
        <v>3.896537245204712</v>
      </c>
      <c r="H467">
        <v>131</v>
      </c>
      <c r="I467">
        <f t="shared" si="30"/>
        <v>7.089533043358573</v>
      </c>
      <c r="L467">
        <v>13.25</v>
      </c>
      <c r="M467">
        <v>10.9</v>
      </c>
      <c r="N467">
        <f t="shared" si="31"/>
        <v>1.6909219413962122</v>
      </c>
      <c r="O467">
        <v>6.38</v>
      </c>
    </row>
    <row r="468" spans="1:15" ht="15" x14ac:dyDescent="0.25">
      <c r="A468" t="s">
        <v>69</v>
      </c>
      <c r="B468" t="s">
        <v>590</v>
      </c>
      <c r="C468">
        <v>62.3</v>
      </c>
      <c r="D468">
        <v>38</v>
      </c>
      <c r="E468">
        <f t="shared" si="28"/>
        <v>2.058834331867232</v>
      </c>
      <c r="F468">
        <v>45</v>
      </c>
      <c r="G468">
        <f t="shared" si="29"/>
        <v>2.4380932877375114</v>
      </c>
      <c r="H468">
        <v>83</v>
      </c>
      <c r="I468">
        <f t="shared" si="30"/>
        <v>4.496927619604743</v>
      </c>
      <c r="L468">
        <v>14.1</v>
      </c>
      <c r="M468">
        <v>9.6999999999999993</v>
      </c>
      <c r="N468">
        <f t="shared" si="31"/>
        <v>1.5058538047086811</v>
      </c>
      <c r="O468">
        <v>6.2</v>
      </c>
    </row>
    <row r="469" spans="1:15" ht="15" x14ac:dyDescent="0.25">
      <c r="A469" t="s">
        <v>591</v>
      </c>
      <c r="B469" t="s">
        <v>592</v>
      </c>
      <c r="C469">
        <v>57.1</v>
      </c>
      <c r="D469">
        <v>60</v>
      </c>
      <c r="E469">
        <f t="shared" si="28"/>
        <v>3.4569793117793628</v>
      </c>
      <c r="F469">
        <v>73</v>
      </c>
      <c r="G469">
        <f t="shared" si="29"/>
        <v>4.2059914959982247</v>
      </c>
      <c r="H469">
        <v>133</v>
      </c>
      <c r="I469">
        <f t="shared" si="30"/>
        <v>7.6629708077775875</v>
      </c>
      <c r="L469">
        <v>14.9</v>
      </c>
      <c r="M469">
        <v>8.43</v>
      </c>
      <c r="N469">
        <f t="shared" si="31"/>
        <v>1.3611406865134403</v>
      </c>
      <c r="O469">
        <v>6.27</v>
      </c>
    </row>
    <row r="470" spans="1:15" ht="15" x14ac:dyDescent="0.25">
      <c r="A470" t="s">
        <v>9</v>
      </c>
      <c r="B470" t="s">
        <v>467</v>
      </c>
      <c r="C470">
        <v>54.9</v>
      </c>
      <c r="D470">
        <v>48</v>
      </c>
      <c r="E470">
        <f t="shared" si="28"/>
        <v>2.8433262044470671</v>
      </c>
      <c r="F470">
        <v>55</v>
      </c>
      <c r="G470">
        <f t="shared" si="29"/>
        <v>3.2579779425955979</v>
      </c>
      <c r="H470">
        <v>103</v>
      </c>
      <c r="I470">
        <f t="shared" si="30"/>
        <v>6.101304147042665</v>
      </c>
      <c r="L470">
        <v>13</v>
      </c>
      <c r="M470">
        <v>11.42</v>
      </c>
      <c r="N470">
        <f t="shared" si="31"/>
        <v>1.8768700772687699</v>
      </c>
      <c r="O470">
        <v>7.31</v>
      </c>
    </row>
    <row r="471" spans="1:15" ht="15" x14ac:dyDescent="0.25">
      <c r="A471" t="s">
        <v>23</v>
      </c>
      <c r="B471" t="s">
        <v>472</v>
      </c>
      <c r="C471">
        <v>53.1</v>
      </c>
      <c r="D471">
        <v>45</v>
      </c>
      <c r="E471">
        <f t="shared" si="28"/>
        <v>2.7290612670602745</v>
      </c>
      <c r="F471">
        <v>58</v>
      </c>
      <c r="G471">
        <f t="shared" si="29"/>
        <v>3.5174567442110201</v>
      </c>
      <c r="H471">
        <v>103</v>
      </c>
      <c r="I471">
        <f t="shared" si="30"/>
        <v>6.246518011271295</v>
      </c>
      <c r="L471">
        <v>14.8</v>
      </c>
      <c r="M471">
        <v>10.87</v>
      </c>
      <c r="N471">
        <f t="shared" si="31"/>
        <v>1.8135290862629496</v>
      </c>
      <c r="O471">
        <v>6.62</v>
      </c>
    </row>
    <row r="472" spans="1:15" ht="15" x14ac:dyDescent="0.25">
      <c r="A472" t="s">
        <v>476</v>
      </c>
      <c r="B472" t="s">
        <v>175</v>
      </c>
      <c r="C472">
        <v>48.4</v>
      </c>
      <c r="D472">
        <v>30</v>
      </c>
      <c r="E472">
        <f t="shared" si="28"/>
        <v>1.9423218361183128</v>
      </c>
      <c r="F472">
        <v>37</v>
      </c>
      <c r="G472">
        <f t="shared" si="29"/>
        <v>2.3955302645459189</v>
      </c>
      <c r="H472">
        <v>67</v>
      </c>
      <c r="I472">
        <f t="shared" si="30"/>
        <v>4.3378521006642314</v>
      </c>
      <c r="L472">
        <v>15.4</v>
      </c>
      <c r="M472">
        <v>5.52</v>
      </c>
      <c r="N472">
        <f t="shared" si="31"/>
        <v>0.96023854772383699</v>
      </c>
      <c r="O472">
        <v>5.32</v>
      </c>
    </row>
    <row r="473" spans="1:15" ht="15" x14ac:dyDescent="0.25">
      <c r="A473" t="s">
        <v>476</v>
      </c>
      <c r="B473" t="s">
        <v>593</v>
      </c>
      <c r="C473">
        <v>47.3</v>
      </c>
      <c r="D473">
        <v>28</v>
      </c>
      <c r="E473">
        <f t="shared" si="28"/>
        <v>1.8424795514234709</v>
      </c>
      <c r="F473">
        <v>37</v>
      </c>
      <c r="G473">
        <f t="shared" si="29"/>
        <v>2.4347051215238724</v>
      </c>
      <c r="H473">
        <v>65</v>
      </c>
      <c r="I473">
        <f t="shared" si="30"/>
        <v>4.2771846729473433</v>
      </c>
      <c r="L473">
        <v>5.7</v>
      </c>
      <c r="M473">
        <v>5.18</v>
      </c>
      <c r="N473">
        <f t="shared" si="31"/>
        <v>0.91048101111107782</v>
      </c>
      <c r="O473">
        <v>5.74</v>
      </c>
    </row>
    <row r="474" spans="1:15" ht="15" x14ac:dyDescent="0.25">
      <c r="A474" t="s">
        <v>473</v>
      </c>
      <c r="B474" t="s">
        <v>474</v>
      </c>
      <c r="C474">
        <v>42.2</v>
      </c>
      <c r="D474">
        <v>40</v>
      </c>
      <c r="E474">
        <f t="shared" si="28"/>
        <v>2.852761095535389</v>
      </c>
      <c r="F474">
        <v>50</v>
      </c>
      <c r="G474">
        <f t="shared" si="29"/>
        <v>3.5659513694192366</v>
      </c>
      <c r="H474">
        <v>90</v>
      </c>
      <c r="I474">
        <f t="shared" si="30"/>
        <v>6.4187124649546261</v>
      </c>
      <c r="L474">
        <v>13.2</v>
      </c>
      <c r="M474">
        <v>8.42</v>
      </c>
      <c r="N474">
        <f t="shared" si="31"/>
        <v>1.5580834143975089</v>
      </c>
      <c r="O474">
        <v>6.32</v>
      </c>
    </row>
    <row r="475" spans="1:15" ht="15" x14ac:dyDescent="0.25">
      <c r="A475" t="s">
        <v>473</v>
      </c>
      <c r="B475" t="s">
        <v>594</v>
      </c>
      <c r="C475">
        <v>40.6</v>
      </c>
      <c r="D475">
        <v>32</v>
      </c>
      <c r="E475">
        <f t="shared" si="28"/>
        <v>2.3453065638354564</v>
      </c>
      <c r="F475">
        <v>41</v>
      </c>
      <c r="G475">
        <f t="shared" si="29"/>
        <v>3.0049240349141781</v>
      </c>
      <c r="H475">
        <v>73</v>
      </c>
      <c r="I475">
        <f t="shared" si="30"/>
        <v>5.3502305987496346</v>
      </c>
      <c r="L475">
        <v>5</v>
      </c>
      <c r="M475">
        <v>7.32</v>
      </c>
      <c r="N475">
        <f t="shared" si="31"/>
        <v>1.3783430681150066</v>
      </c>
      <c r="O475">
        <v>6.3900000000000006</v>
      </c>
    </row>
    <row r="476" spans="1:15" ht="15" x14ac:dyDescent="0.25">
      <c r="A476" t="s">
        <v>39</v>
      </c>
      <c r="B476" t="s">
        <v>207</v>
      </c>
      <c r="D476">
        <v>32</v>
      </c>
      <c r="E476" t="str">
        <f t="shared" si="28"/>
        <v/>
      </c>
      <c r="F476">
        <v>40</v>
      </c>
      <c r="G476" t="str">
        <f t="shared" si="29"/>
        <v/>
      </c>
      <c r="H476">
        <v>72</v>
      </c>
      <c r="I476" t="str">
        <f t="shared" si="30"/>
        <v/>
      </c>
      <c r="J476">
        <v>15.18</v>
      </c>
      <c r="M476">
        <v>6.6</v>
      </c>
      <c r="N476" t="str">
        <f t="shared" si="31"/>
        <v/>
      </c>
      <c r="O476">
        <v>5.12</v>
      </c>
    </row>
    <row r="477" spans="1:15" ht="15" x14ac:dyDescent="0.25">
      <c r="A477" t="s">
        <v>336</v>
      </c>
      <c r="B477" t="s">
        <v>335</v>
      </c>
      <c r="C477">
        <v>59</v>
      </c>
      <c r="D477">
        <v>40</v>
      </c>
      <c r="E477">
        <f t="shared" si="28"/>
        <v>2.252034328736388</v>
      </c>
      <c r="F477">
        <v>30</v>
      </c>
      <c r="G477">
        <f t="shared" si="29"/>
        <v>1.6890257465522911</v>
      </c>
      <c r="H477">
        <v>70</v>
      </c>
      <c r="I477">
        <f t="shared" si="30"/>
        <v>3.9410600752886791</v>
      </c>
      <c r="J477">
        <v>13.01</v>
      </c>
      <c r="M477">
        <v>12.3</v>
      </c>
      <c r="N477">
        <f t="shared" si="31"/>
        <v>1.9569140726940173</v>
      </c>
      <c r="O477">
        <v>6.91</v>
      </c>
    </row>
    <row r="478" spans="1:15" ht="15" x14ac:dyDescent="0.25">
      <c r="A478" t="s">
        <v>480</v>
      </c>
      <c r="B478" t="s">
        <v>186</v>
      </c>
      <c r="C478">
        <v>57.5</v>
      </c>
      <c r="D478">
        <v>40</v>
      </c>
      <c r="E478">
        <f t="shared" si="28"/>
        <v>2.2933290718291848</v>
      </c>
      <c r="F478">
        <v>50</v>
      </c>
      <c r="G478">
        <f t="shared" si="29"/>
        <v>2.8666613397864809</v>
      </c>
      <c r="H478">
        <v>90</v>
      </c>
      <c r="I478">
        <f t="shared" si="30"/>
        <v>5.1599904116156656</v>
      </c>
      <c r="L478">
        <v>5</v>
      </c>
      <c r="M478">
        <v>9.7100000000000009</v>
      </c>
      <c r="N478">
        <f t="shared" si="31"/>
        <v>1.5628881827774737</v>
      </c>
      <c r="O478">
        <v>6.2</v>
      </c>
    </row>
    <row r="479" spans="1:15" ht="15" x14ac:dyDescent="0.25">
      <c r="A479" t="s">
        <v>478</v>
      </c>
      <c r="B479" t="s">
        <v>209</v>
      </c>
      <c r="C479">
        <v>57.2</v>
      </c>
      <c r="D479">
        <v>42</v>
      </c>
      <c r="E479">
        <f t="shared" si="28"/>
        <v>2.4168997272586372</v>
      </c>
      <c r="F479">
        <v>50</v>
      </c>
      <c r="G479">
        <f t="shared" si="29"/>
        <v>2.8772615800698063</v>
      </c>
      <c r="H479">
        <v>92</v>
      </c>
      <c r="I479">
        <f t="shared" si="30"/>
        <v>5.2941613073284435</v>
      </c>
      <c r="L479">
        <v>5.08</v>
      </c>
      <c r="M479">
        <v>10.130000000000001</v>
      </c>
      <c r="N479">
        <f t="shared" si="31"/>
        <v>1.6343395863991788</v>
      </c>
      <c r="O479">
        <v>6.45</v>
      </c>
    </row>
    <row r="480" spans="1:15" ht="15" x14ac:dyDescent="0.25">
      <c r="A480" t="s">
        <v>595</v>
      </c>
      <c r="B480" t="s">
        <v>348</v>
      </c>
      <c r="C480">
        <v>57</v>
      </c>
      <c r="D480">
        <v>43</v>
      </c>
      <c r="E480">
        <f t="shared" si="28"/>
        <v>2.480567865958621</v>
      </c>
      <c r="F480">
        <v>60</v>
      </c>
      <c r="G480">
        <f t="shared" si="29"/>
        <v>3.4612574873841226</v>
      </c>
      <c r="H480">
        <v>103</v>
      </c>
      <c r="I480">
        <f t="shared" si="30"/>
        <v>5.9418253533427441</v>
      </c>
      <c r="J480">
        <v>13.22</v>
      </c>
      <c r="M480">
        <v>8.65</v>
      </c>
      <c r="N480">
        <f t="shared" si="31"/>
        <v>1.3977668478423912</v>
      </c>
      <c r="O480">
        <v>6.08</v>
      </c>
    </row>
    <row r="481" spans="1:16" ht="15" x14ac:dyDescent="0.25">
      <c r="A481" t="s">
        <v>59</v>
      </c>
      <c r="B481" t="s">
        <v>596</v>
      </c>
      <c r="C481">
        <v>52.6</v>
      </c>
      <c r="D481">
        <v>35</v>
      </c>
      <c r="E481">
        <f t="shared" si="28"/>
        <v>2.1368198223331203</v>
      </c>
      <c r="F481">
        <v>44</v>
      </c>
      <c r="G481">
        <f t="shared" si="29"/>
        <v>2.686287776647351</v>
      </c>
      <c r="H481">
        <v>79</v>
      </c>
      <c r="I481">
        <f t="shared" si="30"/>
        <v>4.8231075989804717</v>
      </c>
      <c r="J481">
        <v>13.19</v>
      </c>
      <c r="M481">
        <v>9.25</v>
      </c>
      <c r="N481">
        <f t="shared" si="31"/>
        <v>1.5498477169220384</v>
      </c>
      <c r="O481">
        <v>5.96</v>
      </c>
    </row>
    <row r="482" spans="1:16" ht="15" x14ac:dyDescent="0.25">
      <c r="A482" t="s">
        <v>50</v>
      </c>
      <c r="B482" t="s">
        <v>334</v>
      </c>
      <c r="C482">
        <v>49.9</v>
      </c>
      <c r="D482">
        <v>52</v>
      </c>
      <c r="E482">
        <f t="shared" si="28"/>
        <v>3.2949637028663661</v>
      </c>
      <c r="F482">
        <v>62</v>
      </c>
      <c r="G482">
        <f t="shared" si="29"/>
        <v>3.9286105688022053</v>
      </c>
      <c r="H482">
        <v>114</v>
      </c>
      <c r="I482">
        <f t="shared" si="30"/>
        <v>7.2235742716685714</v>
      </c>
      <c r="J482">
        <v>12.25</v>
      </c>
      <c r="M482">
        <v>10.4</v>
      </c>
      <c r="N482">
        <f t="shared" si="31"/>
        <v>1.7844225870882398</v>
      </c>
      <c r="O482">
        <v>7.42</v>
      </c>
    </row>
    <row r="483" spans="1:16" ht="15" x14ac:dyDescent="0.25">
      <c r="A483" t="s">
        <v>477</v>
      </c>
      <c r="B483" t="s">
        <v>337</v>
      </c>
      <c r="C483">
        <v>47.7</v>
      </c>
      <c r="D483">
        <v>39</v>
      </c>
      <c r="E483">
        <f t="shared" si="28"/>
        <v>2.5511075212062297</v>
      </c>
      <c r="F483">
        <v>49</v>
      </c>
      <c r="G483">
        <f t="shared" si="29"/>
        <v>3.2052376548488528</v>
      </c>
      <c r="H483">
        <v>88</v>
      </c>
      <c r="I483">
        <f t="shared" si="30"/>
        <v>5.756345176055083</v>
      </c>
      <c r="J483">
        <v>14.15</v>
      </c>
      <c r="M483">
        <v>9.9</v>
      </c>
      <c r="N483">
        <f t="shared" si="31"/>
        <v>1.7335148874981572</v>
      </c>
      <c r="O483">
        <v>6.3</v>
      </c>
    </row>
    <row r="484" spans="1:16" ht="15" x14ac:dyDescent="0.25">
      <c r="A484" t="s">
        <v>597</v>
      </c>
      <c r="B484" t="s">
        <v>352</v>
      </c>
      <c r="C484">
        <v>39.6</v>
      </c>
      <c r="D484">
        <v>17</v>
      </c>
      <c r="E484">
        <f t="shared" si="28"/>
        <v>1.2680624306704826</v>
      </c>
      <c r="F484">
        <v>23</v>
      </c>
      <c r="G484">
        <f t="shared" si="29"/>
        <v>1.7156138767894764</v>
      </c>
      <c r="H484">
        <v>40</v>
      </c>
      <c r="I484">
        <f t="shared" si="30"/>
        <v>2.9836763074599593</v>
      </c>
      <c r="J484">
        <v>15.62</v>
      </c>
      <c r="M484">
        <v>6.24</v>
      </c>
      <c r="N484">
        <f t="shared" si="31"/>
        <v>1.1882657644154264</v>
      </c>
      <c r="O484">
        <v>6</v>
      </c>
    </row>
    <row r="485" spans="1:16" ht="15" x14ac:dyDescent="0.25">
      <c r="A485" s="1" t="s">
        <v>598</v>
      </c>
      <c r="B485" s="1" t="s">
        <v>174</v>
      </c>
      <c r="C485" s="1"/>
      <c r="D485" s="1">
        <v>35</v>
      </c>
      <c r="E485" t="str">
        <f t="shared" si="28"/>
        <v/>
      </c>
      <c r="F485">
        <v>48</v>
      </c>
      <c r="G485" t="str">
        <f t="shared" si="29"/>
        <v/>
      </c>
      <c r="H485" s="1">
        <v>83</v>
      </c>
      <c r="I485" t="str">
        <f t="shared" si="30"/>
        <v/>
      </c>
      <c r="J485">
        <v>14.62</v>
      </c>
      <c r="M485" s="1">
        <v>7.0600000000000005</v>
      </c>
      <c r="N485" t="str">
        <f t="shared" si="31"/>
        <v/>
      </c>
      <c r="O485">
        <v>4.95</v>
      </c>
      <c r="P485" s="1"/>
    </row>
    <row r="486" spans="1:16" ht="15" x14ac:dyDescent="0.25">
      <c r="A486" t="s">
        <v>133</v>
      </c>
      <c r="B486" t="s">
        <v>175</v>
      </c>
      <c r="C486">
        <v>64.3</v>
      </c>
      <c r="D486">
        <v>45</v>
      </c>
      <c r="E486">
        <f t="shared" si="28"/>
        <v>2.3843370129214514</v>
      </c>
      <c r="F486">
        <v>58</v>
      </c>
      <c r="G486">
        <f t="shared" si="29"/>
        <v>3.0731454833209817</v>
      </c>
      <c r="H486">
        <v>103</v>
      </c>
      <c r="I486">
        <f t="shared" si="30"/>
        <v>5.4574824962424326</v>
      </c>
      <c r="J486">
        <v>12.35</v>
      </c>
      <c r="M486">
        <v>10.66</v>
      </c>
      <c r="N486">
        <f t="shared" si="31"/>
        <v>1.6314799016389214</v>
      </c>
      <c r="O486">
        <v>6.68</v>
      </c>
    </row>
    <row r="487" spans="1:16" ht="15" x14ac:dyDescent="0.25">
      <c r="A487" t="s">
        <v>127</v>
      </c>
      <c r="B487" t="s">
        <v>337</v>
      </c>
      <c r="C487">
        <v>64.2</v>
      </c>
      <c r="D487">
        <v>36</v>
      </c>
      <c r="E487">
        <f t="shared" si="28"/>
        <v>1.9095655165519283</v>
      </c>
      <c r="F487">
        <v>38</v>
      </c>
      <c r="G487">
        <f t="shared" si="29"/>
        <v>2.0156524896937023</v>
      </c>
      <c r="H487">
        <v>74</v>
      </c>
      <c r="I487">
        <f t="shared" si="30"/>
        <v>3.9252180062456303</v>
      </c>
      <c r="J487">
        <v>13.35</v>
      </c>
      <c r="M487">
        <v>11.42</v>
      </c>
      <c r="N487">
        <f t="shared" si="31"/>
        <v>1.7490223368058184</v>
      </c>
      <c r="O487">
        <v>6.28</v>
      </c>
    </row>
    <row r="488" spans="1:16" ht="15" x14ac:dyDescent="0.25">
      <c r="A488" t="s">
        <v>14</v>
      </c>
      <c r="B488" t="s">
        <v>231</v>
      </c>
      <c r="C488">
        <v>63.9</v>
      </c>
      <c r="D488">
        <v>53</v>
      </c>
      <c r="E488">
        <f t="shared" si="28"/>
        <v>2.8206110969892673</v>
      </c>
      <c r="F488">
        <v>64</v>
      </c>
      <c r="G488">
        <f t="shared" si="29"/>
        <v>3.4060209473077947</v>
      </c>
      <c r="H488">
        <v>117</v>
      </c>
      <c r="I488">
        <f t="shared" si="30"/>
        <v>6.2266320442970624</v>
      </c>
      <c r="J488">
        <v>12.78</v>
      </c>
      <c r="M488">
        <v>10.73</v>
      </c>
      <c r="N488">
        <f t="shared" si="31"/>
        <v>1.6468195573586941</v>
      </c>
      <c r="O488">
        <v>6.28</v>
      </c>
    </row>
    <row r="489" spans="1:16" ht="15" x14ac:dyDescent="0.25">
      <c r="A489" t="s">
        <v>483</v>
      </c>
      <c r="B489" t="s">
        <v>484</v>
      </c>
      <c r="C489">
        <v>62.7</v>
      </c>
      <c r="D489">
        <v>56</v>
      </c>
      <c r="E489">
        <f t="shared" si="28"/>
        <v>3.0204014161788888</v>
      </c>
      <c r="F489">
        <v>65</v>
      </c>
      <c r="G489">
        <f t="shared" si="29"/>
        <v>3.5058230723504962</v>
      </c>
      <c r="H489">
        <v>121</v>
      </c>
      <c r="I489">
        <f t="shared" si="30"/>
        <v>6.526224488529385</v>
      </c>
      <c r="J489">
        <v>12.62</v>
      </c>
      <c r="M489">
        <v>13.68</v>
      </c>
      <c r="N489">
        <f t="shared" si="31"/>
        <v>2.117600961625604</v>
      </c>
      <c r="O489">
        <v>7.1000000000000005</v>
      </c>
    </row>
    <row r="490" spans="1:16" x14ac:dyDescent="0.3">
      <c r="A490" t="s">
        <v>90</v>
      </c>
      <c r="B490" t="s">
        <v>175</v>
      </c>
      <c r="C490">
        <v>60.2</v>
      </c>
      <c r="D490">
        <v>40</v>
      </c>
      <c r="E490">
        <f t="shared" si="28"/>
        <v>2.2202661654186233</v>
      </c>
      <c r="F490">
        <v>47</v>
      </c>
      <c r="G490">
        <f t="shared" si="29"/>
        <v>2.6088127443668823</v>
      </c>
      <c r="H490">
        <v>87</v>
      </c>
      <c r="I490">
        <f t="shared" si="30"/>
        <v>4.8290789097855056</v>
      </c>
      <c r="L490">
        <v>4.62</v>
      </c>
      <c r="M490">
        <v>9.59</v>
      </c>
      <c r="N490">
        <f t="shared" si="31"/>
        <v>1.5119696598552581</v>
      </c>
      <c r="O490">
        <v>6.2</v>
      </c>
    </row>
    <row r="491" spans="1:16" ht="15" x14ac:dyDescent="0.25">
      <c r="A491" t="s">
        <v>128</v>
      </c>
      <c r="B491" t="s">
        <v>488</v>
      </c>
      <c r="C491">
        <v>59</v>
      </c>
      <c r="D491">
        <v>28</v>
      </c>
      <c r="E491">
        <f t="shared" si="28"/>
        <v>1.5764240301154715</v>
      </c>
      <c r="F491">
        <v>38</v>
      </c>
      <c r="G491">
        <f t="shared" si="29"/>
        <v>2.1394326122995686</v>
      </c>
      <c r="H491">
        <v>66</v>
      </c>
      <c r="I491">
        <f t="shared" si="30"/>
        <v>3.7158566424150403</v>
      </c>
      <c r="J491">
        <v>16.47</v>
      </c>
      <c r="M491">
        <v>7.3</v>
      </c>
      <c r="N491">
        <f t="shared" si="31"/>
        <v>1.1614205472086443</v>
      </c>
      <c r="O491">
        <v>5.2700000000000005</v>
      </c>
    </row>
    <row r="492" spans="1:16" ht="15" x14ac:dyDescent="0.25">
      <c r="A492" t="s">
        <v>599</v>
      </c>
      <c r="B492" t="s">
        <v>237</v>
      </c>
      <c r="C492">
        <v>56.6</v>
      </c>
      <c r="D492">
        <v>36</v>
      </c>
      <c r="E492">
        <f t="shared" si="28"/>
        <v>2.0870994047986651</v>
      </c>
      <c r="F492">
        <v>46</v>
      </c>
      <c r="G492">
        <f t="shared" si="29"/>
        <v>2.6668492394649608</v>
      </c>
      <c r="H492">
        <v>82</v>
      </c>
      <c r="I492">
        <f t="shared" si="30"/>
        <v>4.7539486442636258</v>
      </c>
      <c r="J492">
        <v>13.25</v>
      </c>
      <c r="M492">
        <v>6.72</v>
      </c>
      <c r="N492">
        <f t="shared" si="31"/>
        <v>1.0893481407052308</v>
      </c>
      <c r="O492">
        <v>6.38</v>
      </c>
    </row>
    <row r="493" spans="1:16" x14ac:dyDescent="0.3">
      <c r="A493" t="s">
        <v>230</v>
      </c>
      <c r="B493" t="s">
        <v>229</v>
      </c>
      <c r="C493">
        <v>55.8</v>
      </c>
      <c r="D493">
        <v>45</v>
      </c>
      <c r="E493">
        <f t="shared" si="28"/>
        <v>2.6352100121670805</v>
      </c>
      <c r="F493">
        <v>59</v>
      </c>
      <c r="G493">
        <f t="shared" si="29"/>
        <v>3.4550531270635059</v>
      </c>
      <c r="H493">
        <v>104</v>
      </c>
      <c r="I493">
        <f t="shared" si="30"/>
        <v>6.0902631392305864</v>
      </c>
      <c r="J493">
        <v>13.47</v>
      </c>
      <c r="M493">
        <v>8.42</v>
      </c>
      <c r="N493">
        <f t="shared" si="31"/>
        <v>1.3737148131091985</v>
      </c>
      <c r="O493">
        <v>7.11</v>
      </c>
    </row>
    <row r="494" spans="1:16" ht="15" x14ac:dyDescent="0.25">
      <c r="A494" t="s">
        <v>600</v>
      </c>
      <c r="B494" t="s">
        <v>231</v>
      </c>
      <c r="C494">
        <v>55.5</v>
      </c>
      <c r="D494">
        <v>35</v>
      </c>
      <c r="E494">
        <f t="shared" si="28"/>
        <v>2.0574187199577612</v>
      </c>
      <c r="F494">
        <v>53</v>
      </c>
      <c r="G494">
        <f t="shared" si="29"/>
        <v>3.1155197759360385</v>
      </c>
      <c r="H494">
        <v>88</v>
      </c>
      <c r="I494">
        <f t="shared" si="30"/>
        <v>5.1729384958938001</v>
      </c>
      <c r="J494">
        <v>12.44</v>
      </c>
      <c r="M494">
        <v>6.51</v>
      </c>
      <c r="N494">
        <f t="shared" si="31"/>
        <v>1.0646845269596645</v>
      </c>
      <c r="O494">
        <v>7.2</v>
      </c>
    </row>
    <row r="495" spans="1:16" ht="15" x14ac:dyDescent="0.25">
      <c r="A495" t="s">
        <v>491</v>
      </c>
      <c r="B495" t="s">
        <v>342</v>
      </c>
      <c r="C495">
        <v>55.2</v>
      </c>
      <c r="D495">
        <v>43</v>
      </c>
      <c r="E495">
        <f t="shared" si="28"/>
        <v>2.5373710263726941</v>
      </c>
      <c r="F495">
        <v>47</v>
      </c>
      <c r="G495">
        <f t="shared" si="29"/>
        <v>2.7734055404538749</v>
      </c>
      <c r="H495">
        <v>90</v>
      </c>
      <c r="I495">
        <f t="shared" si="30"/>
        <v>5.3107765668265685</v>
      </c>
      <c r="L495">
        <v>5.58</v>
      </c>
      <c r="M495">
        <v>9.51</v>
      </c>
      <c r="N495">
        <f t="shared" si="31"/>
        <v>1.5591275859284734</v>
      </c>
      <c r="O495">
        <v>5.98</v>
      </c>
    </row>
    <row r="496" spans="1:16" ht="15" x14ac:dyDescent="0.25">
      <c r="A496" t="s">
        <v>491</v>
      </c>
      <c r="B496" t="s">
        <v>601</v>
      </c>
      <c r="C496">
        <v>55.2</v>
      </c>
      <c r="D496">
        <v>47</v>
      </c>
      <c r="E496">
        <f t="shared" si="28"/>
        <v>2.7734055404538749</v>
      </c>
      <c r="F496">
        <v>53</v>
      </c>
      <c r="G496">
        <f t="shared" si="29"/>
        <v>3.1274573115756459</v>
      </c>
      <c r="H496">
        <v>100</v>
      </c>
      <c r="I496">
        <f t="shared" si="30"/>
        <v>5.9008628520295208</v>
      </c>
      <c r="J496">
        <v>13.34</v>
      </c>
      <c r="M496">
        <v>10.35</v>
      </c>
      <c r="N496">
        <f t="shared" si="31"/>
        <v>1.6968423253795688</v>
      </c>
      <c r="O496">
        <v>6.05</v>
      </c>
    </row>
    <row r="497" spans="1:16" ht="15" x14ac:dyDescent="0.25">
      <c r="A497" t="s">
        <v>600</v>
      </c>
      <c r="B497" t="s">
        <v>602</v>
      </c>
      <c r="C497">
        <v>55.1</v>
      </c>
      <c r="D497">
        <v>29</v>
      </c>
      <c r="E497">
        <f t="shared" si="28"/>
        <v>1.71344098676857</v>
      </c>
      <c r="F497">
        <v>40</v>
      </c>
      <c r="G497">
        <f t="shared" si="29"/>
        <v>2.3633668783014761</v>
      </c>
      <c r="H497">
        <v>69</v>
      </c>
      <c r="I497">
        <f t="shared" si="30"/>
        <v>4.0768078650700454</v>
      </c>
      <c r="L497">
        <v>4.59</v>
      </c>
      <c r="M497">
        <v>9.6</v>
      </c>
      <c r="N497">
        <f t="shared" si="31"/>
        <v>1.5751698194144168</v>
      </c>
      <c r="O497">
        <v>7.03</v>
      </c>
    </row>
    <row r="498" spans="1:16" ht="15" x14ac:dyDescent="0.25">
      <c r="A498" t="s">
        <v>490</v>
      </c>
      <c r="B498" t="s">
        <v>337</v>
      </c>
      <c r="C498">
        <v>52</v>
      </c>
      <c r="D498">
        <v>37</v>
      </c>
      <c r="E498">
        <f t="shared" si="28"/>
        <v>2.2772834292051081</v>
      </c>
      <c r="F498">
        <v>44</v>
      </c>
      <c r="G498">
        <f t="shared" si="29"/>
        <v>2.7081208347303987</v>
      </c>
      <c r="H498">
        <v>81</v>
      </c>
      <c r="I498">
        <f t="shared" si="30"/>
        <v>4.9854042639355072</v>
      </c>
      <c r="J498">
        <v>14.38</v>
      </c>
      <c r="M498">
        <v>9.1300000000000008</v>
      </c>
      <c r="N498">
        <f t="shared" si="31"/>
        <v>1.5376738631223836</v>
      </c>
      <c r="O498">
        <v>6.15</v>
      </c>
    </row>
    <row r="499" spans="1:16" ht="15" x14ac:dyDescent="0.25">
      <c r="A499" t="s">
        <v>486</v>
      </c>
      <c r="B499" t="s">
        <v>487</v>
      </c>
      <c r="C499">
        <v>51.5</v>
      </c>
      <c r="D499">
        <v>35</v>
      </c>
      <c r="E499">
        <f t="shared" si="28"/>
        <v>2.1689229187565529</v>
      </c>
      <c r="F499">
        <v>46</v>
      </c>
      <c r="G499">
        <f t="shared" si="29"/>
        <v>2.8505844075086122</v>
      </c>
      <c r="H499">
        <v>81</v>
      </c>
      <c r="I499">
        <f t="shared" si="30"/>
        <v>5.019507326265165</v>
      </c>
      <c r="J499">
        <v>13.07</v>
      </c>
      <c r="M499">
        <v>9.44</v>
      </c>
      <c r="N499">
        <f t="shared" si="31"/>
        <v>1.5968243129651332</v>
      </c>
      <c r="O499">
        <v>6.42</v>
      </c>
    </row>
    <row r="500" spans="1:16" x14ac:dyDescent="0.3">
      <c r="A500" t="s">
        <v>603</v>
      </c>
      <c r="B500" t="s">
        <v>214</v>
      </c>
      <c r="C500">
        <v>51.5</v>
      </c>
      <c r="D500">
        <v>47</v>
      </c>
      <c r="E500">
        <f t="shared" si="28"/>
        <v>2.9125536337587996</v>
      </c>
      <c r="F500">
        <v>56</v>
      </c>
      <c r="G500">
        <f t="shared" si="29"/>
        <v>3.4702766700104846</v>
      </c>
      <c r="H500">
        <v>103</v>
      </c>
      <c r="I500">
        <f t="shared" si="30"/>
        <v>6.3828303037692837</v>
      </c>
      <c r="L500">
        <v>4.9000000000000004</v>
      </c>
      <c r="M500">
        <v>9.3800000000000008</v>
      </c>
      <c r="N500">
        <f t="shared" si="31"/>
        <v>1.5866750058912023</v>
      </c>
      <c r="O500">
        <v>6.55</v>
      </c>
    </row>
    <row r="501" spans="1:16" ht="15" x14ac:dyDescent="0.25">
      <c r="A501" t="s">
        <v>485</v>
      </c>
      <c r="B501" t="s">
        <v>333</v>
      </c>
      <c r="C501">
        <v>47.6</v>
      </c>
      <c r="D501">
        <v>45</v>
      </c>
      <c r="E501">
        <f t="shared" si="28"/>
        <v>2.9479475875226893</v>
      </c>
      <c r="F501">
        <v>52</v>
      </c>
      <c r="G501">
        <f t="shared" si="29"/>
        <v>3.4065172122484411</v>
      </c>
      <c r="H501">
        <v>97</v>
      </c>
      <c r="I501">
        <f t="shared" si="30"/>
        <v>6.3544647997711303</v>
      </c>
      <c r="J501">
        <v>12.31</v>
      </c>
      <c r="M501">
        <v>11.96</v>
      </c>
      <c r="N501">
        <f t="shared" si="31"/>
        <v>2.0962083610889972</v>
      </c>
      <c r="O501">
        <v>7.05</v>
      </c>
    </row>
    <row r="502" spans="1:16" ht="15" x14ac:dyDescent="0.25">
      <c r="A502" t="s">
        <v>273</v>
      </c>
      <c r="B502" t="s">
        <v>604</v>
      </c>
      <c r="C502">
        <v>41.3</v>
      </c>
      <c r="D502">
        <v>32</v>
      </c>
      <c r="E502">
        <f t="shared" si="28"/>
        <v>2.3171884231799242</v>
      </c>
      <c r="F502">
        <v>38</v>
      </c>
      <c r="G502">
        <f t="shared" si="29"/>
        <v>2.7516612525261599</v>
      </c>
      <c r="H502">
        <v>70</v>
      </c>
      <c r="I502">
        <f t="shared" si="30"/>
        <v>5.0688496757060841</v>
      </c>
      <c r="L502">
        <v>4.53</v>
      </c>
      <c r="M502">
        <v>8.25</v>
      </c>
      <c r="N502">
        <f t="shared" si="31"/>
        <v>1.5415347069972771</v>
      </c>
      <c r="O502">
        <v>5.77</v>
      </c>
    </row>
    <row r="503" spans="1:16" ht="15" x14ac:dyDescent="0.25">
      <c r="A503" t="s">
        <v>190</v>
      </c>
      <c r="B503" t="s">
        <v>191</v>
      </c>
      <c r="D503">
        <v>54</v>
      </c>
      <c r="E503" t="str">
        <f t="shared" si="28"/>
        <v/>
      </c>
      <c r="F503">
        <v>67</v>
      </c>
      <c r="G503" t="str">
        <f t="shared" si="29"/>
        <v/>
      </c>
      <c r="H503">
        <v>121</v>
      </c>
      <c r="I503" t="str">
        <f t="shared" si="30"/>
        <v/>
      </c>
      <c r="J503">
        <v>15</v>
      </c>
      <c r="M503">
        <v>9.66</v>
      </c>
      <c r="N503" t="str">
        <f t="shared" si="31"/>
        <v/>
      </c>
      <c r="O503">
        <v>5.67</v>
      </c>
    </row>
    <row r="504" spans="1:16" ht="15" x14ac:dyDescent="0.25">
      <c r="A504" t="s">
        <v>492</v>
      </c>
      <c r="B504" t="s">
        <v>605</v>
      </c>
      <c r="C504">
        <v>77</v>
      </c>
      <c r="D504">
        <v>62</v>
      </c>
      <c r="E504">
        <f t="shared" si="28"/>
        <v>2.8927697636396359</v>
      </c>
      <c r="F504">
        <v>75</v>
      </c>
      <c r="G504">
        <f t="shared" si="29"/>
        <v>3.4993182624673018</v>
      </c>
      <c r="H504">
        <v>137</v>
      </c>
      <c r="I504">
        <f t="shared" si="30"/>
        <v>6.3920880261069373</v>
      </c>
      <c r="L504">
        <v>4.8</v>
      </c>
      <c r="M504" s="3">
        <v>11.82</v>
      </c>
      <c r="N504">
        <f t="shared" si="31"/>
        <v>1.667830904610089</v>
      </c>
      <c r="O504">
        <v>6.5200000000000005</v>
      </c>
      <c r="P504" s="3"/>
    </row>
    <row r="505" spans="1:16" ht="15" x14ac:dyDescent="0.25">
      <c r="A505" t="s">
        <v>492</v>
      </c>
      <c r="B505" t="s">
        <v>493</v>
      </c>
      <c r="C505">
        <v>72.400000000000006</v>
      </c>
      <c r="D505">
        <v>57</v>
      </c>
      <c r="E505">
        <f t="shared" si="28"/>
        <v>2.7776206550034099</v>
      </c>
      <c r="F505">
        <v>73</v>
      </c>
      <c r="G505">
        <f t="shared" si="29"/>
        <v>3.5573036458815603</v>
      </c>
      <c r="H505">
        <v>130</v>
      </c>
      <c r="I505">
        <f t="shared" si="30"/>
        <v>6.3349243008849703</v>
      </c>
      <c r="J505">
        <v>13.7</v>
      </c>
      <c r="M505">
        <v>12.1</v>
      </c>
      <c r="N505">
        <f t="shared" si="31"/>
        <v>1.7554169462827622</v>
      </c>
      <c r="O505">
        <v>6.09</v>
      </c>
    </row>
    <row r="506" spans="1:16" ht="15" x14ac:dyDescent="0.25">
      <c r="A506" t="s">
        <v>1</v>
      </c>
      <c r="B506" t="s">
        <v>356</v>
      </c>
      <c r="C506">
        <v>64.5</v>
      </c>
      <c r="D506">
        <v>68</v>
      </c>
      <c r="E506">
        <f t="shared" si="28"/>
        <v>3.5951117029212112</v>
      </c>
      <c r="F506">
        <v>86</v>
      </c>
      <c r="G506">
        <f t="shared" si="29"/>
        <v>4.5467589184003554</v>
      </c>
      <c r="H506">
        <v>154</v>
      </c>
      <c r="I506">
        <f t="shared" si="30"/>
        <v>8.1418706213215675</v>
      </c>
      <c r="L506">
        <v>12.2</v>
      </c>
      <c r="M506">
        <v>12.07</v>
      </c>
      <c r="N506">
        <f t="shared" si="31"/>
        <v>1.8446915370646619</v>
      </c>
      <c r="O506">
        <v>7.9</v>
      </c>
    </row>
    <row r="507" spans="1:16" x14ac:dyDescent="0.3">
      <c r="A507" t="s">
        <v>354</v>
      </c>
      <c r="B507" t="s">
        <v>606</v>
      </c>
      <c r="C507">
        <v>60.8</v>
      </c>
      <c r="D507">
        <v>53</v>
      </c>
      <c r="E507">
        <f t="shared" si="28"/>
        <v>2.9213386618424462</v>
      </c>
      <c r="F507">
        <v>64</v>
      </c>
      <c r="G507">
        <f t="shared" si="29"/>
        <v>3.5276542331682368</v>
      </c>
      <c r="H507">
        <v>117</v>
      </c>
      <c r="I507">
        <f t="shared" si="30"/>
        <v>6.448992895010683</v>
      </c>
      <c r="L507">
        <v>12.6</v>
      </c>
      <c r="M507">
        <v>10.55</v>
      </c>
      <c r="N507">
        <f t="shared" si="31"/>
        <v>1.655904219111962</v>
      </c>
      <c r="O507">
        <v>6.1</v>
      </c>
    </row>
    <row r="508" spans="1:16" ht="15" x14ac:dyDescent="0.25">
      <c r="A508" t="s">
        <v>350</v>
      </c>
      <c r="B508" t="s">
        <v>351</v>
      </c>
      <c r="C508">
        <v>54.7</v>
      </c>
      <c r="D508">
        <v>43</v>
      </c>
      <c r="E508">
        <f t="shared" si="28"/>
        <v>2.5537140701972452</v>
      </c>
      <c r="F508">
        <v>52</v>
      </c>
      <c r="G508">
        <f t="shared" si="29"/>
        <v>3.0882123639594594</v>
      </c>
      <c r="H508">
        <v>95</v>
      </c>
      <c r="I508">
        <f t="shared" si="30"/>
        <v>5.6419264341567041</v>
      </c>
      <c r="L508">
        <v>13.6</v>
      </c>
      <c r="M508">
        <v>8.6999999999999993</v>
      </c>
      <c r="N508">
        <f t="shared" si="31"/>
        <v>1.4321942148187832</v>
      </c>
      <c r="O508">
        <v>6.25</v>
      </c>
    </row>
    <row r="509" spans="1:16" ht="15" x14ac:dyDescent="0.25">
      <c r="A509" t="s">
        <v>476</v>
      </c>
      <c r="B509" t="s">
        <v>607</v>
      </c>
      <c r="C509">
        <v>53.8</v>
      </c>
      <c r="D509">
        <v>45</v>
      </c>
      <c r="E509">
        <f t="shared" si="28"/>
        <v>2.703958965264972</v>
      </c>
      <c r="F509">
        <v>50</v>
      </c>
      <c r="G509">
        <f t="shared" si="29"/>
        <v>3.0043988502944132</v>
      </c>
      <c r="H509">
        <v>95</v>
      </c>
      <c r="I509">
        <f t="shared" si="30"/>
        <v>5.7083578155593848</v>
      </c>
      <c r="L509">
        <v>5.33</v>
      </c>
      <c r="M509">
        <v>6.45</v>
      </c>
      <c r="N509">
        <f t="shared" si="31"/>
        <v>1.0697703317894418</v>
      </c>
      <c r="O509">
        <v>5.79</v>
      </c>
    </row>
    <row r="510" spans="1:16" ht="15" x14ac:dyDescent="0.25">
      <c r="A510" t="s">
        <v>192</v>
      </c>
      <c r="B510" t="s">
        <v>186</v>
      </c>
      <c r="C510">
        <v>53.2</v>
      </c>
      <c r="D510">
        <v>30</v>
      </c>
      <c r="E510">
        <f t="shared" si="28"/>
        <v>1.8169604995519322</v>
      </c>
      <c r="F510">
        <v>40</v>
      </c>
      <c r="G510">
        <f t="shared" si="29"/>
        <v>2.4226139994025764</v>
      </c>
      <c r="H510">
        <v>70</v>
      </c>
      <c r="I510">
        <f t="shared" si="30"/>
        <v>4.2395744989545081</v>
      </c>
      <c r="J510">
        <v>13.4</v>
      </c>
      <c r="M510">
        <v>7.92</v>
      </c>
      <c r="N510">
        <f t="shared" si="31"/>
        <v>1.3202366777931434</v>
      </c>
      <c r="O510">
        <v>5.75</v>
      </c>
    </row>
    <row r="511" spans="1:16" ht="15" x14ac:dyDescent="0.25">
      <c r="A511" t="s">
        <v>476</v>
      </c>
      <c r="B511" t="s">
        <v>207</v>
      </c>
      <c r="C511">
        <v>53</v>
      </c>
      <c r="D511">
        <v>45</v>
      </c>
      <c r="E511">
        <f t="shared" si="28"/>
        <v>2.732693432687356</v>
      </c>
      <c r="F511">
        <v>50</v>
      </c>
      <c r="G511">
        <f t="shared" si="29"/>
        <v>3.0363260363192843</v>
      </c>
      <c r="H511">
        <v>95</v>
      </c>
      <c r="I511">
        <f t="shared" si="30"/>
        <v>5.7690194690066399</v>
      </c>
      <c r="J511">
        <v>14.2</v>
      </c>
      <c r="M511">
        <v>6.68</v>
      </c>
      <c r="N511">
        <f t="shared" si="31"/>
        <v>1.1154253419935105</v>
      </c>
      <c r="O511">
        <v>5.86</v>
      </c>
    </row>
    <row r="512" spans="1:16" ht="15" x14ac:dyDescent="0.25">
      <c r="A512" t="s">
        <v>234</v>
      </c>
      <c r="B512" t="s">
        <v>608</v>
      </c>
      <c r="C512">
        <v>52.5</v>
      </c>
      <c r="D512">
        <v>47</v>
      </c>
      <c r="E512">
        <f t="shared" si="28"/>
        <v>2.8732991263693672</v>
      </c>
      <c r="F512">
        <v>61</v>
      </c>
      <c r="G512">
        <f t="shared" si="29"/>
        <v>3.7291754618836466</v>
      </c>
      <c r="H512">
        <v>108</v>
      </c>
      <c r="I512">
        <f t="shared" si="30"/>
        <v>6.6024745882530143</v>
      </c>
      <c r="L512">
        <v>4.8899999999999997</v>
      </c>
      <c r="M512">
        <v>8.39</v>
      </c>
      <c r="N512">
        <f t="shared" si="31"/>
        <v>1.4069602604874967</v>
      </c>
      <c r="O512">
        <v>7.15</v>
      </c>
    </row>
    <row r="513" spans="1:15" ht="15" x14ac:dyDescent="0.25">
      <c r="A513" t="s">
        <v>234</v>
      </c>
      <c r="B513" t="s">
        <v>394</v>
      </c>
      <c r="C513">
        <v>52.3</v>
      </c>
      <c r="D513">
        <v>41</v>
      </c>
      <c r="E513">
        <f t="shared" si="28"/>
        <v>2.5132542522297383</v>
      </c>
      <c r="F513">
        <v>54</v>
      </c>
      <c r="G513">
        <f t="shared" si="29"/>
        <v>3.3101397468391678</v>
      </c>
      <c r="H513">
        <v>95</v>
      </c>
      <c r="I513">
        <f t="shared" si="30"/>
        <v>5.8233939990689061</v>
      </c>
      <c r="J513">
        <v>13.1</v>
      </c>
      <c r="M513">
        <v>8.99</v>
      </c>
      <c r="N513">
        <f t="shared" si="31"/>
        <v>1.5101735017884539</v>
      </c>
      <c r="O513">
        <v>6.84</v>
      </c>
    </row>
    <row r="514" spans="1:15" ht="15" x14ac:dyDescent="0.25">
      <c r="A514" t="s">
        <v>494</v>
      </c>
      <c r="B514" t="s">
        <v>609</v>
      </c>
      <c r="C514">
        <v>49.7</v>
      </c>
      <c r="D514">
        <v>40</v>
      </c>
      <c r="E514">
        <f t="shared" si="28"/>
        <v>2.5417798460090175</v>
      </c>
      <c r="F514">
        <v>50</v>
      </c>
      <c r="G514">
        <f t="shared" si="29"/>
        <v>3.1772248075112715</v>
      </c>
      <c r="H514">
        <v>90</v>
      </c>
      <c r="I514">
        <f t="shared" si="30"/>
        <v>5.7190046535202885</v>
      </c>
      <c r="L514">
        <v>5.33</v>
      </c>
      <c r="M514">
        <v>8.3000000000000007</v>
      </c>
      <c r="N514">
        <f t="shared" si="31"/>
        <v>1.4266871960566387</v>
      </c>
      <c r="O514">
        <v>5.65</v>
      </c>
    </row>
    <row r="515" spans="1:15" ht="15" x14ac:dyDescent="0.25">
      <c r="A515" t="s">
        <v>610</v>
      </c>
      <c r="B515" t="s">
        <v>184</v>
      </c>
      <c r="C515">
        <v>42.6</v>
      </c>
      <c r="D515">
        <v>26</v>
      </c>
      <c r="E515">
        <f t="shared" ref="E515:E578" si="32">IF(AND($C515&gt;0,D515&gt;0),D515/($C515^0.70558407859294),"")</f>
        <v>1.8419925838946933</v>
      </c>
      <c r="F515">
        <v>34</v>
      </c>
      <c r="G515">
        <f t="shared" ref="G515:G578" si="33">IF(AND($C515&gt;0,F515&gt;0),F515/($C515^0.70558407859294),"")</f>
        <v>2.4087595327853681</v>
      </c>
      <c r="H515">
        <v>60</v>
      </c>
      <c r="I515">
        <f t="shared" ref="I515:I578" si="34">IF(AND($C515&gt;0,H515&gt;0),H515/($C515^0.70558407859294),"")</f>
        <v>4.2507521166800615</v>
      </c>
      <c r="L515">
        <v>13</v>
      </c>
      <c r="M515">
        <v>9.41</v>
      </c>
      <c r="N515">
        <f t="shared" ref="N515:N578" si="35">IF(AND($C515&gt;0,M515&gt;0),M515/($C515^0.450818786555515),"")</f>
        <v>1.7338884960175143</v>
      </c>
      <c r="O515">
        <v>6.1</v>
      </c>
    </row>
    <row r="516" spans="1:15" ht="15" x14ac:dyDescent="0.25">
      <c r="A516" t="s">
        <v>55</v>
      </c>
      <c r="B516" t="s">
        <v>207</v>
      </c>
      <c r="C516">
        <v>70.099999999999994</v>
      </c>
      <c r="D516">
        <v>48</v>
      </c>
      <c r="E516">
        <f t="shared" si="32"/>
        <v>2.392940997142428</v>
      </c>
      <c r="F516">
        <v>62</v>
      </c>
      <c r="G516">
        <f t="shared" si="33"/>
        <v>3.0908821213089692</v>
      </c>
      <c r="H516">
        <v>110</v>
      </c>
      <c r="I516">
        <f t="shared" si="34"/>
        <v>5.4838231184513972</v>
      </c>
      <c r="J516">
        <v>13.9</v>
      </c>
      <c r="M516">
        <v>10.47</v>
      </c>
      <c r="N516">
        <f t="shared" si="35"/>
        <v>1.5412117966189656</v>
      </c>
      <c r="O516">
        <v>6.15</v>
      </c>
    </row>
    <row r="517" spans="1:15" ht="15" x14ac:dyDescent="0.25">
      <c r="A517" t="s">
        <v>517</v>
      </c>
      <c r="C517">
        <v>61.3</v>
      </c>
      <c r="D517">
        <v>40</v>
      </c>
      <c r="E517">
        <f t="shared" si="32"/>
        <v>2.1920796956736304</v>
      </c>
      <c r="F517">
        <v>51</v>
      </c>
      <c r="G517">
        <f t="shared" si="33"/>
        <v>2.7949016119838785</v>
      </c>
      <c r="H517">
        <v>91</v>
      </c>
      <c r="I517">
        <f t="shared" si="34"/>
        <v>4.9869813076575085</v>
      </c>
      <c r="L517">
        <v>5.26</v>
      </c>
      <c r="M517">
        <v>9.56</v>
      </c>
      <c r="N517">
        <f t="shared" si="35"/>
        <v>1.4949860153806667</v>
      </c>
      <c r="O517">
        <v>6.03</v>
      </c>
    </row>
    <row r="518" spans="1:15" ht="15" x14ac:dyDescent="0.25">
      <c r="A518" t="s">
        <v>611</v>
      </c>
      <c r="C518">
        <v>59.2</v>
      </c>
      <c r="D518">
        <v>28</v>
      </c>
      <c r="E518">
        <f t="shared" si="32"/>
        <v>1.5726643893106673</v>
      </c>
      <c r="F518">
        <v>34</v>
      </c>
      <c r="G518">
        <f t="shared" si="33"/>
        <v>1.9096639013058101</v>
      </c>
      <c r="H518">
        <v>62</v>
      </c>
      <c r="I518">
        <f t="shared" si="34"/>
        <v>3.4823282906164774</v>
      </c>
      <c r="L518">
        <v>5.19</v>
      </c>
      <c r="M518">
        <v>8.31</v>
      </c>
      <c r="N518">
        <f t="shared" si="35"/>
        <v>1.3200947460384438</v>
      </c>
      <c r="O518">
        <v>5.48</v>
      </c>
    </row>
    <row r="519" spans="1:15" ht="15" x14ac:dyDescent="0.25">
      <c r="A519" t="s">
        <v>42</v>
      </c>
      <c r="B519" t="s">
        <v>510</v>
      </c>
      <c r="C519">
        <v>57.3</v>
      </c>
      <c r="D519">
        <v>38</v>
      </c>
      <c r="E519">
        <f t="shared" si="32"/>
        <v>2.1840254140204278</v>
      </c>
      <c r="F519">
        <v>51</v>
      </c>
      <c r="G519">
        <f t="shared" si="33"/>
        <v>2.9311920030274163</v>
      </c>
      <c r="H519">
        <v>89</v>
      </c>
      <c r="I519">
        <f t="shared" si="34"/>
        <v>5.1152174170478446</v>
      </c>
      <c r="J519">
        <v>13.95</v>
      </c>
      <c r="M519">
        <v>8.5500000000000007</v>
      </c>
      <c r="N519">
        <f t="shared" si="35"/>
        <v>1.3783419732271014</v>
      </c>
      <c r="O519">
        <v>6.76</v>
      </c>
    </row>
    <row r="520" spans="1:15" ht="15" x14ac:dyDescent="0.25">
      <c r="A520" t="s">
        <v>363</v>
      </c>
      <c r="B520" t="s">
        <v>219</v>
      </c>
      <c r="C520">
        <v>52.3</v>
      </c>
      <c r="D520">
        <v>45</v>
      </c>
      <c r="E520">
        <f t="shared" si="32"/>
        <v>2.7584497890326398</v>
      </c>
      <c r="F520">
        <v>60</v>
      </c>
      <c r="G520">
        <f t="shared" si="33"/>
        <v>3.6779330520435196</v>
      </c>
      <c r="H520">
        <v>105</v>
      </c>
      <c r="I520">
        <f t="shared" si="34"/>
        <v>6.4363828410761599</v>
      </c>
      <c r="J520">
        <v>13.4</v>
      </c>
      <c r="M520">
        <v>9.25</v>
      </c>
      <c r="N520">
        <f t="shared" si="35"/>
        <v>1.5538492649102558</v>
      </c>
      <c r="O520">
        <v>6.4</v>
      </c>
    </row>
    <row r="521" spans="1:15" ht="15" x14ac:dyDescent="0.25">
      <c r="A521" t="s">
        <v>363</v>
      </c>
      <c r="C521">
        <v>51.9</v>
      </c>
      <c r="D521">
        <v>49</v>
      </c>
      <c r="E521">
        <f t="shared" si="32"/>
        <v>3.0199607616687154</v>
      </c>
      <c r="F521">
        <v>61</v>
      </c>
      <c r="G521">
        <f t="shared" si="33"/>
        <v>3.7595429890161558</v>
      </c>
      <c r="H521">
        <v>110</v>
      </c>
      <c r="I521">
        <f t="shared" si="34"/>
        <v>6.7795037506848717</v>
      </c>
      <c r="L521">
        <v>5.16</v>
      </c>
      <c r="M521">
        <v>9.14</v>
      </c>
      <c r="N521">
        <f t="shared" si="35"/>
        <v>1.5406944876229938</v>
      </c>
      <c r="O521">
        <v>6.2700000000000005</v>
      </c>
    </row>
    <row r="522" spans="1:15" ht="15" x14ac:dyDescent="0.25">
      <c r="A522" t="s">
        <v>122</v>
      </c>
      <c r="C522">
        <v>51.7</v>
      </c>
      <c r="D522">
        <v>39</v>
      </c>
      <c r="E522">
        <f t="shared" si="32"/>
        <v>2.4101993278467</v>
      </c>
      <c r="F522">
        <v>50</v>
      </c>
      <c r="G522">
        <f t="shared" si="33"/>
        <v>3.0899991382650001</v>
      </c>
      <c r="H522">
        <v>89</v>
      </c>
      <c r="I522">
        <f t="shared" si="34"/>
        <v>5.5001984661116996</v>
      </c>
      <c r="L522">
        <v>5.25</v>
      </c>
      <c r="M522">
        <v>9.24</v>
      </c>
      <c r="N522">
        <f t="shared" si="35"/>
        <v>1.5602645593118356</v>
      </c>
      <c r="O522">
        <v>5.92</v>
      </c>
    </row>
    <row r="523" spans="1:15" ht="15" x14ac:dyDescent="0.25">
      <c r="A523" t="s">
        <v>108</v>
      </c>
      <c r="B523" t="s">
        <v>109</v>
      </c>
      <c r="C523">
        <v>50.7</v>
      </c>
      <c r="D523">
        <v>32</v>
      </c>
      <c r="E523">
        <f t="shared" si="32"/>
        <v>2.0050421571488615</v>
      </c>
      <c r="F523">
        <v>38</v>
      </c>
      <c r="G523">
        <f t="shared" si="33"/>
        <v>2.3809875616142731</v>
      </c>
      <c r="H523">
        <v>70</v>
      </c>
      <c r="I523">
        <f t="shared" si="34"/>
        <v>4.3860297187631341</v>
      </c>
      <c r="J523">
        <v>13.7</v>
      </c>
      <c r="M523">
        <v>9.33</v>
      </c>
      <c r="N523">
        <f t="shared" si="35"/>
        <v>1.5893956660507365</v>
      </c>
      <c r="O523">
        <v>6.3</v>
      </c>
    </row>
    <row r="524" spans="1:15" ht="15" x14ac:dyDescent="0.25">
      <c r="A524" t="s">
        <v>512</v>
      </c>
      <c r="C524">
        <v>47.6</v>
      </c>
      <c r="D524">
        <v>31</v>
      </c>
      <c r="E524">
        <f t="shared" si="32"/>
        <v>2.0308083380711861</v>
      </c>
      <c r="F524">
        <v>42</v>
      </c>
      <c r="G524">
        <f t="shared" si="33"/>
        <v>2.7514177483545099</v>
      </c>
      <c r="H524">
        <v>73</v>
      </c>
      <c r="I524">
        <f t="shared" si="34"/>
        <v>4.7822260864256956</v>
      </c>
      <c r="L524">
        <v>5.53</v>
      </c>
      <c r="M524">
        <v>8.1999999999999993</v>
      </c>
      <c r="N524">
        <f t="shared" si="35"/>
        <v>1.4371997124523224</v>
      </c>
      <c r="O524">
        <v>5.48</v>
      </c>
    </row>
    <row r="525" spans="1:15" ht="15" x14ac:dyDescent="0.25">
      <c r="A525" t="s">
        <v>61</v>
      </c>
      <c r="C525">
        <v>46</v>
      </c>
      <c r="D525">
        <v>30</v>
      </c>
      <c r="E525">
        <f t="shared" si="32"/>
        <v>2.0132875232308867</v>
      </c>
      <c r="F525">
        <v>38</v>
      </c>
      <c r="G525">
        <f t="shared" si="33"/>
        <v>2.5501641960924566</v>
      </c>
      <c r="H525">
        <v>68</v>
      </c>
      <c r="I525">
        <f t="shared" si="34"/>
        <v>4.5634517193233428</v>
      </c>
      <c r="L525">
        <v>5.5</v>
      </c>
      <c r="M525">
        <v>4.88</v>
      </c>
      <c r="N525">
        <f t="shared" si="35"/>
        <v>0.86859505787553404</v>
      </c>
      <c r="O525">
        <v>5.89</v>
      </c>
    </row>
    <row r="526" spans="1:15" ht="15" x14ac:dyDescent="0.25">
      <c r="A526" t="s">
        <v>612</v>
      </c>
      <c r="B526" t="s">
        <v>613</v>
      </c>
      <c r="C526">
        <v>44.9</v>
      </c>
      <c r="D526">
        <v>29</v>
      </c>
      <c r="E526">
        <f t="shared" si="32"/>
        <v>1.9796995564275848</v>
      </c>
      <c r="F526">
        <v>36</v>
      </c>
      <c r="G526">
        <f t="shared" si="33"/>
        <v>2.4575580700480364</v>
      </c>
      <c r="H526">
        <v>65</v>
      </c>
      <c r="I526">
        <f t="shared" si="34"/>
        <v>4.4372576264756214</v>
      </c>
      <c r="J526">
        <v>13.6</v>
      </c>
      <c r="M526">
        <v>8.3000000000000007</v>
      </c>
      <c r="N526">
        <f t="shared" si="35"/>
        <v>1.4935315519757468</v>
      </c>
      <c r="O526">
        <v>6.05</v>
      </c>
    </row>
    <row r="527" spans="1:15" ht="15" x14ac:dyDescent="0.25">
      <c r="A527" t="s">
        <v>196</v>
      </c>
      <c r="B527" t="s">
        <v>190</v>
      </c>
      <c r="C527">
        <v>79.3</v>
      </c>
      <c r="D527">
        <v>55</v>
      </c>
      <c r="E527">
        <f t="shared" si="32"/>
        <v>2.5134240572967328</v>
      </c>
      <c r="F527">
        <v>71</v>
      </c>
      <c r="G527">
        <f t="shared" si="33"/>
        <v>3.2446019648739637</v>
      </c>
      <c r="H527">
        <v>126</v>
      </c>
      <c r="I527">
        <f t="shared" si="34"/>
        <v>5.7580260221706965</v>
      </c>
      <c r="J527">
        <v>14.37</v>
      </c>
      <c r="M527">
        <v>10.210000000000001</v>
      </c>
      <c r="N527">
        <f t="shared" si="35"/>
        <v>1.4216664298580826</v>
      </c>
      <c r="O527">
        <v>6.03</v>
      </c>
    </row>
    <row r="528" spans="1:15" ht="15" x14ac:dyDescent="0.25">
      <c r="A528" t="s">
        <v>190</v>
      </c>
      <c r="B528" t="s">
        <v>196</v>
      </c>
      <c r="C528">
        <v>79.3</v>
      </c>
      <c r="D528">
        <v>57</v>
      </c>
      <c r="E528">
        <f t="shared" si="32"/>
        <v>2.6048212957438865</v>
      </c>
      <c r="F528">
        <v>77</v>
      </c>
      <c r="G528">
        <f t="shared" si="33"/>
        <v>3.5187936802154258</v>
      </c>
      <c r="H528">
        <v>134</v>
      </c>
      <c r="I528">
        <f t="shared" si="34"/>
        <v>6.1236149759593124</v>
      </c>
      <c r="J528">
        <v>13.8</v>
      </c>
      <c r="M528">
        <v>10.51</v>
      </c>
      <c r="N528">
        <f t="shared" si="35"/>
        <v>1.4634391946923062</v>
      </c>
      <c r="O528">
        <v>5.51</v>
      </c>
    </row>
    <row r="529" spans="1:16" x14ac:dyDescent="0.3">
      <c r="A529" t="s">
        <v>114</v>
      </c>
      <c r="B529" t="s">
        <v>115</v>
      </c>
      <c r="C529">
        <v>67.5</v>
      </c>
      <c r="E529" t="str">
        <f t="shared" si="32"/>
        <v/>
      </c>
      <c r="G529" t="str">
        <f t="shared" si="33"/>
        <v/>
      </c>
      <c r="I529" t="str">
        <f t="shared" si="34"/>
        <v/>
      </c>
      <c r="L529">
        <v>5.22</v>
      </c>
      <c r="M529">
        <v>9.43</v>
      </c>
      <c r="N529">
        <f t="shared" si="35"/>
        <v>1.4119755797865923</v>
      </c>
      <c r="O529">
        <v>6.08</v>
      </c>
    </row>
    <row r="530" spans="1:16" ht="15" x14ac:dyDescent="0.25">
      <c r="A530" t="s">
        <v>199</v>
      </c>
      <c r="B530" t="s">
        <v>3</v>
      </c>
      <c r="C530">
        <v>67.400000000000006</v>
      </c>
      <c r="D530">
        <v>52</v>
      </c>
      <c r="E530">
        <f t="shared" si="32"/>
        <v>2.6652014168883191</v>
      </c>
      <c r="F530">
        <v>59</v>
      </c>
      <c r="G530">
        <f t="shared" si="33"/>
        <v>3.0239785307002083</v>
      </c>
      <c r="H530">
        <v>111</v>
      </c>
      <c r="I530">
        <f t="shared" si="34"/>
        <v>5.6891799475885279</v>
      </c>
      <c r="J530">
        <v>12.41</v>
      </c>
      <c r="M530">
        <v>11.02</v>
      </c>
      <c r="N530">
        <f t="shared" si="35"/>
        <v>1.6511531558327315</v>
      </c>
      <c r="O530">
        <v>6.1</v>
      </c>
    </row>
    <row r="531" spans="1:16" ht="15" x14ac:dyDescent="0.25">
      <c r="A531" t="s">
        <v>525</v>
      </c>
      <c r="B531" t="s">
        <v>109</v>
      </c>
      <c r="C531">
        <v>64.400000000000006</v>
      </c>
      <c r="E531" t="str">
        <f t="shared" si="32"/>
        <v/>
      </c>
      <c r="G531" t="str">
        <f t="shared" si="33"/>
        <v/>
      </c>
      <c r="I531" t="str">
        <f t="shared" si="34"/>
        <v/>
      </c>
      <c r="L531">
        <v>4.9400000000000004</v>
      </c>
      <c r="M531">
        <v>11.48</v>
      </c>
      <c r="N531">
        <f t="shared" si="35"/>
        <v>1.7557478946635394</v>
      </c>
      <c r="O531">
        <v>7.22</v>
      </c>
    </row>
    <row r="532" spans="1:16" ht="15" x14ac:dyDescent="0.25">
      <c r="A532" t="s">
        <v>3</v>
      </c>
      <c r="B532" t="s">
        <v>199</v>
      </c>
      <c r="C532">
        <v>63.9</v>
      </c>
      <c r="D532">
        <v>54</v>
      </c>
      <c r="E532">
        <f t="shared" si="32"/>
        <v>2.8738301742909518</v>
      </c>
      <c r="F532">
        <v>58</v>
      </c>
      <c r="G532">
        <f t="shared" si="33"/>
        <v>3.0867064834976889</v>
      </c>
      <c r="H532">
        <v>112</v>
      </c>
      <c r="I532">
        <f t="shared" si="34"/>
        <v>5.9605366577886407</v>
      </c>
      <c r="J532">
        <v>13.6</v>
      </c>
      <c r="M532">
        <v>10.57</v>
      </c>
      <c r="N532">
        <f t="shared" si="35"/>
        <v>1.6222630681529726</v>
      </c>
      <c r="O532">
        <v>6.15</v>
      </c>
    </row>
    <row r="533" spans="1:16" ht="15" x14ac:dyDescent="0.25">
      <c r="A533" t="s">
        <v>245</v>
      </c>
      <c r="B533" t="s">
        <v>246</v>
      </c>
      <c r="C533">
        <v>63.9</v>
      </c>
      <c r="E533" t="str">
        <f t="shared" si="32"/>
        <v/>
      </c>
      <c r="G533" t="str">
        <f t="shared" si="33"/>
        <v/>
      </c>
      <c r="I533" t="str">
        <f t="shared" si="34"/>
        <v/>
      </c>
      <c r="L533">
        <v>5.37</v>
      </c>
      <c r="M533">
        <v>9.83</v>
      </c>
      <c r="N533">
        <f t="shared" si="35"/>
        <v>1.5086893055765109</v>
      </c>
      <c r="O533">
        <v>6</v>
      </c>
    </row>
    <row r="534" spans="1:16" ht="15" x14ac:dyDescent="0.25">
      <c r="A534" s="1" t="s">
        <v>27</v>
      </c>
      <c r="B534" s="1" t="s">
        <v>372</v>
      </c>
      <c r="C534" s="1">
        <v>54.4</v>
      </c>
      <c r="D534" s="1">
        <v>48</v>
      </c>
      <c r="E534">
        <f t="shared" si="32"/>
        <v>2.8617407447346852</v>
      </c>
      <c r="F534">
        <v>60</v>
      </c>
      <c r="G534">
        <f t="shared" si="33"/>
        <v>3.5771759309183566</v>
      </c>
      <c r="H534" s="1">
        <v>108</v>
      </c>
      <c r="I534">
        <f t="shared" si="34"/>
        <v>6.4389166756530418</v>
      </c>
      <c r="J534">
        <v>13.5</v>
      </c>
      <c r="M534" s="1">
        <v>9.25</v>
      </c>
      <c r="N534">
        <f t="shared" si="35"/>
        <v>1.5265152343224784</v>
      </c>
      <c r="O534">
        <v>6.95</v>
      </c>
      <c r="P534" s="1"/>
    </row>
    <row r="535" spans="1:16" ht="15" x14ac:dyDescent="0.25">
      <c r="A535" t="s">
        <v>524</v>
      </c>
      <c r="B535" t="s">
        <v>614</v>
      </c>
      <c r="C535">
        <v>50.8</v>
      </c>
      <c r="E535" t="str">
        <f t="shared" si="32"/>
        <v/>
      </c>
      <c r="G535" t="str">
        <f t="shared" si="33"/>
        <v/>
      </c>
      <c r="I535" t="str">
        <f t="shared" si="34"/>
        <v/>
      </c>
      <c r="L535">
        <v>5.43</v>
      </c>
      <c r="M535">
        <v>8.1300000000000008</v>
      </c>
      <c r="N535">
        <f t="shared" si="35"/>
        <v>1.3837420437778378</v>
      </c>
      <c r="O535">
        <v>5.76</v>
      </c>
    </row>
    <row r="536" spans="1:16" ht="15" x14ac:dyDescent="0.25">
      <c r="A536" t="s">
        <v>243</v>
      </c>
      <c r="B536" t="s">
        <v>244</v>
      </c>
      <c r="C536">
        <v>48</v>
      </c>
      <c r="E536" t="str">
        <f t="shared" si="32"/>
        <v/>
      </c>
      <c r="G536" t="str">
        <f t="shared" si="33"/>
        <v/>
      </c>
      <c r="I536" t="str">
        <f t="shared" si="34"/>
        <v/>
      </c>
      <c r="L536">
        <v>5.19</v>
      </c>
      <c r="M536">
        <v>9.6199999999999992</v>
      </c>
      <c r="N536">
        <f t="shared" si="35"/>
        <v>1.6797317741554607</v>
      </c>
      <c r="O536">
        <v>6.3</v>
      </c>
    </row>
    <row r="537" spans="1:16" ht="15" x14ac:dyDescent="0.25">
      <c r="A537" t="s">
        <v>521</v>
      </c>
      <c r="B537" t="s">
        <v>520</v>
      </c>
      <c r="C537">
        <v>43.2</v>
      </c>
      <c r="E537" t="str">
        <f t="shared" si="32"/>
        <v/>
      </c>
      <c r="G537" t="str">
        <f t="shared" si="33"/>
        <v/>
      </c>
      <c r="I537" t="str">
        <f t="shared" si="34"/>
        <v/>
      </c>
      <c r="J537">
        <v>12.91</v>
      </c>
      <c r="M537">
        <v>8.5</v>
      </c>
      <c r="N537">
        <f t="shared" si="35"/>
        <v>1.5563674076719829</v>
      </c>
      <c r="O537">
        <v>6.82</v>
      </c>
    </row>
    <row r="538" spans="1:16" ht="15" x14ac:dyDescent="0.25">
      <c r="A538" t="s">
        <v>520</v>
      </c>
      <c r="B538" t="s">
        <v>521</v>
      </c>
      <c r="C538">
        <v>42.8</v>
      </c>
      <c r="D538">
        <v>48</v>
      </c>
      <c r="E538">
        <f t="shared" si="32"/>
        <v>3.3893817668297244</v>
      </c>
      <c r="F538">
        <v>55</v>
      </c>
      <c r="G538">
        <f t="shared" si="33"/>
        <v>3.883666607825726</v>
      </c>
      <c r="H538">
        <v>103</v>
      </c>
      <c r="I538">
        <f t="shared" si="34"/>
        <v>7.27304837465545</v>
      </c>
      <c r="J538">
        <v>12.5</v>
      </c>
      <c r="M538">
        <v>9.15</v>
      </c>
      <c r="N538">
        <f t="shared" si="35"/>
        <v>1.6824245376850029</v>
      </c>
      <c r="O538">
        <v>7.09</v>
      </c>
    </row>
    <row r="539" spans="1:16" ht="15" x14ac:dyDescent="0.25">
      <c r="A539" t="s">
        <v>615</v>
      </c>
      <c r="B539" t="s">
        <v>318</v>
      </c>
      <c r="D539">
        <v>36</v>
      </c>
      <c r="E539" t="str">
        <f t="shared" si="32"/>
        <v/>
      </c>
      <c r="F539">
        <v>47</v>
      </c>
      <c r="G539" t="str">
        <f t="shared" si="33"/>
        <v/>
      </c>
      <c r="H539">
        <v>83</v>
      </c>
      <c r="I539" t="str">
        <f t="shared" si="34"/>
        <v/>
      </c>
      <c r="J539">
        <v>14.62</v>
      </c>
      <c r="M539">
        <v>7.92</v>
      </c>
      <c r="N539" t="str">
        <f t="shared" si="35"/>
        <v/>
      </c>
      <c r="O539">
        <v>5.2</v>
      </c>
    </row>
    <row r="540" spans="1:16" ht="15" x14ac:dyDescent="0.25">
      <c r="A540" t="s">
        <v>63</v>
      </c>
      <c r="B540" t="s">
        <v>64</v>
      </c>
      <c r="C540">
        <v>69.7</v>
      </c>
      <c r="D540">
        <v>50</v>
      </c>
      <c r="E540">
        <f t="shared" si="32"/>
        <v>2.5027317488511867</v>
      </c>
      <c r="F540">
        <v>66</v>
      </c>
      <c r="G540">
        <f t="shared" si="33"/>
        <v>3.3036059084835663</v>
      </c>
      <c r="H540">
        <v>116</v>
      </c>
      <c r="I540">
        <f t="shared" si="34"/>
        <v>5.8063376573347529</v>
      </c>
      <c r="J540">
        <v>13.8</v>
      </c>
      <c r="M540">
        <v>8.93</v>
      </c>
      <c r="N540">
        <f t="shared" si="35"/>
        <v>1.3179152838628097</v>
      </c>
      <c r="O540">
        <v>6.3</v>
      </c>
    </row>
    <row r="541" spans="1:16" ht="15" x14ac:dyDescent="0.25">
      <c r="A541" t="s">
        <v>271</v>
      </c>
      <c r="B541" t="s">
        <v>256</v>
      </c>
      <c r="C541">
        <v>68.8</v>
      </c>
      <c r="D541">
        <v>56</v>
      </c>
      <c r="E541">
        <f t="shared" si="32"/>
        <v>2.8288823236963698</v>
      </c>
      <c r="F541">
        <v>72</v>
      </c>
      <c r="G541">
        <f t="shared" si="33"/>
        <v>3.6371344161810466</v>
      </c>
      <c r="H541">
        <v>128</v>
      </c>
      <c r="I541">
        <f t="shared" si="34"/>
        <v>6.466016739877416</v>
      </c>
      <c r="J541">
        <v>14</v>
      </c>
      <c r="M541">
        <v>11.26</v>
      </c>
      <c r="N541">
        <f t="shared" si="35"/>
        <v>1.6715485709367948</v>
      </c>
      <c r="O541">
        <v>6.07</v>
      </c>
    </row>
    <row r="542" spans="1:16" ht="15" x14ac:dyDescent="0.25">
      <c r="A542" t="s">
        <v>382</v>
      </c>
      <c r="B542" t="s">
        <v>526</v>
      </c>
      <c r="C542">
        <v>67.7</v>
      </c>
      <c r="E542" t="str">
        <f t="shared" si="32"/>
        <v/>
      </c>
      <c r="G542" t="str">
        <f t="shared" si="33"/>
        <v/>
      </c>
      <c r="I542" t="str">
        <f t="shared" si="34"/>
        <v/>
      </c>
      <c r="J542">
        <v>15.01</v>
      </c>
      <c r="M542">
        <v>7.2</v>
      </c>
      <c r="N542">
        <f t="shared" si="35"/>
        <v>1.0766355951587572</v>
      </c>
      <c r="O542">
        <v>5.13</v>
      </c>
    </row>
    <row r="543" spans="1:16" ht="15" x14ac:dyDescent="0.25">
      <c r="A543" t="s">
        <v>265</v>
      </c>
      <c r="B543" t="s">
        <v>266</v>
      </c>
      <c r="C543">
        <v>64.599999999999994</v>
      </c>
      <c r="D543">
        <v>48</v>
      </c>
      <c r="E543">
        <f t="shared" si="32"/>
        <v>2.5349534817843091</v>
      </c>
      <c r="F543">
        <v>56</v>
      </c>
      <c r="G543">
        <f t="shared" si="33"/>
        <v>2.9574457287483606</v>
      </c>
      <c r="H543">
        <v>104</v>
      </c>
      <c r="I543">
        <f t="shared" si="34"/>
        <v>5.4923992105326702</v>
      </c>
      <c r="J543">
        <v>13.8</v>
      </c>
      <c r="M543">
        <v>10.51</v>
      </c>
      <c r="N543">
        <f t="shared" si="35"/>
        <v>1.6051509822798196</v>
      </c>
      <c r="O543">
        <v>6.4</v>
      </c>
    </row>
    <row r="544" spans="1:16" x14ac:dyDescent="0.3">
      <c r="A544" t="s">
        <v>36</v>
      </c>
      <c r="B544" t="s">
        <v>530</v>
      </c>
      <c r="C544">
        <v>62.9</v>
      </c>
      <c r="D544">
        <v>53</v>
      </c>
      <c r="E544">
        <f t="shared" si="32"/>
        <v>2.8521779051266445</v>
      </c>
      <c r="F544">
        <v>64</v>
      </c>
      <c r="G544">
        <f t="shared" si="33"/>
        <v>3.4441393571340613</v>
      </c>
      <c r="H544">
        <v>117</v>
      </c>
      <c r="I544">
        <f t="shared" si="34"/>
        <v>6.2963172622607058</v>
      </c>
      <c r="J544">
        <v>12.3</v>
      </c>
      <c r="M544">
        <v>11.46</v>
      </c>
      <c r="N544">
        <f t="shared" si="35"/>
        <v>1.7714100986163008</v>
      </c>
      <c r="O544">
        <v>6.86</v>
      </c>
    </row>
    <row r="545" spans="1:15" ht="15" x14ac:dyDescent="0.25">
      <c r="A545" t="s">
        <v>58</v>
      </c>
      <c r="B545" t="s">
        <v>173</v>
      </c>
      <c r="C545">
        <v>55</v>
      </c>
      <c r="D545">
        <v>47</v>
      </c>
      <c r="E545">
        <f t="shared" si="32"/>
        <v>2.7805176310601785</v>
      </c>
      <c r="F545">
        <v>57</v>
      </c>
      <c r="G545">
        <f t="shared" si="33"/>
        <v>3.3721171270304291</v>
      </c>
      <c r="H545">
        <v>104</v>
      </c>
      <c r="I545">
        <f t="shared" si="34"/>
        <v>6.152634758090608</v>
      </c>
      <c r="J545">
        <v>13.9</v>
      </c>
      <c r="M545">
        <v>8.85</v>
      </c>
      <c r="N545">
        <f t="shared" si="35"/>
        <v>1.4532993350859014</v>
      </c>
      <c r="O545">
        <v>6.8</v>
      </c>
    </row>
    <row r="546" spans="1:15" ht="15" x14ac:dyDescent="0.25">
      <c r="A546" t="s">
        <v>78</v>
      </c>
      <c r="B546" t="s">
        <v>531</v>
      </c>
      <c r="C546">
        <v>54.1</v>
      </c>
      <c r="D546">
        <v>45</v>
      </c>
      <c r="E546">
        <f t="shared" si="32"/>
        <v>2.6933706202692052</v>
      </c>
      <c r="F546">
        <v>53</v>
      </c>
      <c r="G546">
        <f t="shared" si="33"/>
        <v>3.1721920638726191</v>
      </c>
      <c r="H546">
        <v>98</v>
      </c>
      <c r="I546">
        <f t="shared" si="34"/>
        <v>5.8655626841418247</v>
      </c>
      <c r="J546">
        <v>14</v>
      </c>
      <c r="M546">
        <v>9.02</v>
      </c>
      <c r="N546">
        <f t="shared" si="35"/>
        <v>1.4922742656710324</v>
      </c>
      <c r="O546">
        <v>6.15</v>
      </c>
    </row>
    <row r="547" spans="1:15" x14ac:dyDescent="0.3">
      <c r="A547" t="s">
        <v>48</v>
      </c>
      <c r="B547" t="s">
        <v>616</v>
      </c>
      <c r="C547">
        <v>53.8</v>
      </c>
      <c r="D547">
        <v>29</v>
      </c>
      <c r="E547">
        <f t="shared" si="32"/>
        <v>1.7425513331707596</v>
      </c>
      <c r="F547">
        <v>34</v>
      </c>
      <c r="G547">
        <f t="shared" si="33"/>
        <v>2.0429912182002008</v>
      </c>
      <c r="H547">
        <v>63</v>
      </c>
      <c r="I547">
        <f t="shared" si="34"/>
        <v>3.7855425513709604</v>
      </c>
      <c r="J547">
        <v>14.7</v>
      </c>
      <c r="M547">
        <v>5.72</v>
      </c>
      <c r="N547">
        <f t="shared" si="35"/>
        <v>0.94869555005203199</v>
      </c>
      <c r="O547">
        <v>5.25</v>
      </c>
    </row>
    <row r="548" spans="1:15" ht="15" x14ac:dyDescent="0.25">
      <c r="A548" t="s">
        <v>263</v>
      </c>
      <c r="B548" t="s">
        <v>264</v>
      </c>
      <c r="C548">
        <v>52.6</v>
      </c>
      <c r="D548">
        <v>31</v>
      </c>
      <c r="E548">
        <f t="shared" si="32"/>
        <v>1.8926118426379064</v>
      </c>
      <c r="F548">
        <v>38</v>
      </c>
      <c r="G548">
        <f t="shared" si="33"/>
        <v>2.3199758071045307</v>
      </c>
      <c r="H548">
        <v>69</v>
      </c>
      <c r="I548">
        <f t="shared" si="34"/>
        <v>4.2125876497424368</v>
      </c>
      <c r="J548">
        <v>13.5</v>
      </c>
      <c r="M548">
        <v>11.1</v>
      </c>
      <c r="N548">
        <f t="shared" si="35"/>
        <v>1.859817260306446</v>
      </c>
      <c r="O548">
        <v>6.78</v>
      </c>
    </row>
    <row r="549" spans="1:15" ht="15" x14ac:dyDescent="0.25">
      <c r="A549" t="s">
        <v>528</v>
      </c>
      <c r="B549" t="s">
        <v>529</v>
      </c>
      <c r="C549">
        <v>51.2</v>
      </c>
      <c r="D549">
        <v>44</v>
      </c>
      <c r="E549">
        <f t="shared" si="32"/>
        <v>2.7379089787616699</v>
      </c>
      <c r="F549">
        <v>53</v>
      </c>
      <c r="G549">
        <f t="shared" si="33"/>
        <v>3.2979358153265572</v>
      </c>
      <c r="H549">
        <v>97</v>
      </c>
      <c r="I549">
        <f t="shared" si="34"/>
        <v>6.0358447940882272</v>
      </c>
      <c r="J549">
        <v>13.4</v>
      </c>
      <c r="M549">
        <v>8.3000000000000007</v>
      </c>
      <c r="N549">
        <f t="shared" si="35"/>
        <v>1.407690185430813</v>
      </c>
      <c r="O549">
        <v>6.09</v>
      </c>
    </row>
    <row r="550" spans="1:15" ht="15" x14ac:dyDescent="0.25">
      <c r="A550" t="s">
        <v>374</v>
      </c>
      <c r="B550" t="s">
        <v>252</v>
      </c>
      <c r="C550">
        <v>44</v>
      </c>
      <c r="D550">
        <v>46</v>
      </c>
      <c r="E550">
        <f t="shared" si="32"/>
        <v>3.185398632139778</v>
      </c>
      <c r="F550">
        <v>58</v>
      </c>
      <c r="G550">
        <f t="shared" si="33"/>
        <v>4.0163721883501546</v>
      </c>
      <c r="H550">
        <v>104</v>
      </c>
      <c r="I550">
        <f t="shared" si="34"/>
        <v>7.2017708204899327</v>
      </c>
      <c r="J550">
        <v>13.4</v>
      </c>
      <c r="M550">
        <v>9.16</v>
      </c>
      <c r="N550">
        <f t="shared" si="35"/>
        <v>1.6633978365411164</v>
      </c>
      <c r="O550">
        <v>6.65</v>
      </c>
    </row>
    <row r="551" spans="1:15" ht="15" x14ac:dyDescent="0.25">
      <c r="A551" t="s">
        <v>103</v>
      </c>
      <c r="B551" t="s">
        <v>617</v>
      </c>
      <c r="C551">
        <v>41.6</v>
      </c>
      <c r="D551">
        <v>36</v>
      </c>
      <c r="E551">
        <f t="shared" si="32"/>
        <v>2.5935583601729153</v>
      </c>
      <c r="F551">
        <v>45</v>
      </c>
      <c r="G551">
        <f t="shared" si="33"/>
        <v>3.2419479502161441</v>
      </c>
      <c r="H551">
        <v>81</v>
      </c>
      <c r="I551">
        <f t="shared" si="34"/>
        <v>5.835506310389059</v>
      </c>
      <c r="J551">
        <v>12.9</v>
      </c>
      <c r="M551">
        <v>7.97</v>
      </c>
      <c r="N551">
        <f t="shared" si="35"/>
        <v>1.4843647444832608</v>
      </c>
      <c r="O551">
        <v>6.48</v>
      </c>
    </row>
    <row r="552" spans="1:15" x14ac:dyDescent="0.3">
      <c r="A552" t="s">
        <v>102</v>
      </c>
      <c r="B552" t="s">
        <v>539</v>
      </c>
      <c r="C552">
        <v>77.900000000000006</v>
      </c>
      <c r="E552" t="str">
        <f t="shared" si="32"/>
        <v/>
      </c>
      <c r="G552" t="str">
        <f t="shared" si="33"/>
        <v/>
      </c>
      <c r="I552" t="str">
        <f t="shared" si="34"/>
        <v/>
      </c>
      <c r="J552">
        <v>14.1</v>
      </c>
      <c r="M552">
        <v>9.7799999999999994</v>
      </c>
      <c r="N552">
        <f t="shared" si="35"/>
        <v>1.372771434095857</v>
      </c>
      <c r="O552">
        <v>6.07</v>
      </c>
    </row>
    <row r="553" spans="1:15" ht="15" x14ac:dyDescent="0.25">
      <c r="A553" t="s">
        <v>127</v>
      </c>
      <c r="B553" t="s">
        <v>389</v>
      </c>
      <c r="C553">
        <v>71.7</v>
      </c>
      <c r="D553">
        <v>58</v>
      </c>
      <c r="E553">
        <f t="shared" si="32"/>
        <v>2.8457924300990389</v>
      </c>
      <c r="F553">
        <v>66</v>
      </c>
      <c r="G553">
        <f t="shared" si="33"/>
        <v>3.2383155239058028</v>
      </c>
      <c r="H553">
        <v>124</v>
      </c>
      <c r="I553">
        <f t="shared" si="34"/>
        <v>6.0841079540048417</v>
      </c>
      <c r="L553">
        <v>5.09</v>
      </c>
      <c r="M553">
        <v>10.49</v>
      </c>
      <c r="N553">
        <f t="shared" si="35"/>
        <v>1.5285251679597136</v>
      </c>
      <c r="O553">
        <v>6.05</v>
      </c>
    </row>
    <row r="554" spans="1:15" ht="15" x14ac:dyDescent="0.25">
      <c r="A554" t="s">
        <v>271</v>
      </c>
      <c r="B554" t="s">
        <v>383</v>
      </c>
      <c r="C554">
        <v>68.3</v>
      </c>
      <c r="D554">
        <v>58</v>
      </c>
      <c r="E554">
        <f t="shared" si="32"/>
        <v>2.9450315491679597</v>
      </c>
      <c r="F554">
        <v>63</v>
      </c>
      <c r="G554">
        <f t="shared" si="33"/>
        <v>3.1989135792686456</v>
      </c>
      <c r="H554">
        <v>121</v>
      </c>
      <c r="I554">
        <f t="shared" si="34"/>
        <v>6.1439451284366058</v>
      </c>
      <c r="L554">
        <v>4.87</v>
      </c>
      <c r="M554">
        <v>9.74</v>
      </c>
      <c r="N554">
        <f t="shared" si="35"/>
        <v>1.4506666975380076</v>
      </c>
      <c r="O554">
        <v>6.86</v>
      </c>
    </row>
    <row r="555" spans="1:15" ht="15" x14ac:dyDescent="0.25">
      <c r="A555" t="s">
        <v>536</v>
      </c>
      <c r="B555" t="s">
        <v>537</v>
      </c>
      <c r="C555">
        <v>68.3</v>
      </c>
      <c r="D555">
        <v>50</v>
      </c>
      <c r="E555">
        <f t="shared" si="32"/>
        <v>2.538820301006862</v>
      </c>
      <c r="F555">
        <v>64</v>
      </c>
      <c r="G555">
        <f t="shared" si="33"/>
        <v>3.2496899852887831</v>
      </c>
      <c r="H555">
        <v>114</v>
      </c>
      <c r="I555">
        <f t="shared" si="34"/>
        <v>5.7885102862956446</v>
      </c>
      <c r="L555">
        <v>15.4</v>
      </c>
      <c r="M555">
        <v>7.33</v>
      </c>
      <c r="N555">
        <f t="shared" si="35"/>
        <v>1.0917235003032439</v>
      </c>
      <c r="O555">
        <v>5.36</v>
      </c>
    </row>
    <row r="556" spans="1:15" ht="15" x14ac:dyDescent="0.25">
      <c r="A556" t="s">
        <v>536</v>
      </c>
      <c r="B556" t="s">
        <v>618</v>
      </c>
      <c r="C556">
        <v>66.900000000000006</v>
      </c>
      <c r="D556">
        <v>52</v>
      </c>
      <c r="E556">
        <f t="shared" si="32"/>
        <v>2.6792407394624349</v>
      </c>
      <c r="F556">
        <v>60</v>
      </c>
      <c r="G556">
        <f t="shared" si="33"/>
        <v>3.0914316224566556</v>
      </c>
      <c r="H556">
        <v>112</v>
      </c>
      <c r="I556">
        <f t="shared" si="34"/>
        <v>5.7706723619190905</v>
      </c>
      <c r="J556">
        <v>14.4</v>
      </c>
      <c r="M556">
        <v>9.15</v>
      </c>
      <c r="N556">
        <f t="shared" si="35"/>
        <v>1.3755763697288483</v>
      </c>
      <c r="O556">
        <v>5.55</v>
      </c>
    </row>
    <row r="557" spans="1:15" ht="15" x14ac:dyDescent="0.25">
      <c r="A557" t="s">
        <v>4</v>
      </c>
      <c r="B557" t="s">
        <v>540</v>
      </c>
      <c r="C557">
        <v>66.099999999999994</v>
      </c>
      <c r="D557">
        <v>45</v>
      </c>
      <c r="E557">
        <f t="shared" si="32"/>
        <v>2.3383383055821474</v>
      </c>
      <c r="F557">
        <v>55</v>
      </c>
      <c r="G557">
        <f t="shared" si="33"/>
        <v>2.8579690401559579</v>
      </c>
      <c r="H557">
        <v>100</v>
      </c>
      <c r="I557">
        <f t="shared" si="34"/>
        <v>5.1963073457381048</v>
      </c>
      <c r="L557">
        <v>5.35</v>
      </c>
      <c r="M557">
        <v>7.38</v>
      </c>
      <c r="N557">
        <f t="shared" si="35"/>
        <v>1.1155148306868945</v>
      </c>
      <c r="O557">
        <v>5.14</v>
      </c>
    </row>
    <row r="558" spans="1:15" ht="15" x14ac:dyDescent="0.25">
      <c r="A558" t="s">
        <v>110</v>
      </c>
      <c r="B558" t="s">
        <v>388</v>
      </c>
      <c r="C558">
        <v>61</v>
      </c>
      <c r="D558">
        <v>44</v>
      </c>
      <c r="E558">
        <f t="shared" si="32"/>
        <v>2.4196489949839837</v>
      </c>
      <c r="F558">
        <v>55</v>
      </c>
      <c r="G558">
        <f t="shared" si="33"/>
        <v>3.0245612437299796</v>
      </c>
      <c r="H558">
        <v>99</v>
      </c>
      <c r="I558">
        <f t="shared" si="34"/>
        <v>5.4442102387139633</v>
      </c>
      <c r="L558">
        <v>5.09</v>
      </c>
      <c r="M558">
        <v>10.82</v>
      </c>
      <c r="N558">
        <f t="shared" si="35"/>
        <v>1.6957703244399713</v>
      </c>
      <c r="O558">
        <v>6.02</v>
      </c>
    </row>
    <row r="559" spans="1:15" ht="15" x14ac:dyDescent="0.25">
      <c r="A559" t="s">
        <v>619</v>
      </c>
      <c r="B559" t="s">
        <v>487</v>
      </c>
      <c r="C559">
        <v>59.8</v>
      </c>
      <c r="D559">
        <v>34</v>
      </c>
      <c r="E559">
        <f t="shared" si="32"/>
        <v>1.8961244973030231</v>
      </c>
      <c r="F559">
        <v>44</v>
      </c>
      <c r="G559">
        <f t="shared" si="33"/>
        <v>2.4538081729803829</v>
      </c>
      <c r="H559">
        <v>78</v>
      </c>
      <c r="I559">
        <f t="shared" si="34"/>
        <v>4.3499326702834065</v>
      </c>
      <c r="J559">
        <v>14.02</v>
      </c>
      <c r="M559">
        <v>8.2799999999999994</v>
      </c>
      <c r="N559">
        <f t="shared" si="35"/>
        <v>1.3093630014722635</v>
      </c>
      <c r="O559">
        <v>6.43</v>
      </c>
    </row>
    <row r="560" spans="1:15" x14ac:dyDescent="0.3">
      <c r="A560" t="s">
        <v>208</v>
      </c>
      <c r="B560" t="s">
        <v>209</v>
      </c>
      <c r="C560">
        <v>59.4</v>
      </c>
      <c r="D560">
        <v>47</v>
      </c>
      <c r="E560">
        <f t="shared" si="32"/>
        <v>2.6335549442159141</v>
      </c>
      <c r="F560">
        <v>60</v>
      </c>
      <c r="G560">
        <f t="shared" si="33"/>
        <v>3.3619850351692522</v>
      </c>
      <c r="H560">
        <v>107</v>
      </c>
      <c r="I560">
        <f t="shared" si="34"/>
        <v>5.9955399793851658</v>
      </c>
      <c r="J560">
        <v>13.3</v>
      </c>
      <c r="M560">
        <v>9.4700000000000006</v>
      </c>
      <c r="N560">
        <f t="shared" si="35"/>
        <v>1.502082292011099</v>
      </c>
      <c r="O560">
        <v>6.23</v>
      </c>
    </row>
    <row r="561" spans="1:15" ht="15" x14ac:dyDescent="0.25">
      <c r="A561" t="s">
        <v>385</v>
      </c>
      <c r="B561" t="s">
        <v>386</v>
      </c>
      <c r="C561">
        <v>59</v>
      </c>
      <c r="D561">
        <v>50</v>
      </c>
      <c r="E561">
        <f t="shared" si="32"/>
        <v>2.8150429109204849</v>
      </c>
      <c r="F561">
        <v>60</v>
      </c>
      <c r="G561">
        <f t="shared" si="33"/>
        <v>3.3780514931045822</v>
      </c>
      <c r="H561">
        <v>110</v>
      </c>
      <c r="I561">
        <f t="shared" si="34"/>
        <v>6.1930944040250671</v>
      </c>
      <c r="L561">
        <v>4.68</v>
      </c>
      <c r="M561">
        <v>8.92</v>
      </c>
      <c r="N561">
        <f t="shared" si="35"/>
        <v>1.4191604494659051</v>
      </c>
      <c r="O561">
        <v>6.1</v>
      </c>
    </row>
    <row r="562" spans="1:15" ht="15" x14ac:dyDescent="0.25">
      <c r="A562" t="s">
        <v>225</v>
      </c>
      <c r="B562" t="s">
        <v>487</v>
      </c>
      <c r="C562">
        <v>58.9</v>
      </c>
      <c r="D562">
        <v>37</v>
      </c>
      <c r="E562">
        <f t="shared" si="32"/>
        <v>2.0856265885750305</v>
      </c>
      <c r="F562">
        <v>47</v>
      </c>
      <c r="G562">
        <f t="shared" si="33"/>
        <v>2.649309450352066</v>
      </c>
      <c r="H562">
        <v>84</v>
      </c>
      <c r="I562">
        <f t="shared" si="34"/>
        <v>4.7349360389270965</v>
      </c>
      <c r="J562">
        <v>14.6</v>
      </c>
      <c r="M562">
        <v>9.15</v>
      </c>
      <c r="N562">
        <f t="shared" si="35"/>
        <v>1.4568668616220795</v>
      </c>
      <c r="O562">
        <v>6.47</v>
      </c>
    </row>
    <row r="563" spans="1:15" ht="15" x14ac:dyDescent="0.25">
      <c r="A563" t="s">
        <v>31</v>
      </c>
      <c r="B563" t="s">
        <v>203</v>
      </c>
      <c r="C563">
        <v>57</v>
      </c>
      <c r="D563">
        <v>29</v>
      </c>
      <c r="E563">
        <f t="shared" si="32"/>
        <v>1.672941118902326</v>
      </c>
      <c r="F563">
        <v>41</v>
      </c>
      <c r="G563">
        <f t="shared" si="33"/>
        <v>2.3651926163791503</v>
      </c>
      <c r="H563">
        <v>70</v>
      </c>
      <c r="I563">
        <f t="shared" si="34"/>
        <v>4.0381337352814768</v>
      </c>
      <c r="J563">
        <v>13.4</v>
      </c>
      <c r="M563">
        <v>10.07</v>
      </c>
      <c r="N563">
        <f t="shared" si="35"/>
        <v>1.6272268390488878</v>
      </c>
      <c r="O563">
        <v>6.45</v>
      </c>
    </row>
    <row r="564" spans="1:15" ht="15" x14ac:dyDescent="0.25">
      <c r="A564" t="s">
        <v>382</v>
      </c>
      <c r="B564" t="s">
        <v>381</v>
      </c>
      <c r="C564">
        <v>56.3</v>
      </c>
      <c r="D564">
        <v>37</v>
      </c>
      <c r="E564">
        <f t="shared" si="32"/>
        <v>2.1531330693979513</v>
      </c>
      <c r="F564">
        <v>45</v>
      </c>
      <c r="G564">
        <f t="shared" si="33"/>
        <v>2.6186753546731842</v>
      </c>
      <c r="H564">
        <v>82</v>
      </c>
      <c r="I564">
        <f t="shared" si="34"/>
        <v>4.7718084240711356</v>
      </c>
      <c r="J564">
        <v>13.2</v>
      </c>
      <c r="M564">
        <v>8.58</v>
      </c>
      <c r="N564">
        <f t="shared" si="35"/>
        <v>1.3942004463105451</v>
      </c>
      <c r="O564">
        <v>5.81</v>
      </c>
    </row>
    <row r="565" spans="1:15" ht="15" x14ac:dyDescent="0.25">
      <c r="A565" t="s">
        <v>620</v>
      </c>
      <c r="B565" t="s">
        <v>320</v>
      </c>
      <c r="C565">
        <v>55.2</v>
      </c>
      <c r="D565">
        <v>18</v>
      </c>
      <c r="E565">
        <f t="shared" si="32"/>
        <v>1.0621553133653137</v>
      </c>
      <c r="F565">
        <v>27</v>
      </c>
      <c r="G565">
        <f t="shared" si="33"/>
        <v>1.5932329700479706</v>
      </c>
      <c r="H565">
        <v>45</v>
      </c>
      <c r="I565">
        <f t="shared" si="34"/>
        <v>2.6553882834132843</v>
      </c>
      <c r="J565">
        <v>14</v>
      </c>
      <c r="M565">
        <v>5.7</v>
      </c>
      <c r="N565">
        <f t="shared" si="35"/>
        <v>0.93449287484671917</v>
      </c>
      <c r="O565">
        <v>5.29</v>
      </c>
    </row>
    <row r="566" spans="1:15" ht="15" x14ac:dyDescent="0.25">
      <c r="A566" t="s">
        <v>37</v>
      </c>
      <c r="B566" t="s">
        <v>384</v>
      </c>
      <c r="C566">
        <v>55.2</v>
      </c>
      <c r="D566">
        <v>55</v>
      </c>
      <c r="E566">
        <f t="shared" si="32"/>
        <v>3.2454745686162365</v>
      </c>
      <c r="F566">
        <v>66</v>
      </c>
      <c r="G566">
        <f t="shared" si="33"/>
        <v>3.8945694823394836</v>
      </c>
      <c r="H566">
        <v>121</v>
      </c>
      <c r="I566">
        <f t="shared" si="34"/>
        <v>7.1400440509557201</v>
      </c>
      <c r="L566">
        <v>4.87</v>
      </c>
      <c r="M566">
        <v>10.24</v>
      </c>
      <c r="N566">
        <f t="shared" si="35"/>
        <v>1.6788082523562111</v>
      </c>
      <c r="O566">
        <v>6.95</v>
      </c>
    </row>
    <row r="567" spans="1:15" ht="15" x14ac:dyDescent="0.25">
      <c r="A567" t="s">
        <v>86</v>
      </c>
      <c r="B567" t="s">
        <v>533</v>
      </c>
      <c r="C567">
        <v>52.6</v>
      </c>
      <c r="D567">
        <v>44</v>
      </c>
      <c r="E567">
        <f t="shared" si="32"/>
        <v>2.686287776647351</v>
      </c>
      <c r="F567">
        <v>57</v>
      </c>
      <c r="G567">
        <f t="shared" si="33"/>
        <v>3.4799637106567958</v>
      </c>
      <c r="H567">
        <v>101</v>
      </c>
      <c r="I567">
        <f t="shared" si="34"/>
        <v>6.1662514873041472</v>
      </c>
      <c r="J567">
        <v>13.35</v>
      </c>
      <c r="M567">
        <v>9.73</v>
      </c>
      <c r="N567">
        <f t="shared" si="35"/>
        <v>1.6302722470974524</v>
      </c>
      <c r="O567">
        <v>6.09</v>
      </c>
    </row>
    <row r="568" spans="1:15" ht="15" x14ac:dyDescent="0.25">
      <c r="A568" t="s">
        <v>272</v>
      </c>
      <c r="B568" t="s">
        <v>621</v>
      </c>
      <c r="C568">
        <v>51.4</v>
      </c>
      <c r="D568">
        <v>40</v>
      </c>
      <c r="E568">
        <f t="shared" si="32"/>
        <v>2.4821707610851456</v>
      </c>
      <c r="F568">
        <v>50</v>
      </c>
      <c r="G568">
        <f t="shared" si="33"/>
        <v>3.1027134513564318</v>
      </c>
      <c r="H568">
        <v>90</v>
      </c>
      <c r="I568">
        <f t="shared" si="34"/>
        <v>5.5848842124415778</v>
      </c>
      <c r="J568">
        <v>13.43</v>
      </c>
      <c r="M568">
        <v>8.8800000000000008</v>
      </c>
      <c r="N568">
        <f t="shared" si="35"/>
        <v>1.5034142024856374</v>
      </c>
      <c r="O568">
        <v>6.5</v>
      </c>
    </row>
    <row r="569" spans="1:15" ht="15" x14ac:dyDescent="0.25">
      <c r="A569" t="s">
        <v>4</v>
      </c>
      <c r="B569" t="s">
        <v>199</v>
      </c>
      <c r="C569">
        <v>51.2</v>
      </c>
      <c r="D569">
        <v>35</v>
      </c>
      <c r="E569">
        <f t="shared" si="32"/>
        <v>2.1778821421967831</v>
      </c>
      <c r="F569">
        <v>43</v>
      </c>
      <c r="G569">
        <f t="shared" si="33"/>
        <v>2.6756837746989048</v>
      </c>
      <c r="H569">
        <v>78</v>
      </c>
      <c r="I569">
        <f t="shared" si="34"/>
        <v>4.8535659168956879</v>
      </c>
      <c r="L569">
        <v>14.8</v>
      </c>
      <c r="M569">
        <v>7.95</v>
      </c>
      <c r="N569">
        <f t="shared" si="35"/>
        <v>1.3483297559246943</v>
      </c>
      <c r="O569">
        <v>5.78</v>
      </c>
    </row>
    <row r="570" spans="1:15" ht="15" x14ac:dyDescent="0.25">
      <c r="A570" t="s">
        <v>272</v>
      </c>
      <c r="B570" t="s">
        <v>387</v>
      </c>
      <c r="C570">
        <v>51.1</v>
      </c>
      <c r="D570">
        <v>38</v>
      </c>
      <c r="E570">
        <f t="shared" si="32"/>
        <v>2.3678217741145304</v>
      </c>
      <c r="F570">
        <v>43</v>
      </c>
      <c r="G570">
        <f t="shared" si="33"/>
        <v>2.6793772707085477</v>
      </c>
      <c r="H570">
        <v>81</v>
      </c>
      <c r="I570">
        <f t="shared" si="34"/>
        <v>5.0471990448230777</v>
      </c>
      <c r="L570">
        <v>5.13</v>
      </c>
      <c r="M570">
        <v>7.5</v>
      </c>
      <c r="N570">
        <f t="shared" si="35"/>
        <v>1.2731308041141971</v>
      </c>
      <c r="O570">
        <v>6.39</v>
      </c>
    </row>
    <row r="571" spans="1:15" ht="15" x14ac:dyDescent="0.25">
      <c r="A571" t="s">
        <v>84</v>
      </c>
      <c r="B571" t="s">
        <v>213</v>
      </c>
      <c r="C571">
        <v>51</v>
      </c>
      <c r="D571">
        <v>39</v>
      </c>
      <c r="E571">
        <f t="shared" si="32"/>
        <v>2.4334939882510085</v>
      </c>
      <c r="F571">
        <v>50</v>
      </c>
      <c r="G571">
        <f t="shared" si="33"/>
        <v>3.1198640875012931</v>
      </c>
      <c r="H571">
        <v>89</v>
      </c>
      <c r="I571">
        <f t="shared" si="34"/>
        <v>5.5533580757523016</v>
      </c>
      <c r="L571">
        <v>15.2</v>
      </c>
      <c r="M571">
        <v>7.3</v>
      </c>
      <c r="N571">
        <f t="shared" si="35"/>
        <v>1.2402754443155286</v>
      </c>
      <c r="O571">
        <v>6.01</v>
      </c>
    </row>
    <row r="572" spans="1:15" ht="15" x14ac:dyDescent="0.25">
      <c r="A572" t="s">
        <v>206</v>
      </c>
      <c r="B572" t="s">
        <v>207</v>
      </c>
      <c r="C572">
        <v>47.1</v>
      </c>
      <c r="D572">
        <v>37</v>
      </c>
      <c r="E572">
        <f t="shared" si="32"/>
        <v>2.4419952162265166</v>
      </c>
      <c r="F572">
        <v>48</v>
      </c>
      <c r="G572">
        <f t="shared" si="33"/>
        <v>3.1679937940235896</v>
      </c>
      <c r="H572">
        <v>85</v>
      </c>
      <c r="I572">
        <f t="shared" si="34"/>
        <v>5.6099890102501062</v>
      </c>
      <c r="J572">
        <v>13.49</v>
      </c>
      <c r="M572">
        <v>8.0299999999999994</v>
      </c>
      <c r="N572">
        <f t="shared" si="35"/>
        <v>1.4141200829441858</v>
      </c>
      <c r="O572">
        <v>6.17</v>
      </c>
    </row>
    <row r="573" spans="1:15" x14ac:dyDescent="0.3">
      <c r="A573" t="s">
        <v>121</v>
      </c>
      <c r="B573" t="s">
        <v>201</v>
      </c>
      <c r="C573">
        <v>45.5</v>
      </c>
      <c r="D573">
        <v>44</v>
      </c>
      <c r="E573">
        <f t="shared" si="32"/>
        <v>2.975680046918598</v>
      </c>
      <c r="F573">
        <v>56</v>
      </c>
      <c r="G573">
        <f t="shared" si="33"/>
        <v>3.7872291506236699</v>
      </c>
      <c r="H573">
        <v>100</v>
      </c>
      <c r="I573">
        <f t="shared" si="34"/>
        <v>6.7629091975422675</v>
      </c>
      <c r="J573">
        <v>12.68</v>
      </c>
      <c r="M573">
        <v>9.73</v>
      </c>
      <c r="N573">
        <f t="shared" si="35"/>
        <v>1.7404043268618554</v>
      </c>
      <c r="O573">
        <v>7.09</v>
      </c>
    </row>
    <row r="574" spans="1:15" x14ac:dyDescent="0.3">
      <c r="A574" t="s">
        <v>534</v>
      </c>
      <c r="B574" t="s">
        <v>196</v>
      </c>
      <c r="C574">
        <v>43</v>
      </c>
      <c r="D574">
        <v>25</v>
      </c>
      <c r="E574">
        <f t="shared" si="32"/>
        <v>1.7595056815286239</v>
      </c>
      <c r="F574">
        <v>35</v>
      </c>
      <c r="G574">
        <f t="shared" si="33"/>
        <v>2.4633079541400735</v>
      </c>
      <c r="H574">
        <v>60</v>
      </c>
      <c r="I574">
        <f t="shared" si="34"/>
        <v>4.2228136356686976</v>
      </c>
      <c r="L574">
        <v>14</v>
      </c>
      <c r="M574">
        <v>7.61</v>
      </c>
      <c r="N574">
        <f t="shared" si="35"/>
        <v>1.3963246012887238</v>
      </c>
      <c r="O574">
        <v>6.75</v>
      </c>
    </row>
    <row r="575" spans="1:15" ht="15" x14ac:dyDescent="0.25">
      <c r="A575" t="s">
        <v>273</v>
      </c>
      <c r="B575" t="s">
        <v>392</v>
      </c>
      <c r="C575">
        <v>40.6</v>
      </c>
      <c r="D575">
        <v>27</v>
      </c>
      <c r="E575">
        <f t="shared" si="32"/>
        <v>1.9788524132361662</v>
      </c>
      <c r="F575">
        <v>33</v>
      </c>
      <c r="G575">
        <f t="shared" si="33"/>
        <v>2.4185973939553143</v>
      </c>
      <c r="H575">
        <v>60</v>
      </c>
      <c r="I575">
        <f t="shared" si="34"/>
        <v>4.3974498071914807</v>
      </c>
      <c r="L575">
        <v>5.35</v>
      </c>
      <c r="M575">
        <v>6.62</v>
      </c>
      <c r="N575">
        <f t="shared" si="35"/>
        <v>1.2465343047706754</v>
      </c>
      <c r="O575">
        <v>5.09</v>
      </c>
    </row>
    <row r="576" spans="1:15" ht="15" x14ac:dyDescent="0.25">
      <c r="A576" t="s">
        <v>85</v>
      </c>
      <c r="B576" t="s">
        <v>390</v>
      </c>
      <c r="C576">
        <v>37.5</v>
      </c>
      <c r="D576">
        <v>28</v>
      </c>
      <c r="E576">
        <f t="shared" si="32"/>
        <v>2.1704342277205675</v>
      </c>
      <c r="F576">
        <v>38</v>
      </c>
      <c r="G576">
        <f t="shared" si="33"/>
        <v>2.9455893090493417</v>
      </c>
      <c r="H576">
        <v>66</v>
      </c>
      <c r="I576">
        <f t="shared" si="34"/>
        <v>5.1160235367699087</v>
      </c>
      <c r="L576">
        <v>5</v>
      </c>
      <c r="M576">
        <v>7.45</v>
      </c>
      <c r="N576">
        <f t="shared" si="35"/>
        <v>1.453963173281394</v>
      </c>
      <c r="O576">
        <v>6.28</v>
      </c>
    </row>
    <row r="577" spans="1:15" ht="15" x14ac:dyDescent="0.25">
      <c r="A577" t="s">
        <v>105</v>
      </c>
      <c r="B577" t="s">
        <v>545</v>
      </c>
      <c r="C577">
        <v>71.3</v>
      </c>
      <c r="D577">
        <v>50</v>
      </c>
      <c r="E577">
        <f t="shared" si="32"/>
        <v>2.4629723472053082</v>
      </c>
      <c r="F577">
        <v>63</v>
      </c>
      <c r="G577">
        <f t="shared" si="33"/>
        <v>3.1033451574786879</v>
      </c>
      <c r="H577">
        <v>113</v>
      </c>
      <c r="I577">
        <f t="shared" si="34"/>
        <v>5.5663175046839966</v>
      </c>
      <c r="J577">
        <v>13.5</v>
      </c>
      <c r="M577">
        <v>10.9</v>
      </c>
      <c r="N577">
        <f t="shared" si="35"/>
        <v>1.5922781102754298</v>
      </c>
      <c r="O577">
        <v>6.17</v>
      </c>
    </row>
    <row r="578" spans="1:15" ht="15" x14ac:dyDescent="0.25">
      <c r="A578" t="s">
        <v>111</v>
      </c>
      <c r="B578" t="s">
        <v>239</v>
      </c>
      <c r="C578">
        <v>69.599999999999994</v>
      </c>
      <c r="D578">
        <v>48</v>
      </c>
      <c r="E578">
        <f t="shared" si="32"/>
        <v>2.4050576711882239</v>
      </c>
      <c r="F578">
        <v>58</v>
      </c>
      <c r="G578">
        <f t="shared" si="33"/>
        <v>2.9061113526857705</v>
      </c>
      <c r="H578">
        <v>106</v>
      </c>
      <c r="I578">
        <f t="shared" si="34"/>
        <v>5.3111690238739948</v>
      </c>
      <c r="J578">
        <v>14</v>
      </c>
      <c r="M578">
        <v>9.6999999999999993</v>
      </c>
      <c r="N578">
        <f t="shared" si="35"/>
        <v>1.4324810080601755</v>
      </c>
      <c r="O578">
        <v>5.63</v>
      </c>
    </row>
    <row r="579" spans="1:15" ht="15" x14ac:dyDescent="0.25">
      <c r="A579" t="s">
        <v>65</v>
      </c>
      <c r="B579" t="s">
        <v>214</v>
      </c>
      <c r="C579">
        <v>69.3</v>
      </c>
      <c r="D579">
        <v>36</v>
      </c>
      <c r="E579">
        <f t="shared" ref="E579:E642" si="36">IF(AND($C579&gt;0,D579&gt;0),D579/($C579^0.70558407859294),"")</f>
        <v>1.8092993929945209</v>
      </c>
      <c r="F579">
        <v>47</v>
      </c>
      <c r="G579">
        <f t="shared" ref="G579:G642" si="37">IF(AND($C579&gt;0,F579&gt;0),F579/($C579^0.70558407859294),"")</f>
        <v>2.3621408741872911</v>
      </c>
      <c r="H579">
        <v>83</v>
      </c>
      <c r="I579">
        <f t="shared" ref="I579:I642" si="38">IF(AND($C579&gt;0,H579&gt;0),H579/($C579^0.70558407859294),"")</f>
        <v>4.1714402671818123</v>
      </c>
      <c r="J579">
        <v>18.5</v>
      </c>
      <c r="M579">
        <v>7.8</v>
      </c>
      <c r="N579">
        <f t="shared" ref="N579:N642" si="39">IF(AND($C579&gt;0,M579&gt;0),M579/($C579^0.450818786555515),"")</f>
        <v>1.1541373066058265</v>
      </c>
      <c r="O579">
        <v>5.62</v>
      </c>
    </row>
    <row r="580" spans="1:15" ht="15" x14ac:dyDescent="0.25">
      <c r="A580" t="s">
        <v>51</v>
      </c>
      <c r="B580" t="s">
        <v>622</v>
      </c>
      <c r="C580">
        <v>62.5</v>
      </c>
      <c r="D580">
        <v>37</v>
      </c>
      <c r="E580">
        <f t="shared" si="36"/>
        <v>2.0001260986088143</v>
      </c>
      <c r="F580">
        <v>50</v>
      </c>
      <c r="G580">
        <f t="shared" si="37"/>
        <v>2.7028731062281275</v>
      </c>
      <c r="H580">
        <v>87</v>
      </c>
      <c r="I580">
        <f t="shared" si="38"/>
        <v>4.7029992048369422</v>
      </c>
      <c r="J580">
        <v>14.3</v>
      </c>
      <c r="M580">
        <v>9.5500000000000007</v>
      </c>
      <c r="N580">
        <f t="shared" si="39"/>
        <v>1.480426741664898</v>
      </c>
      <c r="O580">
        <v>5.48</v>
      </c>
    </row>
    <row r="581" spans="1:15" ht="15" x14ac:dyDescent="0.25">
      <c r="A581" t="s">
        <v>548</v>
      </c>
      <c r="B581" t="s">
        <v>549</v>
      </c>
      <c r="C581">
        <v>59</v>
      </c>
      <c r="D581">
        <v>47</v>
      </c>
      <c r="E581">
        <f t="shared" si="36"/>
        <v>2.646140336265256</v>
      </c>
      <c r="F581">
        <v>52</v>
      </c>
      <c r="G581">
        <f t="shared" si="37"/>
        <v>2.9276446273573042</v>
      </c>
      <c r="H581">
        <v>99</v>
      </c>
      <c r="I581">
        <f t="shared" si="38"/>
        <v>5.5737849636225603</v>
      </c>
      <c r="J581">
        <v>14.1</v>
      </c>
      <c r="M581">
        <v>8.85</v>
      </c>
      <c r="N581">
        <f t="shared" si="39"/>
        <v>1.4080235401091099</v>
      </c>
      <c r="O581">
        <v>6.1</v>
      </c>
    </row>
    <row r="582" spans="1:15" ht="15" x14ac:dyDescent="0.25">
      <c r="A582" t="s">
        <v>623</v>
      </c>
      <c r="B582" t="s">
        <v>624</v>
      </c>
      <c r="C582">
        <v>58.3</v>
      </c>
      <c r="D582">
        <v>48</v>
      </c>
      <c r="E582">
        <f t="shared" si="36"/>
        <v>2.7252956126596479</v>
      </c>
      <c r="F582">
        <v>53</v>
      </c>
      <c r="G582">
        <f t="shared" si="37"/>
        <v>3.0091805723116947</v>
      </c>
      <c r="H582">
        <v>101</v>
      </c>
      <c r="I582">
        <f t="shared" si="38"/>
        <v>5.7344761849713421</v>
      </c>
      <c r="K582">
        <v>11.3</v>
      </c>
      <c r="M582">
        <v>9.8000000000000007</v>
      </c>
      <c r="N582">
        <f t="shared" si="39"/>
        <v>1.5675793015284942</v>
      </c>
    </row>
    <row r="583" spans="1:15" ht="15" x14ac:dyDescent="0.25">
      <c r="A583" t="s">
        <v>546</v>
      </c>
      <c r="B583" t="s">
        <v>547</v>
      </c>
      <c r="C583">
        <v>57.8</v>
      </c>
      <c r="D583">
        <v>40</v>
      </c>
      <c r="E583">
        <f t="shared" si="36"/>
        <v>2.284924008147776</v>
      </c>
      <c r="F583">
        <v>53</v>
      </c>
      <c r="G583">
        <f t="shared" si="37"/>
        <v>3.027524310795803</v>
      </c>
      <c r="H583">
        <v>93</v>
      </c>
      <c r="I583">
        <f t="shared" si="38"/>
        <v>5.3124483189435789</v>
      </c>
      <c r="J583">
        <v>13.7</v>
      </c>
      <c r="M583">
        <v>9.11</v>
      </c>
      <c r="N583">
        <f t="shared" si="39"/>
        <v>1.4628783307338007</v>
      </c>
      <c r="O583">
        <v>6.33</v>
      </c>
    </row>
    <row r="584" spans="1:15" ht="15" x14ac:dyDescent="0.25">
      <c r="A584" t="s">
        <v>31</v>
      </c>
      <c r="B584" t="s">
        <v>625</v>
      </c>
      <c r="C584">
        <v>56.7</v>
      </c>
      <c r="D584">
        <v>37</v>
      </c>
      <c r="E584">
        <f t="shared" si="36"/>
        <v>2.1424043290290267</v>
      </c>
      <c r="F584">
        <v>45</v>
      </c>
      <c r="G584">
        <f t="shared" si="37"/>
        <v>2.6056268866569243</v>
      </c>
      <c r="H584">
        <v>82</v>
      </c>
      <c r="I584">
        <f t="shared" si="38"/>
        <v>4.748031215685951</v>
      </c>
      <c r="J584">
        <v>13.2</v>
      </c>
      <c r="M584">
        <v>8.1999999999999993</v>
      </c>
      <c r="N584">
        <f t="shared" si="39"/>
        <v>1.3282066969043635</v>
      </c>
      <c r="O584">
        <v>5.43</v>
      </c>
    </row>
    <row r="585" spans="1:15" x14ac:dyDescent="0.3">
      <c r="A585" t="s">
        <v>626</v>
      </c>
      <c r="B585" t="s">
        <v>186</v>
      </c>
      <c r="C585">
        <v>55.6</v>
      </c>
      <c r="D585">
        <v>42</v>
      </c>
      <c r="E585">
        <f t="shared" si="36"/>
        <v>2.4657685073852895</v>
      </c>
      <c r="F585">
        <v>53</v>
      </c>
      <c r="G585">
        <f t="shared" si="37"/>
        <v>3.111565021224294</v>
      </c>
      <c r="H585">
        <v>95</v>
      </c>
      <c r="I585">
        <f t="shared" si="38"/>
        <v>5.5773335286095831</v>
      </c>
      <c r="J585">
        <v>12.6</v>
      </c>
      <c r="M585">
        <v>11.8</v>
      </c>
      <c r="N585">
        <f t="shared" si="39"/>
        <v>1.9282773826776587</v>
      </c>
      <c r="O585">
        <v>7</v>
      </c>
    </row>
    <row r="586" spans="1:15" ht="15" x14ac:dyDescent="0.25">
      <c r="A586" t="s">
        <v>627</v>
      </c>
      <c r="B586" t="s">
        <v>544</v>
      </c>
      <c r="C586">
        <v>52.9</v>
      </c>
      <c r="D586">
        <v>43</v>
      </c>
      <c r="E586">
        <f t="shared" si="36"/>
        <v>2.6147223143986662</v>
      </c>
      <c r="F586">
        <v>51</v>
      </c>
      <c r="G586">
        <f t="shared" si="37"/>
        <v>3.1011822798681856</v>
      </c>
      <c r="H586">
        <v>94</v>
      </c>
      <c r="I586">
        <f t="shared" si="38"/>
        <v>5.7159045942668518</v>
      </c>
      <c r="K586">
        <v>11.1</v>
      </c>
      <c r="M586">
        <v>9.4</v>
      </c>
      <c r="N586">
        <f t="shared" si="39"/>
        <v>1.5709474544051394</v>
      </c>
    </row>
    <row r="587" spans="1:15" ht="15" x14ac:dyDescent="0.25">
      <c r="A587" t="s">
        <v>628</v>
      </c>
      <c r="B587" t="s">
        <v>629</v>
      </c>
      <c r="C587">
        <v>52.6</v>
      </c>
      <c r="D587">
        <v>64</v>
      </c>
      <c r="E587">
        <f t="shared" si="36"/>
        <v>3.9073276751234198</v>
      </c>
      <c r="F587">
        <v>74</v>
      </c>
      <c r="G587">
        <f t="shared" si="37"/>
        <v>4.5178476243614538</v>
      </c>
      <c r="H587">
        <v>138</v>
      </c>
      <c r="I587">
        <f t="shared" si="38"/>
        <v>8.4251752994848736</v>
      </c>
      <c r="J587">
        <v>12.8</v>
      </c>
      <c r="M587">
        <v>10.6</v>
      </c>
      <c r="N587">
        <f t="shared" si="39"/>
        <v>1.7760417080403899</v>
      </c>
      <c r="O587">
        <v>7.58</v>
      </c>
    </row>
    <row r="588" spans="1:15" ht="15" x14ac:dyDescent="0.25">
      <c r="A588" t="s">
        <v>630</v>
      </c>
      <c r="B588" t="s">
        <v>631</v>
      </c>
      <c r="C588">
        <v>51.5</v>
      </c>
      <c r="D588">
        <v>35</v>
      </c>
      <c r="E588">
        <f t="shared" si="36"/>
        <v>2.1689229187565529</v>
      </c>
      <c r="F588">
        <v>48</v>
      </c>
      <c r="G588">
        <f t="shared" si="37"/>
        <v>2.9745228600089866</v>
      </c>
      <c r="H588">
        <v>83</v>
      </c>
      <c r="I588">
        <f t="shared" si="38"/>
        <v>5.143445778765539</v>
      </c>
      <c r="J588">
        <v>13.8</v>
      </c>
      <c r="M588">
        <v>7.76</v>
      </c>
      <c r="N588">
        <f t="shared" si="39"/>
        <v>1.3126437148950669</v>
      </c>
      <c r="O588">
        <v>6.94</v>
      </c>
    </row>
    <row r="589" spans="1:15" ht="15" x14ac:dyDescent="0.25">
      <c r="A589" t="s">
        <v>541</v>
      </c>
      <c r="B589" t="s">
        <v>542</v>
      </c>
      <c r="C589">
        <v>47</v>
      </c>
      <c r="D589">
        <v>44</v>
      </c>
      <c r="E589">
        <f t="shared" si="36"/>
        <v>2.9083525472965208</v>
      </c>
      <c r="F589">
        <v>51</v>
      </c>
      <c r="G589">
        <f t="shared" si="37"/>
        <v>3.3710449980027852</v>
      </c>
      <c r="H589">
        <v>95</v>
      </c>
      <c r="I589">
        <f t="shared" si="38"/>
        <v>6.2793975452993056</v>
      </c>
      <c r="J589">
        <v>14</v>
      </c>
      <c r="M589">
        <v>7.75</v>
      </c>
      <c r="N589">
        <f t="shared" si="39"/>
        <v>1.3661191372707495</v>
      </c>
      <c r="O589">
        <v>6.95</v>
      </c>
    </row>
    <row r="590" spans="1:15" ht="15" x14ac:dyDescent="0.25">
      <c r="A590" t="s">
        <v>13</v>
      </c>
      <c r="B590" t="s">
        <v>175</v>
      </c>
      <c r="C590">
        <v>46.5</v>
      </c>
      <c r="D590">
        <v>46</v>
      </c>
      <c r="E590">
        <f t="shared" si="36"/>
        <v>3.0635824736635997</v>
      </c>
      <c r="F590">
        <v>58</v>
      </c>
      <c r="G590">
        <f t="shared" si="37"/>
        <v>3.8627779015758432</v>
      </c>
      <c r="H590">
        <v>104</v>
      </c>
      <c r="I590">
        <f t="shared" si="38"/>
        <v>6.9263603752394429</v>
      </c>
      <c r="J590">
        <v>12.8</v>
      </c>
      <c r="M590">
        <v>11.6</v>
      </c>
      <c r="N590">
        <f t="shared" si="39"/>
        <v>2.0546548250845182</v>
      </c>
      <c r="O590">
        <v>6.9</v>
      </c>
    </row>
    <row r="591" spans="1:15" ht="15" x14ac:dyDescent="0.25">
      <c r="A591" t="s">
        <v>550</v>
      </c>
      <c r="B591" t="s">
        <v>551</v>
      </c>
      <c r="C591">
        <v>43.4</v>
      </c>
      <c r="D591">
        <v>38</v>
      </c>
      <c r="E591">
        <f t="shared" si="36"/>
        <v>2.6570327937562528</v>
      </c>
      <c r="F591">
        <v>50</v>
      </c>
      <c r="G591">
        <f t="shared" si="37"/>
        <v>3.4960957812582278</v>
      </c>
      <c r="H591">
        <v>88</v>
      </c>
      <c r="I591">
        <f t="shared" si="38"/>
        <v>6.1531285750144811</v>
      </c>
      <c r="J591">
        <v>13.2</v>
      </c>
      <c r="M591">
        <v>9.5</v>
      </c>
      <c r="N591">
        <f t="shared" si="39"/>
        <v>1.7358511137826618</v>
      </c>
      <c r="O591">
        <v>6.5</v>
      </c>
    </row>
    <row r="592" spans="1:15" ht="15" x14ac:dyDescent="0.25">
      <c r="A592" t="s">
        <v>446</v>
      </c>
      <c r="B592" t="s">
        <v>632</v>
      </c>
      <c r="C592">
        <v>43.2</v>
      </c>
      <c r="D592">
        <v>38</v>
      </c>
      <c r="E592">
        <f t="shared" si="36"/>
        <v>2.6657063349493959</v>
      </c>
      <c r="F592">
        <v>50</v>
      </c>
      <c r="G592">
        <f t="shared" si="37"/>
        <v>3.5075083354597312</v>
      </c>
      <c r="H592">
        <v>88</v>
      </c>
      <c r="I592">
        <f t="shared" si="38"/>
        <v>6.1732146704091271</v>
      </c>
      <c r="J592">
        <v>12.5</v>
      </c>
      <c r="M592">
        <v>10.3</v>
      </c>
      <c r="N592">
        <f t="shared" si="39"/>
        <v>1.8859510940025206</v>
      </c>
      <c r="O592">
        <v>7.13</v>
      </c>
    </row>
    <row r="593" spans="1:15" ht="15" x14ac:dyDescent="0.25">
      <c r="A593" t="s">
        <v>105</v>
      </c>
      <c r="B593" t="s">
        <v>633</v>
      </c>
      <c r="C593">
        <v>43</v>
      </c>
      <c r="D593">
        <v>26</v>
      </c>
      <c r="E593">
        <f t="shared" si="36"/>
        <v>1.8298859087897688</v>
      </c>
      <c r="F593">
        <v>32</v>
      </c>
      <c r="G593">
        <f t="shared" si="37"/>
        <v>2.2521672723566386</v>
      </c>
      <c r="H593">
        <v>58</v>
      </c>
      <c r="I593">
        <f t="shared" si="38"/>
        <v>4.0820531811464074</v>
      </c>
      <c r="J593">
        <v>13.9</v>
      </c>
      <c r="M593">
        <v>7.47</v>
      </c>
      <c r="N593">
        <f t="shared" si="39"/>
        <v>1.3706366322768417</v>
      </c>
      <c r="O593">
        <v>5.9</v>
      </c>
    </row>
    <row r="594" spans="1:15" ht="15" x14ac:dyDescent="0.25">
      <c r="A594" t="s">
        <v>634</v>
      </c>
      <c r="B594" t="s">
        <v>412</v>
      </c>
      <c r="D594">
        <v>54</v>
      </c>
      <c r="E594" t="str">
        <f t="shared" si="36"/>
        <v/>
      </c>
      <c r="F594">
        <v>54</v>
      </c>
      <c r="G594" t="str">
        <f t="shared" si="37"/>
        <v/>
      </c>
      <c r="H594">
        <v>108</v>
      </c>
      <c r="I594" t="str">
        <f t="shared" si="38"/>
        <v/>
      </c>
      <c r="K594">
        <v>11.5</v>
      </c>
      <c r="M594">
        <v>9.3000000000000007</v>
      </c>
      <c r="N594" t="str">
        <f t="shared" si="39"/>
        <v/>
      </c>
      <c r="O594">
        <v>5.47</v>
      </c>
    </row>
    <row r="595" spans="1:15" ht="15" x14ac:dyDescent="0.25">
      <c r="A595" t="s">
        <v>635</v>
      </c>
      <c r="B595" t="s">
        <v>636</v>
      </c>
      <c r="C595">
        <v>78.8</v>
      </c>
      <c r="D595">
        <v>47</v>
      </c>
      <c r="E595">
        <f t="shared" si="36"/>
        <v>2.1574421248612259</v>
      </c>
      <c r="F595">
        <v>53</v>
      </c>
      <c r="G595">
        <f t="shared" si="37"/>
        <v>2.4328602684605314</v>
      </c>
      <c r="H595">
        <v>100</v>
      </c>
      <c r="I595">
        <f t="shared" si="38"/>
        <v>4.5903023933217577</v>
      </c>
      <c r="K595">
        <v>12</v>
      </c>
      <c r="M595">
        <v>8.3000000000000007</v>
      </c>
      <c r="N595">
        <f t="shared" si="39"/>
        <v>1.1590133659029849</v>
      </c>
      <c r="O595">
        <v>5.74</v>
      </c>
    </row>
    <row r="596" spans="1:15" ht="15" x14ac:dyDescent="0.25">
      <c r="A596" t="s">
        <v>637</v>
      </c>
      <c r="B596" t="s">
        <v>410</v>
      </c>
      <c r="C596">
        <v>70.599999999999994</v>
      </c>
      <c r="D596">
        <v>52</v>
      </c>
      <c r="E596">
        <f t="shared" si="36"/>
        <v>2.5793850724993734</v>
      </c>
      <c r="F596">
        <v>70</v>
      </c>
      <c r="G596">
        <f t="shared" si="37"/>
        <v>3.472249136056849</v>
      </c>
      <c r="H596">
        <v>122</v>
      </c>
      <c r="I596">
        <f t="shared" si="38"/>
        <v>6.0516342085562229</v>
      </c>
      <c r="L596">
        <v>4.7</v>
      </c>
      <c r="M596">
        <v>7.8900000000000006</v>
      </c>
      <c r="N596">
        <f t="shared" si="39"/>
        <v>1.1577135365499009</v>
      </c>
    </row>
    <row r="597" spans="1:15" ht="15" x14ac:dyDescent="0.25">
      <c r="A597" t="s">
        <v>638</v>
      </c>
      <c r="B597" t="s">
        <v>414</v>
      </c>
      <c r="C597">
        <v>69.099999999999994</v>
      </c>
      <c r="D597">
        <v>56</v>
      </c>
      <c r="E597">
        <f t="shared" si="36"/>
        <v>2.8202110108473608</v>
      </c>
      <c r="F597">
        <v>67</v>
      </c>
      <c r="G597">
        <f t="shared" si="37"/>
        <v>3.3741810308352354</v>
      </c>
      <c r="H597">
        <v>123</v>
      </c>
      <c r="I597">
        <f t="shared" si="38"/>
        <v>6.1943920416825957</v>
      </c>
      <c r="K597">
        <v>11.1</v>
      </c>
      <c r="M597">
        <v>10.63</v>
      </c>
      <c r="N597">
        <f t="shared" si="39"/>
        <v>1.5749327110735303</v>
      </c>
      <c r="O597">
        <v>6.09</v>
      </c>
    </row>
    <row r="598" spans="1:15" ht="15" x14ac:dyDescent="0.25">
      <c r="A598" t="s">
        <v>126</v>
      </c>
      <c r="B598" t="s">
        <v>389</v>
      </c>
      <c r="C598">
        <v>66</v>
      </c>
      <c r="D598">
        <v>55</v>
      </c>
      <c r="E598">
        <f t="shared" si="36"/>
        <v>2.861023718901937</v>
      </c>
      <c r="F598">
        <v>63</v>
      </c>
      <c r="G598">
        <f t="shared" si="37"/>
        <v>3.2771726234694913</v>
      </c>
      <c r="H598">
        <v>118</v>
      </c>
      <c r="I598">
        <f t="shared" si="38"/>
        <v>6.1381963423714287</v>
      </c>
      <c r="L598">
        <v>4.67</v>
      </c>
      <c r="M598">
        <v>8.69</v>
      </c>
      <c r="N598">
        <f t="shared" si="39"/>
        <v>1.3144231134664803</v>
      </c>
    </row>
    <row r="599" spans="1:15" x14ac:dyDescent="0.3">
      <c r="A599" t="s">
        <v>132</v>
      </c>
      <c r="B599" t="s">
        <v>410</v>
      </c>
      <c r="C599">
        <v>60.8</v>
      </c>
      <c r="D599">
        <v>53</v>
      </c>
      <c r="E599">
        <f t="shared" si="36"/>
        <v>2.9213386618424462</v>
      </c>
      <c r="F599">
        <v>66</v>
      </c>
      <c r="G599">
        <f t="shared" si="37"/>
        <v>3.6378934279547441</v>
      </c>
      <c r="H599">
        <v>119</v>
      </c>
      <c r="I599">
        <f t="shared" si="38"/>
        <v>6.5592320897971907</v>
      </c>
      <c r="L599">
        <v>4.6399999999999997</v>
      </c>
      <c r="M599">
        <v>10.64</v>
      </c>
      <c r="N599">
        <f t="shared" si="39"/>
        <v>1.6700304162418271</v>
      </c>
    </row>
    <row r="600" spans="1:15" ht="15" x14ac:dyDescent="0.25">
      <c r="A600" t="s">
        <v>639</v>
      </c>
      <c r="B600" t="s">
        <v>398</v>
      </c>
      <c r="C600">
        <v>57</v>
      </c>
      <c r="D600">
        <v>39</v>
      </c>
      <c r="E600">
        <f t="shared" si="36"/>
        <v>2.2498173667996797</v>
      </c>
      <c r="F600">
        <v>49</v>
      </c>
      <c r="G600">
        <f t="shared" si="37"/>
        <v>2.8266936146970334</v>
      </c>
      <c r="H600">
        <v>88</v>
      </c>
      <c r="I600">
        <f t="shared" si="38"/>
        <v>5.0765109814967131</v>
      </c>
      <c r="L600">
        <v>4.67</v>
      </c>
      <c r="M600">
        <v>8.07</v>
      </c>
      <c r="N600">
        <f t="shared" si="39"/>
        <v>1.3040437528425546</v>
      </c>
    </row>
    <row r="601" spans="1:15" ht="15" x14ac:dyDescent="0.25">
      <c r="A601" t="s">
        <v>640</v>
      </c>
      <c r="B601" t="s">
        <v>308</v>
      </c>
      <c r="C601">
        <v>56.7</v>
      </c>
      <c r="D601">
        <v>46</v>
      </c>
      <c r="E601">
        <f t="shared" si="36"/>
        <v>2.6635297063604115</v>
      </c>
      <c r="F601">
        <v>60</v>
      </c>
      <c r="G601">
        <f t="shared" si="37"/>
        <v>3.4741691822092324</v>
      </c>
      <c r="H601">
        <v>106</v>
      </c>
      <c r="I601">
        <f t="shared" si="38"/>
        <v>6.137698888569644</v>
      </c>
      <c r="L601">
        <v>4.63</v>
      </c>
      <c r="N601" t="str">
        <f t="shared" si="39"/>
        <v/>
      </c>
    </row>
    <row r="602" spans="1:15" ht="15" x14ac:dyDescent="0.25">
      <c r="A602" t="s">
        <v>641</v>
      </c>
      <c r="B602" t="s">
        <v>394</v>
      </c>
      <c r="C602">
        <v>56.1</v>
      </c>
      <c r="D602">
        <v>56</v>
      </c>
      <c r="E602">
        <f t="shared" si="36"/>
        <v>3.2669890440180782</v>
      </c>
      <c r="F602">
        <v>67</v>
      </c>
      <c r="G602">
        <f t="shared" si="37"/>
        <v>3.9087190348073437</v>
      </c>
      <c r="H602">
        <v>123</v>
      </c>
      <c r="I602">
        <f t="shared" si="38"/>
        <v>7.1757080788254219</v>
      </c>
      <c r="K602">
        <v>10.1</v>
      </c>
      <c r="M602">
        <v>9.84</v>
      </c>
      <c r="N602">
        <f t="shared" si="39"/>
        <v>1.6015104749631639</v>
      </c>
      <c r="O602">
        <v>6.68</v>
      </c>
    </row>
    <row r="603" spans="1:15" ht="15" x14ac:dyDescent="0.25">
      <c r="A603" t="s">
        <v>642</v>
      </c>
      <c r="B603" t="s">
        <v>184</v>
      </c>
      <c r="C603">
        <v>55.3</v>
      </c>
      <c r="D603">
        <v>43</v>
      </c>
      <c r="E603">
        <f t="shared" si="36"/>
        <v>2.5341326799833102</v>
      </c>
      <c r="F603">
        <v>55</v>
      </c>
      <c r="G603">
        <f t="shared" si="37"/>
        <v>3.2413324976530711</v>
      </c>
      <c r="H603">
        <v>98</v>
      </c>
      <c r="I603">
        <f t="shared" si="38"/>
        <v>5.7754651776363808</v>
      </c>
      <c r="L603">
        <v>4.66</v>
      </c>
      <c r="M603">
        <v>7.65</v>
      </c>
      <c r="N603">
        <f t="shared" si="39"/>
        <v>1.2531648537431428</v>
      </c>
    </row>
    <row r="604" spans="1:15" x14ac:dyDescent="0.3">
      <c r="A604" t="s">
        <v>643</v>
      </c>
      <c r="B604" t="s">
        <v>552</v>
      </c>
      <c r="C604">
        <v>54.9</v>
      </c>
      <c r="D604">
        <v>38</v>
      </c>
      <c r="E604">
        <f t="shared" si="36"/>
        <v>2.250966578520595</v>
      </c>
      <c r="F604">
        <v>47</v>
      </c>
      <c r="G604">
        <f t="shared" si="37"/>
        <v>2.78409024185442</v>
      </c>
      <c r="H604">
        <v>85</v>
      </c>
      <c r="I604">
        <f t="shared" si="38"/>
        <v>5.035056820375015</v>
      </c>
      <c r="L604">
        <v>4.97</v>
      </c>
      <c r="M604">
        <v>6.82</v>
      </c>
      <c r="N604">
        <f t="shared" si="39"/>
        <v>1.1208628657594581</v>
      </c>
    </row>
    <row r="605" spans="1:15" ht="15" x14ac:dyDescent="0.25">
      <c r="A605" t="s">
        <v>416</v>
      </c>
      <c r="B605" t="s">
        <v>555</v>
      </c>
      <c r="C605">
        <v>54.6</v>
      </c>
      <c r="D605">
        <v>55</v>
      </c>
      <c r="E605">
        <f t="shared" si="36"/>
        <v>3.2705983954931326</v>
      </c>
      <c r="F605">
        <v>67</v>
      </c>
      <c r="G605">
        <f t="shared" si="37"/>
        <v>3.9841834999643613</v>
      </c>
      <c r="H605">
        <v>122</v>
      </c>
      <c r="I605">
        <f t="shared" si="38"/>
        <v>7.2547818954574934</v>
      </c>
      <c r="K605">
        <v>10.65</v>
      </c>
      <c r="M605">
        <v>9.65</v>
      </c>
      <c r="N605">
        <f t="shared" si="39"/>
        <v>1.5898942334044925</v>
      </c>
    </row>
    <row r="606" spans="1:15" ht="15" x14ac:dyDescent="0.25">
      <c r="A606" t="s">
        <v>644</v>
      </c>
      <c r="B606" t="s">
        <v>409</v>
      </c>
      <c r="C606">
        <v>53.7</v>
      </c>
      <c r="D606">
        <v>52</v>
      </c>
      <c r="E606">
        <f t="shared" si="36"/>
        <v>3.1286791736879045</v>
      </c>
      <c r="F606">
        <v>70</v>
      </c>
      <c r="G606">
        <f t="shared" si="37"/>
        <v>4.2116835030414093</v>
      </c>
      <c r="H606">
        <v>122</v>
      </c>
      <c r="I606">
        <f t="shared" si="38"/>
        <v>7.3403626767293142</v>
      </c>
      <c r="L606">
        <v>4.5999999999999996</v>
      </c>
      <c r="M606">
        <v>10.11</v>
      </c>
      <c r="N606">
        <f t="shared" si="39"/>
        <v>1.6782097787088692</v>
      </c>
    </row>
    <row r="607" spans="1:15" ht="15" x14ac:dyDescent="0.25">
      <c r="A607" t="s">
        <v>554</v>
      </c>
      <c r="B607" t="s">
        <v>645</v>
      </c>
      <c r="C607">
        <v>52.8</v>
      </c>
      <c r="D607">
        <v>50</v>
      </c>
      <c r="E607">
        <f t="shared" si="36"/>
        <v>3.0444366069678996</v>
      </c>
      <c r="F607">
        <v>62</v>
      </c>
      <c r="G607">
        <f t="shared" si="37"/>
        <v>3.7751013926401957</v>
      </c>
      <c r="H607">
        <v>112</v>
      </c>
      <c r="I607">
        <f t="shared" si="38"/>
        <v>6.8195379996080954</v>
      </c>
      <c r="L607">
        <v>4.78</v>
      </c>
      <c r="M607">
        <v>9.26</v>
      </c>
      <c r="N607">
        <f t="shared" si="39"/>
        <v>1.5488710129651675</v>
      </c>
    </row>
    <row r="608" spans="1:15" ht="15" x14ac:dyDescent="0.25">
      <c r="A608" t="s">
        <v>646</v>
      </c>
      <c r="B608" t="s">
        <v>647</v>
      </c>
      <c r="C608">
        <v>52</v>
      </c>
      <c r="D608">
        <v>24</v>
      </c>
      <c r="E608">
        <f t="shared" si="36"/>
        <v>1.477156818943854</v>
      </c>
      <c r="F608">
        <v>34</v>
      </c>
      <c r="G608">
        <f t="shared" si="37"/>
        <v>2.0926388268371263</v>
      </c>
      <c r="H608">
        <v>58</v>
      </c>
      <c r="I608">
        <f t="shared" si="38"/>
        <v>3.5697956457809803</v>
      </c>
      <c r="L608">
        <v>4.91</v>
      </c>
      <c r="M608">
        <v>7.0600000000000005</v>
      </c>
      <c r="N608">
        <f t="shared" si="39"/>
        <v>1.1890446301910218</v>
      </c>
    </row>
    <row r="609" spans="1:15" x14ac:dyDescent="0.3">
      <c r="A609" t="s">
        <v>648</v>
      </c>
      <c r="B609" t="s">
        <v>270</v>
      </c>
      <c r="C609">
        <v>50.3</v>
      </c>
      <c r="D609">
        <v>38</v>
      </c>
      <c r="E609">
        <f t="shared" si="36"/>
        <v>2.3943317124893313</v>
      </c>
      <c r="F609">
        <v>47</v>
      </c>
      <c r="G609">
        <f t="shared" si="37"/>
        <v>2.9614102759736465</v>
      </c>
      <c r="H609">
        <v>85</v>
      </c>
      <c r="I609">
        <f t="shared" si="38"/>
        <v>5.3557419884629782</v>
      </c>
      <c r="L609">
        <v>5</v>
      </c>
      <c r="M609">
        <v>9.65</v>
      </c>
      <c r="N609">
        <f t="shared" si="39"/>
        <v>1.6497893626638145</v>
      </c>
    </row>
    <row r="610" spans="1:15" x14ac:dyDescent="0.3">
      <c r="A610" t="s">
        <v>649</v>
      </c>
      <c r="B610" t="s">
        <v>403</v>
      </c>
      <c r="C610">
        <v>50.2</v>
      </c>
      <c r="D610">
        <v>44</v>
      </c>
      <c r="E610">
        <f t="shared" si="36"/>
        <v>2.7762796597343788</v>
      </c>
      <c r="F610">
        <v>56</v>
      </c>
      <c r="G610">
        <f t="shared" si="37"/>
        <v>3.533446839661937</v>
      </c>
      <c r="H610">
        <v>100</v>
      </c>
      <c r="I610">
        <f t="shared" si="38"/>
        <v>6.3097264993963158</v>
      </c>
      <c r="L610">
        <v>4.67</v>
      </c>
      <c r="M610">
        <v>9.66</v>
      </c>
      <c r="N610">
        <f t="shared" si="39"/>
        <v>1.6529812995787994</v>
      </c>
    </row>
    <row r="611" spans="1:15" ht="15" x14ac:dyDescent="0.25">
      <c r="A611" t="s">
        <v>120</v>
      </c>
      <c r="B611" t="s">
        <v>337</v>
      </c>
      <c r="C611">
        <v>49.3</v>
      </c>
      <c r="D611">
        <v>40</v>
      </c>
      <c r="E611">
        <f t="shared" si="36"/>
        <v>2.5563137591738023</v>
      </c>
      <c r="F611">
        <v>50</v>
      </c>
      <c r="G611">
        <f t="shared" si="37"/>
        <v>3.1953921989672529</v>
      </c>
      <c r="H611">
        <v>90</v>
      </c>
      <c r="I611">
        <f t="shared" si="38"/>
        <v>5.7517059581410557</v>
      </c>
      <c r="K611">
        <v>10.7</v>
      </c>
      <c r="M611">
        <v>9.1300000000000008</v>
      </c>
      <c r="N611">
        <f t="shared" si="39"/>
        <v>1.5750835056036525</v>
      </c>
      <c r="O611">
        <v>6.6400000000000006</v>
      </c>
    </row>
    <row r="612" spans="1:15" ht="15" x14ac:dyDescent="0.25">
      <c r="A612" t="s">
        <v>650</v>
      </c>
      <c r="B612" t="s">
        <v>407</v>
      </c>
      <c r="C612">
        <v>49.2</v>
      </c>
      <c r="D612">
        <v>42</v>
      </c>
      <c r="E612">
        <f t="shared" si="36"/>
        <v>2.6879776439709833</v>
      </c>
      <c r="F612">
        <v>53</v>
      </c>
      <c r="G612">
        <f t="shared" si="37"/>
        <v>3.3919717888205265</v>
      </c>
      <c r="H612">
        <v>95</v>
      </c>
      <c r="I612">
        <f t="shared" si="38"/>
        <v>6.0799494327915093</v>
      </c>
      <c r="L612">
        <v>4.63</v>
      </c>
      <c r="M612">
        <v>8.9600000000000009</v>
      </c>
      <c r="N612">
        <f t="shared" si="39"/>
        <v>1.5471711378335484</v>
      </c>
    </row>
    <row r="613" spans="1:15" ht="15" x14ac:dyDescent="0.25">
      <c r="A613" t="s">
        <v>118</v>
      </c>
      <c r="B613" t="s">
        <v>415</v>
      </c>
      <c r="C613">
        <v>47.1</v>
      </c>
      <c r="D613">
        <v>51</v>
      </c>
      <c r="E613">
        <f t="shared" si="36"/>
        <v>3.3659934061500638</v>
      </c>
      <c r="F613">
        <v>60</v>
      </c>
      <c r="G613">
        <f t="shared" si="37"/>
        <v>3.9599922425294869</v>
      </c>
      <c r="H613">
        <v>111</v>
      </c>
      <c r="I613">
        <f t="shared" si="38"/>
        <v>7.3259856486795503</v>
      </c>
      <c r="K613">
        <v>9.84</v>
      </c>
      <c r="M613">
        <v>7.97</v>
      </c>
      <c r="N613">
        <f t="shared" si="39"/>
        <v>1.4035538058611658</v>
      </c>
      <c r="O613">
        <v>6.5600000000000005</v>
      </c>
    </row>
    <row r="614" spans="1:15" ht="15" x14ac:dyDescent="0.25">
      <c r="A614" t="s">
        <v>126</v>
      </c>
      <c r="B614" t="s">
        <v>366</v>
      </c>
      <c r="C614">
        <v>44.4</v>
      </c>
      <c r="D614">
        <v>43</v>
      </c>
      <c r="E614">
        <f t="shared" si="36"/>
        <v>2.9587022400109944</v>
      </c>
      <c r="F614">
        <v>53</v>
      </c>
      <c r="G614">
        <f t="shared" si="37"/>
        <v>3.6467725283856445</v>
      </c>
      <c r="H614">
        <v>96</v>
      </c>
      <c r="I614">
        <f t="shared" si="38"/>
        <v>6.6054747683966388</v>
      </c>
      <c r="L614">
        <v>4.45</v>
      </c>
      <c r="M614">
        <v>7.75</v>
      </c>
      <c r="N614">
        <f t="shared" si="39"/>
        <v>1.4016207262272695</v>
      </c>
    </row>
    <row r="615" spans="1:15" x14ac:dyDescent="0.3">
      <c r="A615" t="s">
        <v>651</v>
      </c>
      <c r="B615" t="s">
        <v>399</v>
      </c>
      <c r="C615">
        <v>43.3</v>
      </c>
      <c r="D615">
        <v>46</v>
      </c>
      <c r="E615">
        <f t="shared" si="36"/>
        <v>3.2216475542725806</v>
      </c>
      <c r="F615">
        <v>58</v>
      </c>
      <c r="G615">
        <f t="shared" si="37"/>
        <v>4.0620773510393411</v>
      </c>
      <c r="H615">
        <v>104</v>
      </c>
      <c r="I615">
        <f t="shared" si="38"/>
        <v>7.2837249053119208</v>
      </c>
      <c r="L615">
        <v>4.59</v>
      </c>
      <c r="M615">
        <v>6.5200000000000005</v>
      </c>
      <c r="N615">
        <f t="shared" si="39"/>
        <v>1.1925816099650206</v>
      </c>
    </row>
    <row r="616" spans="1:15" ht="15" x14ac:dyDescent="0.25">
      <c r="A616" t="s">
        <v>652</v>
      </c>
      <c r="B616" t="s">
        <v>83</v>
      </c>
      <c r="D616">
        <v>30</v>
      </c>
      <c r="E616" t="str">
        <f t="shared" si="36"/>
        <v/>
      </c>
      <c r="F616">
        <v>43</v>
      </c>
      <c r="G616" t="str">
        <f t="shared" si="37"/>
        <v/>
      </c>
      <c r="H616">
        <v>73</v>
      </c>
      <c r="I616" t="str">
        <f t="shared" si="38"/>
        <v/>
      </c>
      <c r="K616">
        <v>11.74</v>
      </c>
      <c r="M616">
        <v>7.58</v>
      </c>
      <c r="N616" t="str">
        <f t="shared" si="39"/>
        <v/>
      </c>
      <c r="O616">
        <v>4.8</v>
      </c>
    </row>
    <row r="617" spans="1:15" x14ac:dyDescent="0.3">
      <c r="A617" t="s">
        <v>653</v>
      </c>
      <c r="B617" t="s">
        <v>564</v>
      </c>
      <c r="C617">
        <v>70.599999999999994</v>
      </c>
      <c r="D617">
        <v>53</v>
      </c>
      <c r="E617">
        <f t="shared" si="36"/>
        <v>2.6289886315859001</v>
      </c>
      <c r="F617">
        <v>65</v>
      </c>
      <c r="G617">
        <f t="shared" si="37"/>
        <v>3.2242313406242169</v>
      </c>
      <c r="H617">
        <v>118</v>
      </c>
      <c r="I617">
        <f t="shared" si="38"/>
        <v>5.853219972210117</v>
      </c>
      <c r="K617">
        <v>11.13</v>
      </c>
      <c r="M617">
        <v>9.32</v>
      </c>
      <c r="N617">
        <f t="shared" si="39"/>
        <v>1.3675399443149652</v>
      </c>
      <c r="O617">
        <v>6.28</v>
      </c>
    </row>
    <row r="618" spans="1:15" ht="15" x14ac:dyDescent="0.25">
      <c r="A618" t="s">
        <v>654</v>
      </c>
      <c r="B618" t="s">
        <v>655</v>
      </c>
      <c r="C618">
        <v>63.8</v>
      </c>
      <c r="D618">
        <v>50</v>
      </c>
      <c r="E618">
        <f t="shared" si="36"/>
        <v>2.6638960183217035</v>
      </c>
      <c r="F618">
        <v>70</v>
      </c>
      <c r="G618">
        <f t="shared" si="37"/>
        <v>3.7294544256503848</v>
      </c>
      <c r="H618">
        <v>120</v>
      </c>
      <c r="I618">
        <f t="shared" si="38"/>
        <v>6.3933504439720883</v>
      </c>
      <c r="K618">
        <v>10.87</v>
      </c>
      <c r="M618">
        <v>10.55</v>
      </c>
      <c r="N618">
        <f t="shared" si="39"/>
        <v>1.6203371573710716</v>
      </c>
      <c r="O618">
        <v>6.6000000000000005</v>
      </c>
    </row>
    <row r="619" spans="1:15" x14ac:dyDescent="0.3">
      <c r="A619" t="s">
        <v>286</v>
      </c>
      <c r="B619" t="s">
        <v>175</v>
      </c>
      <c r="C619">
        <v>61.4</v>
      </c>
      <c r="D619">
        <v>41</v>
      </c>
      <c r="E619">
        <f t="shared" si="36"/>
        <v>2.2442990426131759</v>
      </c>
      <c r="F619">
        <v>48</v>
      </c>
      <c r="G619">
        <f t="shared" si="37"/>
        <v>2.6274720498885964</v>
      </c>
      <c r="H619">
        <v>89</v>
      </c>
      <c r="I619">
        <f t="shared" si="38"/>
        <v>4.8717710925017723</v>
      </c>
      <c r="K619">
        <v>10.63</v>
      </c>
      <c r="M619">
        <v>9.15</v>
      </c>
      <c r="N619">
        <f t="shared" si="39"/>
        <v>1.4298194444132903</v>
      </c>
      <c r="O619">
        <v>6.1000000000000005</v>
      </c>
    </row>
    <row r="620" spans="1:15" ht="15" x14ac:dyDescent="0.25">
      <c r="A620" t="s">
        <v>656</v>
      </c>
      <c r="B620" t="s">
        <v>571</v>
      </c>
      <c r="C620">
        <v>59.4</v>
      </c>
      <c r="D620">
        <v>50</v>
      </c>
      <c r="E620">
        <f t="shared" si="36"/>
        <v>2.8016541959743768</v>
      </c>
      <c r="F620">
        <v>62</v>
      </c>
      <c r="G620">
        <f t="shared" si="37"/>
        <v>3.4740512030082269</v>
      </c>
      <c r="H620">
        <v>112</v>
      </c>
      <c r="I620">
        <f t="shared" si="38"/>
        <v>6.2757053989826037</v>
      </c>
      <c r="K620">
        <v>10.72</v>
      </c>
      <c r="M620">
        <v>7.79</v>
      </c>
      <c r="N620">
        <f t="shared" si="39"/>
        <v>1.2356094038824139</v>
      </c>
      <c r="O620">
        <v>6.7</v>
      </c>
    </row>
    <row r="621" spans="1:15" ht="15" x14ac:dyDescent="0.25">
      <c r="A621" t="s">
        <v>47</v>
      </c>
      <c r="B621" t="s">
        <v>280</v>
      </c>
      <c r="C621">
        <v>58</v>
      </c>
      <c r="D621">
        <v>67</v>
      </c>
      <c r="E621">
        <f t="shared" si="36"/>
        <v>3.8179311002754157</v>
      </c>
      <c r="F621">
        <v>82</v>
      </c>
      <c r="G621">
        <f t="shared" si="37"/>
        <v>4.6726917943669264</v>
      </c>
      <c r="H621">
        <v>149</v>
      </c>
      <c r="I621">
        <f t="shared" si="38"/>
        <v>8.4906228946423425</v>
      </c>
      <c r="K621">
        <v>10.82</v>
      </c>
      <c r="M621">
        <v>10.89</v>
      </c>
      <c r="N621">
        <f t="shared" si="39"/>
        <v>1.7459886311938979</v>
      </c>
      <c r="O621">
        <v>7.05</v>
      </c>
    </row>
    <row r="622" spans="1:15" ht="15" x14ac:dyDescent="0.25">
      <c r="A622" t="s">
        <v>222</v>
      </c>
      <c r="B622" t="s">
        <v>657</v>
      </c>
      <c r="C622">
        <v>56.2</v>
      </c>
      <c r="D622">
        <v>15</v>
      </c>
      <c r="E622">
        <f t="shared" si="36"/>
        <v>0.87398740294010224</v>
      </c>
      <c r="F622">
        <v>24</v>
      </c>
      <c r="G622">
        <f t="shared" si="37"/>
        <v>1.3983798447041635</v>
      </c>
      <c r="H622">
        <v>39</v>
      </c>
      <c r="I622">
        <f t="shared" si="38"/>
        <v>2.272367247644266</v>
      </c>
      <c r="K622">
        <v>11.8</v>
      </c>
      <c r="M622">
        <v>8.65</v>
      </c>
      <c r="N622">
        <f t="shared" si="39"/>
        <v>1.4067019998837356</v>
      </c>
      <c r="O622">
        <v>0</v>
      </c>
    </row>
    <row r="623" spans="1:15" ht="15" x14ac:dyDescent="0.25">
      <c r="A623" t="s">
        <v>567</v>
      </c>
      <c r="B623" t="s">
        <v>658</v>
      </c>
      <c r="C623">
        <v>53.5</v>
      </c>
      <c r="D623">
        <v>20</v>
      </c>
      <c r="E623">
        <f t="shared" si="36"/>
        <v>1.2065104418314248</v>
      </c>
      <c r="F623">
        <v>30</v>
      </c>
      <c r="G623">
        <f t="shared" si="37"/>
        <v>1.809765662747137</v>
      </c>
      <c r="H623">
        <v>50</v>
      </c>
      <c r="I623">
        <f t="shared" si="38"/>
        <v>3.0162761045785618</v>
      </c>
      <c r="K623">
        <v>13</v>
      </c>
      <c r="M623">
        <v>6.86</v>
      </c>
      <c r="N623">
        <f t="shared" si="39"/>
        <v>1.1406430560766869</v>
      </c>
      <c r="O623">
        <v>5.39</v>
      </c>
    </row>
    <row r="624" spans="1:15" ht="15" x14ac:dyDescent="0.25">
      <c r="A624" t="s">
        <v>659</v>
      </c>
      <c r="B624" t="s">
        <v>660</v>
      </c>
      <c r="C624">
        <v>50.7</v>
      </c>
      <c r="D624">
        <v>26</v>
      </c>
      <c r="E624">
        <f t="shared" si="36"/>
        <v>1.6290967526834499</v>
      </c>
      <c r="F624">
        <v>33</v>
      </c>
      <c r="G624">
        <f t="shared" si="37"/>
        <v>2.0676997245597635</v>
      </c>
      <c r="H624">
        <v>59</v>
      </c>
      <c r="I624">
        <f t="shared" si="38"/>
        <v>3.6967964772432134</v>
      </c>
      <c r="K624">
        <v>12.37</v>
      </c>
      <c r="M624">
        <v>7.13</v>
      </c>
      <c r="N624">
        <f t="shared" si="39"/>
        <v>1.2146185529412379</v>
      </c>
      <c r="O624">
        <v>5.25</v>
      </c>
    </row>
    <row r="625" spans="1:16" ht="15" x14ac:dyDescent="0.25">
      <c r="A625" t="s">
        <v>661</v>
      </c>
      <c r="B625" t="s">
        <v>662</v>
      </c>
      <c r="C625">
        <v>49.9</v>
      </c>
      <c r="D625">
        <v>18</v>
      </c>
      <c r="E625">
        <f t="shared" si="36"/>
        <v>1.1405643586845113</v>
      </c>
      <c r="F625">
        <v>24</v>
      </c>
      <c r="G625">
        <f t="shared" si="37"/>
        <v>1.5207524782460151</v>
      </c>
      <c r="H625">
        <v>42</v>
      </c>
      <c r="I625">
        <f t="shared" si="38"/>
        <v>2.6613168369305265</v>
      </c>
      <c r="K625">
        <v>12.3</v>
      </c>
      <c r="M625">
        <v>4.9800000000000004</v>
      </c>
      <c r="N625">
        <f t="shared" si="39"/>
        <v>0.85446389266340717</v>
      </c>
      <c r="O625">
        <v>5.13</v>
      </c>
    </row>
    <row r="626" spans="1:16" ht="15" x14ac:dyDescent="0.25">
      <c r="A626" t="s">
        <v>556</v>
      </c>
      <c r="B626" t="s">
        <v>213</v>
      </c>
      <c r="C626">
        <v>49.1</v>
      </c>
      <c r="D626">
        <v>43</v>
      </c>
      <c r="E626">
        <f t="shared" si="36"/>
        <v>2.7559306138928421</v>
      </c>
      <c r="F626">
        <v>51</v>
      </c>
      <c r="G626">
        <f t="shared" si="37"/>
        <v>3.2686618908961615</v>
      </c>
      <c r="H626">
        <v>94</v>
      </c>
      <c r="I626">
        <f t="shared" si="38"/>
        <v>6.0245925047890037</v>
      </c>
      <c r="K626">
        <v>10.72</v>
      </c>
      <c r="M626">
        <v>8.61</v>
      </c>
      <c r="N626">
        <f t="shared" si="39"/>
        <v>1.4880990697871845</v>
      </c>
      <c r="O626">
        <v>6.63</v>
      </c>
    </row>
    <row r="627" spans="1:16" ht="15" x14ac:dyDescent="0.25">
      <c r="A627" t="s">
        <v>289</v>
      </c>
      <c r="B627" t="s">
        <v>252</v>
      </c>
      <c r="C627">
        <v>48.2</v>
      </c>
      <c r="D627">
        <v>25</v>
      </c>
      <c r="E627">
        <f t="shared" si="36"/>
        <v>1.6233374766579751</v>
      </c>
      <c r="F627">
        <v>35</v>
      </c>
      <c r="G627">
        <f t="shared" si="37"/>
        <v>2.2726724673211649</v>
      </c>
      <c r="H627">
        <v>60</v>
      </c>
      <c r="I627">
        <f t="shared" si="38"/>
        <v>3.89600994397914</v>
      </c>
      <c r="K627">
        <v>12.24</v>
      </c>
      <c r="M627">
        <v>7.04</v>
      </c>
      <c r="N627">
        <f t="shared" si="39"/>
        <v>1.2269403117073676</v>
      </c>
      <c r="O627">
        <v>5.25</v>
      </c>
    </row>
    <row r="628" spans="1:16" ht="15" x14ac:dyDescent="0.25">
      <c r="A628" t="s">
        <v>556</v>
      </c>
      <c r="B628" t="s">
        <v>663</v>
      </c>
      <c r="C628">
        <v>48</v>
      </c>
      <c r="D628">
        <v>31</v>
      </c>
      <c r="E628">
        <f t="shared" si="36"/>
        <v>2.0188527532892113</v>
      </c>
      <c r="F628">
        <v>40</v>
      </c>
      <c r="G628">
        <f t="shared" si="37"/>
        <v>2.6049712945667243</v>
      </c>
      <c r="H628">
        <v>71</v>
      </c>
      <c r="I628">
        <f t="shared" si="38"/>
        <v>4.623824047855936</v>
      </c>
      <c r="K628">
        <v>11.6</v>
      </c>
      <c r="M628">
        <v>7.18</v>
      </c>
      <c r="N628">
        <f t="shared" si="39"/>
        <v>1.2536875403779841</v>
      </c>
      <c r="O628">
        <v>6.2700000000000005</v>
      </c>
    </row>
    <row r="629" spans="1:16" x14ac:dyDescent="0.3">
      <c r="A629" s="2" t="s">
        <v>561</v>
      </c>
      <c r="B629" s="1" t="s">
        <v>213</v>
      </c>
      <c r="C629" s="1">
        <v>48</v>
      </c>
      <c r="D629" s="1"/>
      <c r="E629" t="str">
        <f t="shared" si="36"/>
        <v/>
      </c>
      <c r="G629" t="str">
        <f t="shared" si="37"/>
        <v/>
      </c>
      <c r="H629" s="1"/>
      <c r="I629" t="str">
        <f t="shared" si="38"/>
        <v/>
      </c>
      <c r="K629">
        <v>10.32</v>
      </c>
      <c r="M629" s="1">
        <v>9.89</v>
      </c>
      <c r="N629">
        <f t="shared" si="39"/>
        <v>1.7268760131390342</v>
      </c>
      <c r="O629">
        <v>7.4</v>
      </c>
      <c r="P629" s="1"/>
    </row>
    <row r="630" spans="1:16" ht="15" x14ac:dyDescent="0.25">
      <c r="A630" t="s">
        <v>116</v>
      </c>
      <c r="B630" t="s">
        <v>566</v>
      </c>
      <c r="C630">
        <v>47.5</v>
      </c>
      <c r="D630">
        <v>42</v>
      </c>
      <c r="E630">
        <f t="shared" si="36"/>
        <v>2.7555035493101681</v>
      </c>
      <c r="F630">
        <v>50</v>
      </c>
      <c r="G630">
        <f t="shared" si="37"/>
        <v>3.2803613682263904</v>
      </c>
      <c r="H630">
        <v>92</v>
      </c>
      <c r="I630">
        <f t="shared" si="38"/>
        <v>6.035864917536558</v>
      </c>
      <c r="K630">
        <v>10.24</v>
      </c>
      <c r="M630">
        <v>8.39</v>
      </c>
      <c r="N630">
        <f t="shared" si="39"/>
        <v>1.4718955161763552</v>
      </c>
      <c r="O630">
        <v>6.75</v>
      </c>
    </row>
    <row r="631" spans="1:16" x14ac:dyDescent="0.3">
      <c r="A631" t="s">
        <v>664</v>
      </c>
      <c r="B631" t="s">
        <v>665</v>
      </c>
      <c r="C631">
        <v>47</v>
      </c>
      <c r="D631">
        <v>31</v>
      </c>
      <c r="E631">
        <f t="shared" si="36"/>
        <v>2.0490665674134578</v>
      </c>
      <c r="F631">
        <v>40</v>
      </c>
      <c r="G631">
        <f t="shared" si="37"/>
        <v>2.6439568611786552</v>
      </c>
      <c r="H631">
        <v>71</v>
      </c>
      <c r="I631">
        <f t="shared" si="38"/>
        <v>4.6930234285921131</v>
      </c>
      <c r="K631">
        <v>12.3</v>
      </c>
      <c r="M631">
        <v>6.7700000000000005</v>
      </c>
      <c r="N631">
        <f t="shared" si="39"/>
        <v>1.1933711689448998</v>
      </c>
      <c r="O631">
        <v>4.99</v>
      </c>
    </row>
    <row r="632" spans="1:16" x14ac:dyDescent="0.3">
      <c r="A632" t="s">
        <v>664</v>
      </c>
      <c r="B632" t="s">
        <v>270</v>
      </c>
      <c r="C632">
        <v>46.6</v>
      </c>
      <c r="D632">
        <v>33</v>
      </c>
      <c r="E632">
        <f t="shared" si="36"/>
        <v>2.1944586410516997</v>
      </c>
      <c r="F632">
        <v>40</v>
      </c>
      <c r="G632">
        <f t="shared" si="37"/>
        <v>2.6599498679414544</v>
      </c>
      <c r="H632">
        <v>73</v>
      </c>
      <c r="I632">
        <f t="shared" si="38"/>
        <v>4.8544085089931537</v>
      </c>
      <c r="K632">
        <v>11.95</v>
      </c>
      <c r="M632">
        <v>6.74</v>
      </c>
      <c r="N632">
        <f t="shared" si="39"/>
        <v>1.1926696890331445</v>
      </c>
      <c r="O632">
        <v>5.12</v>
      </c>
    </row>
    <row r="633" spans="1:16" ht="15" x14ac:dyDescent="0.25">
      <c r="A633" t="s">
        <v>22</v>
      </c>
      <c r="B633" t="s">
        <v>287</v>
      </c>
      <c r="C633">
        <v>44.3</v>
      </c>
      <c r="D633">
        <v>42</v>
      </c>
      <c r="E633">
        <f t="shared" si="36"/>
        <v>2.8944965365284654</v>
      </c>
      <c r="F633">
        <v>52</v>
      </c>
      <c r="G633">
        <f t="shared" si="37"/>
        <v>3.5836623785590525</v>
      </c>
      <c r="H633">
        <v>94</v>
      </c>
      <c r="I633">
        <f t="shared" si="38"/>
        <v>6.4781589150875183</v>
      </c>
      <c r="K633">
        <v>11.55</v>
      </c>
      <c r="M633">
        <v>7.4</v>
      </c>
      <c r="N633">
        <f t="shared" si="39"/>
        <v>1.339682825089908</v>
      </c>
      <c r="O633">
        <v>6.8500000000000005</v>
      </c>
    </row>
    <row r="634" spans="1:16" ht="15" x14ac:dyDescent="0.25">
      <c r="A634" t="s">
        <v>21</v>
      </c>
      <c r="B634" t="s">
        <v>666</v>
      </c>
      <c r="C634">
        <v>42.9</v>
      </c>
      <c r="D634">
        <v>47</v>
      </c>
      <c r="E634">
        <f t="shared" si="36"/>
        <v>3.3133093311667645</v>
      </c>
      <c r="F634">
        <v>55</v>
      </c>
      <c r="G634">
        <f t="shared" si="37"/>
        <v>3.8772768768972776</v>
      </c>
      <c r="H634">
        <v>102</v>
      </c>
      <c r="I634">
        <f t="shared" si="38"/>
        <v>7.1905862080640421</v>
      </c>
      <c r="K634">
        <v>11.53</v>
      </c>
      <c r="M634">
        <v>8.33</v>
      </c>
      <c r="N634">
        <f t="shared" si="39"/>
        <v>1.5300392991500913</v>
      </c>
      <c r="O634">
        <v>6.5</v>
      </c>
    </row>
    <row r="635" spans="1:16" ht="15" x14ac:dyDescent="0.25">
      <c r="A635" t="s">
        <v>129</v>
      </c>
      <c r="B635" t="s">
        <v>193</v>
      </c>
      <c r="C635">
        <v>40.799999999999997</v>
      </c>
      <c r="D635">
        <v>34</v>
      </c>
      <c r="E635">
        <f t="shared" si="36"/>
        <v>2.4832631843465993</v>
      </c>
      <c r="F635">
        <v>38</v>
      </c>
      <c r="G635">
        <f t="shared" si="37"/>
        <v>2.7754117942697283</v>
      </c>
      <c r="H635">
        <v>72</v>
      </c>
      <c r="I635">
        <f t="shared" si="38"/>
        <v>5.2586749786163276</v>
      </c>
      <c r="K635">
        <v>11.13</v>
      </c>
      <c r="M635">
        <v>6.94</v>
      </c>
      <c r="N635">
        <f t="shared" si="39"/>
        <v>1.303897972971588</v>
      </c>
      <c r="O635">
        <v>5.98</v>
      </c>
    </row>
    <row r="636" spans="1:16" ht="15" x14ac:dyDescent="0.25">
      <c r="A636" t="s">
        <v>30</v>
      </c>
      <c r="B636" t="s">
        <v>326</v>
      </c>
      <c r="C636">
        <v>74.099999999999994</v>
      </c>
      <c r="D636">
        <v>38</v>
      </c>
      <c r="E636">
        <f t="shared" si="36"/>
        <v>1.821669718775039</v>
      </c>
      <c r="F636">
        <v>50</v>
      </c>
      <c r="G636">
        <f t="shared" si="37"/>
        <v>2.3969338404934724</v>
      </c>
      <c r="H636">
        <v>88</v>
      </c>
      <c r="I636">
        <f t="shared" si="38"/>
        <v>4.2186035592685114</v>
      </c>
      <c r="K636">
        <v>12.19</v>
      </c>
      <c r="M636">
        <v>9.0500000000000007</v>
      </c>
      <c r="N636">
        <f t="shared" si="39"/>
        <v>1.2992699786113895</v>
      </c>
      <c r="O636">
        <v>5.3500000000000005</v>
      </c>
    </row>
    <row r="637" spans="1:16" ht="15" x14ac:dyDescent="0.25">
      <c r="A637" t="s">
        <v>95</v>
      </c>
      <c r="B637" t="s">
        <v>219</v>
      </c>
      <c r="C637">
        <v>74</v>
      </c>
      <c r="D637">
        <v>34</v>
      </c>
      <c r="E637">
        <f t="shared" si="36"/>
        <v>1.6314688134779798</v>
      </c>
      <c r="F637">
        <v>45</v>
      </c>
      <c r="G637">
        <f t="shared" si="37"/>
        <v>2.1592969590149731</v>
      </c>
      <c r="H637">
        <v>79</v>
      </c>
      <c r="I637">
        <f t="shared" si="38"/>
        <v>3.7907657724929527</v>
      </c>
      <c r="K637">
        <v>12.64</v>
      </c>
      <c r="M637">
        <v>6.97</v>
      </c>
      <c r="N637">
        <f t="shared" si="39"/>
        <v>1.0012626186307592</v>
      </c>
      <c r="O637">
        <v>5.3</v>
      </c>
    </row>
    <row r="638" spans="1:16" ht="15" x14ac:dyDescent="0.25">
      <c r="A638" t="s">
        <v>429</v>
      </c>
      <c r="B638" t="s">
        <v>431</v>
      </c>
      <c r="C638">
        <v>64.3</v>
      </c>
      <c r="D638">
        <v>34</v>
      </c>
      <c r="E638">
        <f t="shared" si="36"/>
        <v>1.8014990764295409</v>
      </c>
      <c r="F638">
        <v>46</v>
      </c>
      <c r="G638">
        <f t="shared" si="37"/>
        <v>2.4373222798752612</v>
      </c>
      <c r="H638">
        <v>80</v>
      </c>
      <c r="I638">
        <f t="shared" si="38"/>
        <v>4.2388213563048023</v>
      </c>
      <c r="K638">
        <v>12.31</v>
      </c>
      <c r="M638">
        <v>7.92</v>
      </c>
      <c r="N638">
        <f t="shared" si="39"/>
        <v>1.2121314090975852</v>
      </c>
      <c r="O638">
        <v>5.3</v>
      </c>
    </row>
    <row r="639" spans="1:16" ht="15" x14ac:dyDescent="0.25">
      <c r="A639" t="s">
        <v>5</v>
      </c>
      <c r="B639" t="s">
        <v>439</v>
      </c>
      <c r="C639">
        <v>62.4</v>
      </c>
      <c r="D639">
        <v>60</v>
      </c>
      <c r="E639">
        <f t="shared" si="36"/>
        <v>3.2471143710039265</v>
      </c>
      <c r="F639">
        <v>73</v>
      </c>
      <c r="G639">
        <f t="shared" si="37"/>
        <v>3.9506558180547775</v>
      </c>
      <c r="H639">
        <v>133</v>
      </c>
      <c r="I639">
        <f t="shared" si="38"/>
        <v>7.197770189058704</v>
      </c>
      <c r="K639">
        <v>11.06</v>
      </c>
      <c r="M639">
        <v>10.53</v>
      </c>
      <c r="N639">
        <f t="shared" si="39"/>
        <v>1.6335236736607444</v>
      </c>
      <c r="O639">
        <v>6.86</v>
      </c>
    </row>
    <row r="640" spans="1:16" ht="15" x14ac:dyDescent="0.25">
      <c r="A640" t="s">
        <v>434</v>
      </c>
      <c r="B640" t="s">
        <v>318</v>
      </c>
      <c r="C640">
        <v>58.3</v>
      </c>
      <c r="D640">
        <v>46</v>
      </c>
      <c r="E640">
        <f t="shared" si="36"/>
        <v>2.6117416287988293</v>
      </c>
      <c r="F640">
        <v>56</v>
      </c>
      <c r="G640">
        <f t="shared" si="37"/>
        <v>3.1795115481029224</v>
      </c>
      <c r="H640">
        <v>102</v>
      </c>
      <c r="I640">
        <f t="shared" si="38"/>
        <v>5.7912531769017521</v>
      </c>
      <c r="K640">
        <v>11.81</v>
      </c>
      <c r="M640">
        <v>8.6199999999999992</v>
      </c>
      <c r="N640">
        <f t="shared" si="39"/>
        <v>1.3788299570587366</v>
      </c>
      <c r="O640">
        <v>5.7</v>
      </c>
    </row>
    <row r="641" spans="1:15" ht="15" x14ac:dyDescent="0.25">
      <c r="A641" t="s">
        <v>574</v>
      </c>
      <c r="B641" t="s">
        <v>209</v>
      </c>
      <c r="C641">
        <v>57.9</v>
      </c>
      <c r="D641">
        <v>53</v>
      </c>
      <c r="E641">
        <f t="shared" si="36"/>
        <v>3.0238339542015678</v>
      </c>
      <c r="F641">
        <v>63</v>
      </c>
      <c r="G641">
        <f t="shared" si="37"/>
        <v>3.5943686625414863</v>
      </c>
      <c r="H641">
        <v>116</v>
      </c>
      <c r="I641">
        <f t="shared" si="38"/>
        <v>6.6182026167430541</v>
      </c>
      <c r="K641">
        <v>11.16</v>
      </c>
      <c r="M641">
        <v>8.89</v>
      </c>
      <c r="N641">
        <f t="shared" si="39"/>
        <v>1.4264388209619006</v>
      </c>
      <c r="O641">
        <v>6.7700000000000005</v>
      </c>
    </row>
    <row r="642" spans="1:15" ht="15" x14ac:dyDescent="0.25">
      <c r="A642" t="s">
        <v>667</v>
      </c>
      <c r="B642" t="s">
        <v>668</v>
      </c>
      <c r="C642">
        <v>57.8</v>
      </c>
      <c r="D642">
        <v>46</v>
      </c>
      <c r="E642">
        <f t="shared" si="36"/>
        <v>2.6276626093699424</v>
      </c>
      <c r="F642">
        <v>54</v>
      </c>
      <c r="G642">
        <f t="shared" si="37"/>
        <v>3.0846474109994975</v>
      </c>
      <c r="H642">
        <v>100</v>
      </c>
      <c r="I642">
        <f t="shared" si="38"/>
        <v>5.7123100203694399</v>
      </c>
      <c r="K642">
        <v>11.06</v>
      </c>
      <c r="M642">
        <v>8.65</v>
      </c>
      <c r="N642">
        <f t="shared" si="39"/>
        <v>1.3890118068987243</v>
      </c>
      <c r="O642">
        <v>6</v>
      </c>
    </row>
    <row r="643" spans="1:15" ht="15" x14ac:dyDescent="0.25">
      <c r="A643" t="s">
        <v>67</v>
      </c>
      <c r="B643" t="s">
        <v>198</v>
      </c>
      <c r="C643">
        <v>56.3</v>
      </c>
      <c r="D643">
        <v>50</v>
      </c>
      <c r="E643">
        <f t="shared" ref="E643:E706" si="40">IF(AND($C643&gt;0,D643&gt;0),D643/($C643^0.70558407859294),"")</f>
        <v>2.9096392829702045</v>
      </c>
      <c r="F643">
        <v>58</v>
      </c>
      <c r="G643">
        <f t="shared" ref="G643:G706" si="41">IF(AND($C643&gt;0,F643&gt;0),F643/($C643^0.70558407859294),"")</f>
        <v>3.3751815682454374</v>
      </c>
      <c r="H643">
        <v>108</v>
      </c>
      <c r="I643">
        <f t="shared" ref="I643:I706" si="42">IF(AND($C643&gt;0,H643&gt;0),H643/($C643^0.70558407859294),"")</f>
        <v>6.2848208512156418</v>
      </c>
      <c r="K643">
        <v>10.5</v>
      </c>
      <c r="M643">
        <v>9</v>
      </c>
      <c r="N643">
        <f t="shared" ref="N643:N706" si="43">IF(AND($C643&gt;0,M643&gt;0),M643/($C643^0.450818786555515),"")</f>
        <v>1.4624480206054669</v>
      </c>
      <c r="O643">
        <v>7.2</v>
      </c>
    </row>
    <row r="644" spans="1:15" ht="15" x14ac:dyDescent="0.25">
      <c r="A644" t="s">
        <v>669</v>
      </c>
      <c r="B644" t="s">
        <v>670</v>
      </c>
      <c r="C644">
        <v>55.9</v>
      </c>
      <c r="D644">
        <v>38</v>
      </c>
      <c r="E644">
        <f t="shared" si="40"/>
        <v>2.2224788985409254</v>
      </c>
      <c r="F644">
        <v>48</v>
      </c>
      <c r="G644">
        <f t="shared" si="41"/>
        <v>2.8073417665780109</v>
      </c>
      <c r="H644">
        <v>86</v>
      </c>
      <c r="I644">
        <f t="shared" si="42"/>
        <v>5.0298206651189359</v>
      </c>
      <c r="K644">
        <v>11.68</v>
      </c>
      <c r="M644">
        <v>8.19</v>
      </c>
      <c r="N644">
        <f t="shared" si="43"/>
        <v>1.3351124044168077</v>
      </c>
      <c r="O644">
        <v>6.28</v>
      </c>
    </row>
    <row r="645" spans="1:15" ht="15" x14ac:dyDescent="0.25">
      <c r="A645" t="s">
        <v>74</v>
      </c>
      <c r="B645" t="s">
        <v>218</v>
      </c>
      <c r="C645">
        <v>54</v>
      </c>
      <c r="D645">
        <v>37</v>
      </c>
      <c r="E645">
        <f t="shared" si="40"/>
        <v>2.2174420007723525</v>
      </c>
      <c r="F645">
        <v>46</v>
      </c>
      <c r="G645">
        <f t="shared" si="41"/>
        <v>2.7568197847440059</v>
      </c>
      <c r="H645">
        <v>83</v>
      </c>
      <c r="I645">
        <f t="shared" si="42"/>
        <v>4.974261785516358</v>
      </c>
      <c r="K645">
        <v>11.54</v>
      </c>
      <c r="M645">
        <v>7.44</v>
      </c>
      <c r="N645">
        <f t="shared" si="43"/>
        <v>1.2319051843361526</v>
      </c>
      <c r="O645">
        <v>5.6</v>
      </c>
    </row>
    <row r="646" spans="1:15" ht="15" x14ac:dyDescent="0.25">
      <c r="A646" t="s">
        <v>671</v>
      </c>
      <c r="B646" t="s">
        <v>672</v>
      </c>
      <c r="C646">
        <v>49.8</v>
      </c>
      <c r="D646">
        <v>40</v>
      </c>
      <c r="E646">
        <f t="shared" si="40"/>
        <v>2.5381774966352428</v>
      </c>
      <c r="F646">
        <v>50</v>
      </c>
      <c r="G646">
        <f t="shared" si="41"/>
        <v>3.1727218707940539</v>
      </c>
      <c r="H646">
        <v>90</v>
      </c>
      <c r="I646">
        <f t="shared" si="42"/>
        <v>5.7108993674292963</v>
      </c>
      <c r="K646">
        <v>11.25</v>
      </c>
      <c r="M646">
        <v>8.7100000000000009</v>
      </c>
      <c r="N646">
        <f t="shared" si="43"/>
        <v>1.495806038777469</v>
      </c>
      <c r="O646">
        <v>7.1</v>
      </c>
    </row>
    <row r="647" spans="1:15" ht="15" x14ac:dyDescent="0.25">
      <c r="A647" t="s">
        <v>429</v>
      </c>
      <c r="B647" t="s">
        <v>430</v>
      </c>
      <c r="C647">
        <v>46.3</v>
      </c>
      <c r="D647">
        <v>28</v>
      </c>
      <c r="E647">
        <f t="shared" si="40"/>
        <v>1.8704693773202423</v>
      </c>
      <c r="F647">
        <v>37</v>
      </c>
      <c r="G647">
        <f t="shared" si="41"/>
        <v>2.4716916771731774</v>
      </c>
      <c r="H647">
        <v>65</v>
      </c>
      <c r="I647">
        <f t="shared" si="42"/>
        <v>4.3421610544934195</v>
      </c>
      <c r="K647">
        <v>11.49</v>
      </c>
      <c r="M647">
        <v>7.28</v>
      </c>
      <c r="N647">
        <f t="shared" si="43"/>
        <v>1.2919811520286426</v>
      </c>
      <c r="O647">
        <v>6.3</v>
      </c>
    </row>
    <row r="648" spans="1:15" ht="15" x14ac:dyDescent="0.25">
      <c r="A648" t="s">
        <v>26</v>
      </c>
      <c r="B648" t="s">
        <v>387</v>
      </c>
      <c r="C648">
        <v>47.1</v>
      </c>
      <c r="D648">
        <v>26</v>
      </c>
      <c r="E648">
        <f t="shared" si="40"/>
        <v>1.7159966384294443</v>
      </c>
      <c r="F648">
        <v>37</v>
      </c>
      <c r="G648">
        <f t="shared" si="41"/>
        <v>2.4419952162265166</v>
      </c>
      <c r="H648">
        <v>63</v>
      </c>
      <c r="I648">
        <f t="shared" si="42"/>
        <v>4.1579918546559611</v>
      </c>
      <c r="J648">
        <v>14.6</v>
      </c>
      <c r="M648">
        <v>6.9</v>
      </c>
      <c r="N648">
        <f t="shared" si="43"/>
        <v>1.2151218645473081</v>
      </c>
      <c r="O648">
        <v>5.3</v>
      </c>
    </row>
    <row r="649" spans="1:15" ht="15" x14ac:dyDescent="0.25">
      <c r="A649" t="s">
        <v>24</v>
      </c>
      <c r="B649" t="s">
        <v>203</v>
      </c>
      <c r="C649">
        <v>54</v>
      </c>
      <c r="D649">
        <v>63</v>
      </c>
      <c r="E649">
        <f t="shared" si="40"/>
        <v>3.7756444878015731</v>
      </c>
      <c r="F649">
        <v>78</v>
      </c>
      <c r="G649">
        <f t="shared" si="41"/>
        <v>4.6746074610876622</v>
      </c>
      <c r="H649">
        <v>141</v>
      </c>
      <c r="I649">
        <f t="shared" si="42"/>
        <v>8.4502519488892354</v>
      </c>
      <c r="J649">
        <v>13.3</v>
      </c>
      <c r="M649">
        <v>10.68</v>
      </c>
      <c r="N649">
        <f t="shared" si="43"/>
        <v>1.7683800226760897</v>
      </c>
      <c r="O649">
        <v>7.07</v>
      </c>
    </row>
    <row r="650" spans="1:15" ht="15" x14ac:dyDescent="0.25">
      <c r="A650" t="s">
        <v>485</v>
      </c>
      <c r="B650" t="s">
        <v>673</v>
      </c>
      <c r="C650">
        <v>55.1</v>
      </c>
      <c r="D650">
        <v>35</v>
      </c>
      <c r="E650">
        <f t="shared" si="40"/>
        <v>2.0679460185137915</v>
      </c>
      <c r="F650">
        <v>42</v>
      </c>
      <c r="G650">
        <f t="shared" si="41"/>
        <v>2.4815352222165497</v>
      </c>
      <c r="H650">
        <v>77</v>
      </c>
      <c r="I650">
        <f t="shared" si="42"/>
        <v>4.5494812407303407</v>
      </c>
      <c r="J650">
        <v>12.6</v>
      </c>
      <c r="M650">
        <v>10.92</v>
      </c>
      <c r="N650">
        <f t="shared" si="43"/>
        <v>1.7917556695838992</v>
      </c>
      <c r="O650">
        <v>6.66</v>
      </c>
    </row>
    <row r="651" spans="1:15" ht="15" x14ac:dyDescent="0.25">
      <c r="A651" t="s">
        <v>674</v>
      </c>
      <c r="B651" t="s">
        <v>675</v>
      </c>
      <c r="C651">
        <v>55.2</v>
      </c>
      <c r="D651">
        <v>35</v>
      </c>
      <c r="E651">
        <f t="shared" si="40"/>
        <v>2.0653019982103324</v>
      </c>
      <c r="F651">
        <v>45</v>
      </c>
      <c r="G651">
        <f t="shared" si="41"/>
        <v>2.6553882834132843</v>
      </c>
      <c r="H651">
        <v>80</v>
      </c>
      <c r="I651">
        <f t="shared" si="42"/>
        <v>4.7206902816236171</v>
      </c>
      <c r="J651">
        <v>13.8</v>
      </c>
      <c r="M651">
        <v>8</v>
      </c>
      <c r="N651">
        <f t="shared" si="43"/>
        <v>1.3115689471532899</v>
      </c>
      <c r="O651">
        <v>5.65</v>
      </c>
    </row>
    <row r="652" spans="1:15" ht="15" x14ac:dyDescent="0.25">
      <c r="A652" t="s">
        <v>580</v>
      </c>
      <c r="B652" t="s">
        <v>581</v>
      </c>
      <c r="C652">
        <v>58</v>
      </c>
      <c r="D652">
        <v>49</v>
      </c>
      <c r="E652">
        <f t="shared" si="40"/>
        <v>2.7922182673656026</v>
      </c>
      <c r="F652">
        <v>61</v>
      </c>
      <c r="G652">
        <f t="shared" si="41"/>
        <v>3.4760268226388114</v>
      </c>
      <c r="H652">
        <v>110</v>
      </c>
      <c r="I652">
        <f t="shared" si="42"/>
        <v>6.268245090004414</v>
      </c>
      <c r="J652">
        <v>14</v>
      </c>
      <c r="M652">
        <v>11.19</v>
      </c>
      <c r="N652">
        <f t="shared" si="43"/>
        <v>1.7940874915573659</v>
      </c>
      <c r="O652">
        <v>6.86</v>
      </c>
    </row>
    <row r="653" spans="1:15" ht="15" x14ac:dyDescent="0.25">
      <c r="A653" t="s">
        <v>676</v>
      </c>
      <c r="B653" t="s">
        <v>292</v>
      </c>
      <c r="C653">
        <v>62.4</v>
      </c>
      <c r="D653">
        <v>25</v>
      </c>
      <c r="E653">
        <f t="shared" si="40"/>
        <v>1.352964321251636</v>
      </c>
      <c r="F653">
        <v>36</v>
      </c>
      <c r="G653">
        <f t="shared" si="41"/>
        <v>1.948268622602356</v>
      </c>
      <c r="H653">
        <v>61</v>
      </c>
      <c r="I653">
        <f t="shared" si="42"/>
        <v>3.301232943853992</v>
      </c>
      <c r="J653">
        <v>15</v>
      </c>
      <c r="M653">
        <v>7.4</v>
      </c>
      <c r="N653">
        <f t="shared" si="43"/>
        <v>1.1479653547093551</v>
      </c>
      <c r="O653">
        <v>5.68</v>
      </c>
    </row>
    <row r="654" spans="1:15" ht="15" x14ac:dyDescent="0.25">
      <c r="A654" t="s">
        <v>79</v>
      </c>
      <c r="B654" t="s">
        <v>500</v>
      </c>
      <c r="C654">
        <v>63.7</v>
      </c>
      <c r="D654">
        <v>70</v>
      </c>
      <c r="E654">
        <f t="shared" si="40"/>
        <v>3.7335844664051709</v>
      </c>
      <c r="F654">
        <v>85</v>
      </c>
      <c r="G654">
        <f t="shared" si="41"/>
        <v>4.5336382806348503</v>
      </c>
      <c r="H654">
        <v>155</v>
      </c>
      <c r="I654">
        <f t="shared" si="42"/>
        <v>8.2672227470400212</v>
      </c>
      <c r="J654">
        <v>13.1</v>
      </c>
      <c r="M654">
        <v>15.86</v>
      </c>
      <c r="N654">
        <f t="shared" si="43"/>
        <v>2.4376044459139794</v>
      </c>
      <c r="O654">
        <v>7.81</v>
      </c>
    </row>
    <row r="655" spans="1:15" ht="15" x14ac:dyDescent="0.25">
      <c r="A655" t="s">
        <v>576</v>
      </c>
      <c r="B655" t="s">
        <v>577</v>
      </c>
      <c r="C655">
        <v>70.3</v>
      </c>
      <c r="D655">
        <v>37</v>
      </c>
      <c r="E655">
        <f t="shared" si="40"/>
        <v>1.8408544549297492</v>
      </c>
      <c r="F655">
        <v>47</v>
      </c>
      <c r="G655">
        <f t="shared" si="41"/>
        <v>2.3383826859918435</v>
      </c>
      <c r="H655">
        <v>84</v>
      </c>
      <c r="I655">
        <f t="shared" si="42"/>
        <v>4.1792371409215932</v>
      </c>
      <c r="J655">
        <v>15.3</v>
      </c>
      <c r="M655">
        <v>8.08</v>
      </c>
      <c r="N655">
        <f t="shared" si="43"/>
        <v>1.1878707879733426</v>
      </c>
      <c r="O655">
        <v>4.95</v>
      </c>
    </row>
    <row r="656" spans="1:15" ht="15" x14ac:dyDescent="0.25">
      <c r="A656" t="s">
        <v>460</v>
      </c>
      <c r="B656" t="s">
        <v>677</v>
      </c>
      <c r="C656">
        <v>61.9</v>
      </c>
      <c r="D656">
        <v>64</v>
      </c>
      <c r="E656">
        <f t="shared" si="40"/>
        <v>3.4833056023254794</v>
      </c>
      <c r="F656">
        <v>84</v>
      </c>
      <c r="G656">
        <f t="shared" si="41"/>
        <v>4.5718386030521918</v>
      </c>
      <c r="H656">
        <v>148</v>
      </c>
      <c r="I656">
        <f t="shared" si="42"/>
        <v>8.0551442053776707</v>
      </c>
      <c r="L656">
        <v>4.7</v>
      </c>
      <c r="M656">
        <v>11.94</v>
      </c>
      <c r="N656">
        <f t="shared" si="43"/>
        <v>1.8589877267491908</v>
      </c>
      <c r="O656">
        <v>7.09</v>
      </c>
    </row>
    <row r="657" spans="1:16" ht="15" x14ac:dyDescent="0.25">
      <c r="A657" t="s">
        <v>9</v>
      </c>
      <c r="B657" t="s">
        <v>467</v>
      </c>
      <c r="C657">
        <v>51.8</v>
      </c>
      <c r="D657">
        <v>53</v>
      </c>
      <c r="E657">
        <f t="shared" si="40"/>
        <v>3.2709362935762702</v>
      </c>
      <c r="F657">
        <v>62</v>
      </c>
      <c r="G657">
        <f t="shared" si="41"/>
        <v>3.8263783056929954</v>
      </c>
      <c r="H657">
        <v>115</v>
      </c>
      <c r="I657">
        <f t="shared" si="42"/>
        <v>7.0973145992692652</v>
      </c>
      <c r="J657">
        <v>12.37</v>
      </c>
      <c r="M657">
        <v>12.05</v>
      </c>
      <c r="N657">
        <f t="shared" si="43"/>
        <v>2.03298879441425</v>
      </c>
      <c r="O657">
        <v>7.87</v>
      </c>
    </row>
    <row r="658" spans="1:16" ht="15" x14ac:dyDescent="0.25">
      <c r="A658" t="s">
        <v>23</v>
      </c>
      <c r="B658" t="s">
        <v>472</v>
      </c>
      <c r="C658">
        <v>57.6</v>
      </c>
      <c r="D658">
        <v>52</v>
      </c>
      <c r="E658">
        <f t="shared" si="40"/>
        <v>2.9776748151884256</v>
      </c>
      <c r="F658">
        <v>68</v>
      </c>
      <c r="G658">
        <f t="shared" si="41"/>
        <v>3.8938824506310183</v>
      </c>
      <c r="H658">
        <v>120</v>
      </c>
      <c r="I658">
        <f t="shared" si="42"/>
        <v>6.8715572658194439</v>
      </c>
      <c r="J658">
        <v>13.91</v>
      </c>
      <c r="M658">
        <v>11.2</v>
      </c>
      <c r="N658">
        <f t="shared" si="43"/>
        <v>1.8013018492280153</v>
      </c>
      <c r="O658">
        <v>6.86</v>
      </c>
    </row>
    <row r="659" spans="1:16" ht="15" x14ac:dyDescent="0.25">
      <c r="A659" t="s">
        <v>69</v>
      </c>
      <c r="B659" t="s">
        <v>590</v>
      </c>
      <c r="C659">
        <v>65.3</v>
      </c>
      <c r="D659">
        <v>40</v>
      </c>
      <c r="E659">
        <f t="shared" si="40"/>
        <v>2.0964579050459009</v>
      </c>
      <c r="F659">
        <v>50</v>
      </c>
      <c r="G659">
        <f t="shared" si="41"/>
        <v>2.620572381307376</v>
      </c>
      <c r="H659">
        <v>90</v>
      </c>
      <c r="I659">
        <f t="shared" si="42"/>
        <v>4.7170302863532765</v>
      </c>
      <c r="J659">
        <v>13.16</v>
      </c>
      <c r="M659">
        <v>10.199999999999999</v>
      </c>
      <c r="N659">
        <f t="shared" si="43"/>
        <v>1.5502552603488338</v>
      </c>
      <c r="O659">
        <v>6.09</v>
      </c>
    </row>
    <row r="660" spans="1:16" ht="15" x14ac:dyDescent="0.25">
      <c r="A660" t="s">
        <v>470</v>
      </c>
      <c r="B660" t="s">
        <v>362</v>
      </c>
      <c r="C660">
        <v>67</v>
      </c>
      <c r="D660">
        <v>64</v>
      </c>
      <c r="E660">
        <f t="shared" si="40"/>
        <v>3.294053639882379</v>
      </c>
      <c r="F660">
        <v>81</v>
      </c>
      <c r="G660">
        <f t="shared" si="41"/>
        <v>4.1690366379761361</v>
      </c>
      <c r="H660">
        <v>145</v>
      </c>
      <c r="I660">
        <f t="shared" si="42"/>
        <v>7.4630902778585151</v>
      </c>
      <c r="J660">
        <v>14.4</v>
      </c>
      <c r="M660">
        <v>11.03</v>
      </c>
      <c r="N660">
        <f t="shared" si="43"/>
        <v>1.6570922482684416</v>
      </c>
      <c r="O660">
        <v>6.43</v>
      </c>
    </row>
    <row r="661" spans="1:16" ht="15" x14ac:dyDescent="0.25">
      <c r="A661" t="s">
        <v>477</v>
      </c>
      <c r="B661" t="s">
        <v>337</v>
      </c>
      <c r="C661">
        <v>53.3</v>
      </c>
      <c r="D661">
        <v>45</v>
      </c>
      <c r="E661">
        <f t="shared" si="40"/>
        <v>2.7218318203474983</v>
      </c>
      <c r="F661">
        <v>58</v>
      </c>
      <c r="G661">
        <f t="shared" si="41"/>
        <v>3.5081387906701087</v>
      </c>
      <c r="H661">
        <v>103</v>
      </c>
      <c r="I661">
        <f t="shared" si="42"/>
        <v>6.229970611017607</v>
      </c>
      <c r="L661">
        <v>5.79</v>
      </c>
      <c r="M661">
        <v>8.11</v>
      </c>
      <c r="N661">
        <f t="shared" si="43"/>
        <v>1.3507649692895305</v>
      </c>
      <c r="O661">
        <v>6.05</v>
      </c>
    </row>
    <row r="662" spans="1:16" ht="15" x14ac:dyDescent="0.25">
      <c r="A662" t="s">
        <v>50</v>
      </c>
      <c r="B662" t="s">
        <v>334</v>
      </c>
      <c r="C662">
        <v>54</v>
      </c>
      <c r="D662">
        <v>60</v>
      </c>
      <c r="E662">
        <f t="shared" si="40"/>
        <v>3.5958518931443555</v>
      </c>
      <c r="F662">
        <v>74</v>
      </c>
      <c r="G662">
        <f t="shared" si="41"/>
        <v>4.4348840015447051</v>
      </c>
      <c r="H662">
        <v>134</v>
      </c>
      <c r="I662">
        <f t="shared" si="42"/>
        <v>8.0307358946890606</v>
      </c>
      <c r="L662">
        <v>5.33</v>
      </c>
      <c r="M662">
        <v>10.51</v>
      </c>
      <c r="N662">
        <f t="shared" si="43"/>
        <v>1.740231651528624</v>
      </c>
      <c r="O662">
        <v>7.44</v>
      </c>
    </row>
    <row r="663" spans="1:16" x14ac:dyDescent="0.3">
      <c r="A663" t="s">
        <v>332</v>
      </c>
      <c r="B663" t="s">
        <v>331</v>
      </c>
      <c r="C663">
        <v>57.1</v>
      </c>
      <c r="D663">
        <v>58</v>
      </c>
      <c r="E663">
        <f t="shared" si="40"/>
        <v>3.3417466680533843</v>
      </c>
      <c r="F663">
        <v>69</v>
      </c>
      <c r="G663">
        <f t="shared" si="41"/>
        <v>3.9755262085462673</v>
      </c>
      <c r="H663">
        <v>127</v>
      </c>
      <c r="I663">
        <f t="shared" si="42"/>
        <v>7.3172728765996515</v>
      </c>
      <c r="L663">
        <v>5.24</v>
      </c>
      <c r="M663">
        <v>8.9499999999999993</v>
      </c>
      <c r="N663">
        <f t="shared" si="43"/>
        <v>1.4451019151002715</v>
      </c>
      <c r="O663">
        <v>6.97</v>
      </c>
    </row>
    <row r="664" spans="1:16" ht="15" x14ac:dyDescent="0.25">
      <c r="A664" t="s">
        <v>59</v>
      </c>
      <c r="B664" t="s">
        <v>401</v>
      </c>
      <c r="C664">
        <v>57.6</v>
      </c>
      <c r="D664">
        <v>48</v>
      </c>
      <c r="E664">
        <f t="shared" si="40"/>
        <v>2.7486229063277774</v>
      </c>
      <c r="F664">
        <v>59</v>
      </c>
      <c r="G664">
        <f t="shared" si="41"/>
        <v>3.3785156556945597</v>
      </c>
      <c r="H664">
        <v>107</v>
      </c>
      <c r="I664">
        <f t="shared" si="42"/>
        <v>6.1271385620223375</v>
      </c>
      <c r="L664">
        <v>5.33</v>
      </c>
      <c r="M664">
        <v>8.09</v>
      </c>
      <c r="N664">
        <f t="shared" si="43"/>
        <v>1.3011189250227362</v>
      </c>
      <c r="O664">
        <v>5.85</v>
      </c>
    </row>
    <row r="665" spans="1:16" ht="15" x14ac:dyDescent="0.25">
      <c r="A665" t="s">
        <v>678</v>
      </c>
      <c r="B665" t="s">
        <v>679</v>
      </c>
      <c r="C665">
        <v>58</v>
      </c>
      <c r="D665">
        <v>43</v>
      </c>
      <c r="E665">
        <f t="shared" si="40"/>
        <v>2.4503139897289983</v>
      </c>
      <c r="F665">
        <v>56</v>
      </c>
      <c r="G665">
        <f t="shared" si="41"/>
        <v>3.1911065912749743</v>
      </c>
      <c r="H665">
        <v>99</v>
      </c>
      <c r="I665">
        <f t="shared" si="42"/>
        <v>5.6414205810039721</v>
      </c>
      <c r="L665">
        <v>5.41</v>
      </c>
      <c r="M665">
        <v>7.27</v>
      </c>
      <c r="N665">
        <f t="shared" si="43"/>
        <v>1.1655957161413808</v>
      </c>
      <c r="O665">
        <v>5.82</v>
      </c>
    </row>
    <row r="666" spans="1:16" ht="15" x14ac:dyDescent="0.25">
      <c r="A666" t="s">
        <v>595</v>
      </c>
      <c r="B666" t="s">
        <v>348</v>
      </c>
      <c r="C666">
        <v>58</v>
      </c>
      <c r="D666">
        <v>67</v>
      </c>
      <c r="E666">
        <f t="shared" si="40"/>
        <v>3.8179311002754157</v>
      </c>
      <c r="F666">
        <v>78</v>
      </c>
      <c r="G666">
        <f t="shared" si="41"/>
        <v>4.4447556092758571</v>
      </c>
      <c r="H666">
        <v>145</v>
      </c>
      <c r="I666">
        <f t="shared" si="42"/>
        <v>8.2626867095512733</v>
      </c>
      <c r="L666">
        <v>5.46</v>
      </c>
      <c r="M666">
        <v>7.47</v>
      </c>
      <c r="N666">
        <f t="shared" si="43"/>
        <v>1.1976616230503596</v>
      </c>
      <c r="O666">
        <v>6.38</v>
      </c>
    </row>
    <row r="667" spans="1:16" ht="15" x14ac:dyDescent="0.25">
      <c r="A667" t="s">
        <v>478</v>
      </c>
      <c r="B667" t="s">
        <v>209</v>
      </c>
      <c r="C667">
        <v>63.6</v>
      </c>
      <c r="D667">
        <v>50</v>
      </c>
      <c r="E667">
        <f t="shared" si="40"/>
        <v>2.6698039859126128</v>
      </c>
      <c r="F667">
        <v>65</v>
      </c>
      <c r="G667">
        <f t="shared" si="41"/>
        <v>3.470745181686397</v>
      </c>
      <c r="H667">
        <v>115</v>
      </c>
      <c r="I667">
        <f t="shared" si="42"/>
        <v>6.1405491675990103</v>
      </c>
      <c r="L667">
        <v>5.28</v>
      </c>
      <c r="M667">
        <v>9.44</v>
      </c>
      <c r="N667">
        <f t="shared" si="43"/>
        <v>1.4519098307238987</v>
      </c>
      <c r="O667">
        <v>6.54</v>
      </c>
    </row>
    <row r="668" spans="1:16" ht="15" x14ac:dyDescent="0.25">
      <c r="A668" t="s">
        <v>49</v>
      </c>
      <c r="B668" t="s">
        <v>184</v>
      </c>
      <c r="C668">
        <v>84</v>
      </c>
      <c r="D668">
        <v>60</v>
      </c>
      <c r="E668">
        <f t="shared" si="40"/>
        <v>2.6327548614235732</v>
      </c>
      <c r="F668">
        <v>72</v>
      </c>
      <c r="G668">
        <f t="shared" si="41"/>
        <v>3.159305833708288</v>
      </c>
      <c r="H668">
        <v>132</v>
      </c>
      <c r="I668">
        <f t="shared" si="42"/>
        <v>5.7920606951318607</v>
      </c>
      <c r="L668">
        <v>5.79</v>
      </c>
      <c r="M668" s="3">
        <v>9.23</v>
      </c>
      <c r="N668">
        <f t="shared" si="43"/>
        <v>1.2522771272281172</v>
      </c>
      <c r="O668">
        <v>5.42</v>
      </c>
      <c r="P668" s="3"/>
    </row>
    <row r="669" spans="1:16" ht="15" x14ac:dyDescent="0.25">
      <c r="A669" t="s">
        <v>273</v>
      </c>
      <c r="B669" t="s">
        <v>604</v>
      </c>
      <c r="C669">
        <v>47.2</v>
      </c>
      <c r="D669">
        <v>42</v>
      </c>
      <c r="E669">
        <f t="shared" si="40"/>
        <v>2.7678494727504397</v>
      </c>
      <c r="F669">
        <v>54</v>
      </c>
      <c r="G669">
        <f t="shared" si="41"/>
        <v>3.5586636078219938</v>
      </c>
      <c r="H669">
        <v>96</v>
      </c>
      <c r="I669">
        <f t="shared" si="42"/>
        <v>6.3265130805724334</v>
      </c>
      <c r="L669">
        <v>4.93</v>
      </c>
      <c r="M669">
        <v>8.19</v>
      </c>
      <c r="N669">
        <f t="shared" si="43"/>
        <v>1.4409184464379372</v>
      </c>
      <c r="O669">
        <v>6.12</v>
      </c>
    </row>
    <row r="670" spans="1:16" ht="15" x14ac:dyDescent="0.25">
      <c r="A670" t="s">
        <v>485</v>
      </c>
      <c r="B670" t="s">
        <v>333</v>
      </c>
      <c r="C670">
        <v>49</v>
      </c>
      <c r="E670" t="str">
        <f t="shared" si="40"/>
        <v/>
      </c>
      <c r="G670" t="str">
        <f t="shared" si="41"/>
        <v/>
      </c>
      <c r="I670" t="str">
        <f t="shared" si="42"/>
        <v/>
      </c>
      <c r="J670">
        <v>12.2</v>
      </c>
      <c r="M670">
        <v>10.220000000000001</v>
      </c>
      <c r="N670">
        <f t="shared" si="43"/>
        <v>1.767985708029759</v>
      </c>
      <c r="O670">
        <v>7</v>
      </c>
    </row>
    <row r="671" spans="1:16" ht="15" x14ac:dyDescent="0.25">
      <c r="A671" t="s">
        <v>486</v>
      </c>
      <c r="B671" t="s">
        <v>487</v>
      </c>
      <c r="C671">
        <v>52.3</v>
      </c>
      <c r="D671">
        <v>31</v>
      </c>
      <c r="E671">
        <f t="shared" si="40"/>
        <v>1.9002654102224852</v>
      </c>
      <c r="F671">
        <v>40</v>
      </c>
      <c r="G671">
        <f t="shared" si="41"/>
        <v>2.4519553680290134</v>
      </c>
      <c r="H671">
        <v>71</v>
      </c>
      <c r="I671">
        <f t="shared" si="42"/>
        <v>4.3522207782514988</v>
      </c>
      <c r="J671">
        <v>13.4</v>
      </c>
      <c r="M671">
        <v>7.85</v>
      </c>
      <c r="N671">
        <f t="shared" si="43"/>
        <v>1.3186720788697845</v>
      </c>
      <c r="O671">
        <v>6.38</v>
      </c>
    </row>
    <row r="672" spans="1:16" ht="15" x14ac:dyDescent="0.25">
      <c r="A672" t="s">
        <v>491</v>
      </c>
      <c r="B672" t="s">
        <v>342</v>
      </c>
      <c r="C672">
        <v>55.2</v>
      </c>
      <c r="D672">
        <v>47</v>
      </c>
      <c r="E672">
        <f t="shared" si="40"/>
        <v>2.7734055404538749</v>
      </c>
      <c r="F672">
        <v>56</v>
      </c>
      <c r="G672">
        <f t="shared" si="41"/>
        <v>3.3044831971365318</v>
      </c>
      <c r="H672">
        <v>103</v>
      </c>
      <c r="I672">
        <f t="shared" si="42"/>
        <v>6.0778887375904063</v>
      </c>
      <c r="L672">
        <v>5.68</v>
      </c>
      <c r="M672">
        <v>8.91</v>
      </c>
      <c r="N672">
        <f t="shared" si="43"/>
        <v>1.4607599148919768</v>
      </c>
      <c r="O672">
        <v>6.32</v>
      </c>
    </row>
    <row r="673" spans="1:16" ht="15" x14ac:dyDescent="0.25">
      <c r="A673" t="s">
        <v>491</v>
      </c>
      <c r="B673" t="s">
        <v>680</v>
      </c>
      <c r="C673">
        <v>55.6</v>
      </c>
      <c r="D673">
        <v>48</v>
      </c>
      <c r="E673">
        <f t="shared" si="40"/>
        <v>2.8180211512974735</v>
      </c>
      <c r="F673">
        <v>56</v>
      </c>
      <c r="G673">
        <f t="shared" si="41"/>
        <v>3.287691343180386</v>
      </c>
      <c r="H673">
        <v>104</v>
      </c>
      <c r="I673">
        <f t="shared" si="42"/>
        <v>6.1057124944778591</v>
      </c>
      <c r="L673">
        <v>5.3</v>
      </c>
      <c r="M673">
        <v>8.59</v>
      </c>
      <c r="N673">
        <f t="shared" si="43"/>
        <v>1.4037205692543295</v>
      </c>
      <c r="O673">
        <v>6.03</v>
      </c>
    </row>
    <row r="674" spans="1:16" ht="15" x14ac:dyDescent="0.25">
      <c r="A674" t="s">
        <v>600</v>
      </c>
      <c r="B674" t="s">
        <v>602</v>
      </c>
      <c r="C674">
        <v>56.3</v>
      </c>
      <c r="D674">
        <v>50</v>
      </c>
      <c r="E674">
        <f t="shared" si="40"/>
        <v>2.9096392829702045</v>
      </c>
      <c r="F674">
        <v>65</v>
      </c>
      <c r="G674">
        <f t="shared" si="41"/>
        <v>3.782531067861266</v>
      </c>
      <c r="H674">
        <v>115</v>
      </c>
      <c r="I674">
        <f t="shared" si="42"/>
        <v>6.6921703508314705</v>
      </c>
      <c r="L674">
        <v>4.88</v>
      </c>
      <c r="M674">
        <v>9.3800000000000008</v>
      </c>
      <c r="N674">
        <f t="shared" si="43"/>
        <v>1.52419582591992</v>
      </c>
      <c r="O674">
        <v>7.6</v>
      </c>
    </row>
    <row r="675" spans="1:16" ht="15" x14ac:dyDescent="0.25">
      <c r="A675" t="s">
        <v>599</v>
      </c>
      <c r="B675" t="s">
        <v>237</v>
      </c>
      <c r="C675">
        <v>56.5</v>
      </c>
      <c r="D675">
        <v>41</v>
      </c>
      <c r="E675">
        <f t="shared" si="40"/>
        <v>2.3799419656641443</v>
      </c>
      <c r="F675">
        <v>49</v>
      </c>
      <c r="G675">
        <f t="shared" si="41"/>
        <v>2.8443208857937332</v>
      </c>
      <c r="H675">
        <v>90</v>
      </c>
      <c r="I675">
        <f t="shared" si="42"/>
        <v>5.2242628514578779</v>
      </c>
      <c r="L675">
        <v>5.2</v>
      </c>
      <c r="M675">
        <v>6.26</v>
      </c>
      <c r="N675">
        <f t="shared" si="43"/>
        <v>1.0155889758221861</v>
      </c>
      <c r="O675">
        <v>6.22</v>
      </c>
    </row>
    <row r="676" spans="1:16" ht="15" x14ac:dyDescent="0.25">
      <c r="A676" t="s">
        <v>600</v>
      </c>
      <c r="B676" t="s">
        <v>681</v>
      </c>
      <c r="C676">
        <v>56.9</v>
      </c>
      <c r="D676">
        <v>50</v>
      </c>
      <c r="E676">
        <f t="shared" si="40"/>
        <v>2.887957069629576</v>
      </c>
      <c r="F676">
        <v>62</v>
      </c>
      <c r="G676">
        <f t="shared" si="41"/>
        <v>3.5810667663406743</v>
      </c>
      <c r="H676">
        <v>112</v>
      </c>
      <c r="I676">
        <f t="shared" si="42"/>
        <v>6.4690238359702503</v>
      </c>
      <c r="L676">
        <v>4.53</v>
      </c>
      <c r="M676">
        <v>9.120000000000001</v>
      </c>
      <c r="N676">
        <f t="shared" si="43"/>
        <v>1.4748819346522792</v>
      </c>
      <c r="O676">
        <v>7.57</v>
      </c>
    </row>
    <row r="677" spans="1:16" x14ac:dyDescent="0.3">
      <c r="A677" t="s">
        <v>603</v>
      </c>
      <c r="B677" t="s">
        <v>214</v>
      </c>
      <c r="C677">
        <v>57.3</v>
      </c>
      <c r="D677">
        <v>56</v>
      </c>
      <c r="E677">
        <f t="shared" si="40"/>
        <v>3.2185637680301045</v>
      </c>
      <c r="F677">
        <v>65</v>
      </c>
      <c r="G677">
        <f t="shared" si="41"/>
        <v>3.7358329450349426</v>
      </c>
      <c r="H677">
        <v>121</v>
      </c>
      <c r="I677">
        <f t="shared" si="42"/>
        <v>6.954396713065047</v>
      </c>
      <c r="L677">
        <v>4.99</v>
      </c>
      <c r="M677">
        <v>8.42</v>
      </c>
      <c r="N677">
        <f t="shared" si="43"/>
        <v>1.3573847268505488</v>
      </c>
      <c r="O677">
        <v>6.64</v>
      </c>
    </row>
    <row r="678" spans="1:16" x14ac:dyDescent="0.3">
      <c r="A678" t="s">
        <v>230</v>
      </c>
      <c r="B678" t="s">
        <v>229</v>
      </c>
      <c r="C678">
        <v>57.7</v>
      </c>
      <c r="D678">
        <v>50</v>
      </c>
      <c r="E678">
        <f t="shared" si="40"/>
        <v>2.8596467670994161</v>
      </c>
      <c r="F678">
        <v>61</v>
      </c>
      <c r="G678">
        <f t="shared" si="41"/>
        <v>3.4887690558612876</v>
      </c>
      <c r="H678">
        <v>111</v>
      </c>
      <c r="I678">
        <f t="shared" si="42"/>
        <v>6.3484158229607042</v>
      </c>
      <c r="L678">
        <v>5.32</v>
      </c>
      <c r="M678">
        <v>7.69</v>
      </c>
      <c r="N678">
        <f t="shared" si="43"/>
        <v>1.2358199357634314</v>
      </c>
      <c r="O678">
        <v>6.79</v>
      </c>
    </row>
    <row r="679" spans="1:16" x14ac:dyDescent="0.3">
      <c r="A679" t="s">
        <v>603</v>
      </c>
      <c r="B679" t="s">
        <v>682</v>
      </c>
      <c r="C679">
        <v>58.8</v>
      </c>
      <c r="D679">
        <v>56</v>
      </c>
      <c r="E679">
        <f t="shared" si="40"/>
        <v>3.1604109416995998</v>
      </c>
      <c r="F679">
        <v>65</v>
      </c>
      <c r="G679">
        <f t="shared" si="41"/>
        <v>3.6683341287584641</v>
      </c>
      <c r="H679">
        <v>121</v>
      </c>
      <c r="I679">
        <f t="shared" si="42"/>
        <v>6.8287450704580639</v>
      </c>
      <c r="L679">
        <v>5.07</v>
      </c>
      <c r="M679">
        <v>8.8000000000000007</v>
      </c>
      <c r="N679">
        <f t="shared" si="43"/>
        <v>1.402213464564386</v>
      </c>
      <c r="O679">
        <v>6.9</v>
      </c>
    </row>
    <row r="680" spans="1:16" ht="15" x14ac:dyDescent="0.25">
      <c r="A680" t="s">
        <v>490</v>
      </c>
      <c r="B680" t="s">
        <v>260</v>
      </c>
      <c r="C680">
        <v>59</v>
      </c>
      <c r="D680">
        <v>37</v>
      </c>
      <c r="E680">
        <f t="shared" si="40"/>
        <v>2.0831317540811587</v>
      </c>
      <c r="F680">
        <v>48</v>
      </c>
      <c r="G680">
        <f t="shared" si="41"/>
        <v>2.7024411944836655</v>
      </c>
      <c r="H680">
        <v>85</v>
      </c>
      <c r="I680">
        <f t="shared" si="42"/>
        <v>4.7855729485648242</v>
      </c>
      <c r="L680">
        <v>4.95</v>
      </c>
      <c r="M680" s="3">
        <v>6.75</v>
      </c>
      <c r="N680">
        <f t="shared" si="43"/>
        <v>1.0739162594052534</v>
      </c>
      <c r="O680">
        <v>5.95</v>
      </c>
      <c r="P680" s="3"/>
    </row>
    <row r="681" spans="1:16" ht="15" x14ac:dyDescent="0.25">
      <c r="A681" t="s">
        <v>490</v>
      </c>
      <c r="B681" t="s">
        <v>337</v>
      </c>
      <c r="C681">
        <v>59.6</v>
      </c>
      <c r="D681">
        <v>38</v>
      </c>
      <c r="E681">
        <f t="shared" si="40"/>
        <v>2.1242131849177914</v>
      </c>
      <c r="F681">
        <v>50</v>
      </c>
      <c r="G681">
        <f t="shared" si="41"/>
        <v>2.7950173485760414</v>
      </c>
      <c r="H681">
        <v>88</v>
      </c>
      <c r="I681">
        <f t="shared" si="42"/>
        <v>4.9192305334938329</v>
      </c>
      <c r="L681">
        <v>5.42</v>
      </c>
      <c r="M681">
        <v>7.74</v>
      </c>
      <c r="N681">
        <f t="shared" si="43"/>
        <v>1.2258196984853185</v>
      </c>
      <c r="O681">
        <v>5.88</v>
      </c>
    </row>
    <row r="682" spans="1:16" ht="15" x14ac:dyDescent="0.25">
      <c r="A682" t="s">
        <v>128</v>
      </c>
      <c r="B682" t="s">
        <v>488</v>
      </c>
      <c r="C682">
        <v>60.4</v>
      </c>
      <c r="D682">
        <v>30</v>
      </c>
      <c r="E682">
        <f t="shared" si="40"/>
        <v>1.6613072006256424</v>
      </c>
      <c r="F682">
        <v>37</v>
      </c>
      <c r="G682">
        <f t="shared" si="41"/>
        <v>2.0489455474382923</v>
      </c>
      <c r="H682">
        <v>67</v>
      </c>
      <c r="I682">
        <f t="shared" si="42"/>
        <v>3.7102527480639345</v>
      </c>
      <c r="J682">
        <v>15.7</v>
      </c>
      <c r="M682">
        <v>6.14</v>
      </c>
      <c r="N682">
        <f t="shared" si="43"/>
        <v>0.96659258597775477</v>
      </c>
      <c r="O682">
        <v>5.2</v>
      </c>
    </row>
    <row r="683" spans="1:16" x14ac:dyDescent="0.3">
      <c r="A683" t="s">
        <v>90</v>
      </c>
      <c r="B683" t="s">
        <v>175</v>
      </c>
      <c r="C683">
        <v>63.1</v>
      </c>
      <c r="D683">
        <v>47</v>
      </c>
      <c r="E683">
        <f t="shared" si="40"/>
        <v>2.5236306947071769</v>
      </c>
      <c r="F683">
        <v>53</v>
      </c>
      <c r="G683">
        <f t="shared" si="41"/>
        <v>2.845796315308093</v>
      </c>
      <c r="H683">
        <v>100</v>
      </c>
      <c r="I683">
        <f t="shared" si="42"/>
        <v>5.3694270100152703</v>
      </c>
      <c r="L683">
        <v>5.35</v>
      </c>
      <c r="M683">
        <v>7.81</v>
      </c>
      <c r="N683">
        <f t="shared" si="43"/>
        <v>1.2054910278269684</v>
      </c>
      <c r="O683">
        <v>6.31</v>
      </c>
    </row>
    <row r="684" spans="1:16" ht="15" x14ac:dyDescent="0.25">
      <c r="A684" t="s">
        <v>483</v>
      </c>
      <c r="B684" t="s">
        <v>484</v>
      </c>
      <c r="C684">
        <v>66.400000000000006</v>
      </c>
      <c r="D684">
        <v>62</v>
      </c>
      <c r="E684">
        <f t="shared" si="40"/>
        <v>3.2114332839519308</v>
      </c>
      <c r="F684">
        <v>76</v>
      </c>
      <c r="G684">
        <f t="shared" si="41"/>
        <v>3.9365956383926894</v>
      </c>
      <c r="H684">
        <v>138</v>
      </c>
      <c r="I684">
        <f t="shared" si="42"/>
        <v>7.1480289223446203</v>
      </c>
      <c r="L684">
        <v>5.31</v>
      </c>
      <c r="M684">
        <v>11.9</v>
      </c>
      <c r="N684">
        <f t="shared" si="43"/>
        <v>1.7950616097999452</v>
      </c>
      <c r="O684">
        <v>7.36</v>
      </c>
    </row>
    <row r="685" spans="1:16" ht="15" x14ac:dyDescent="0.25">
      <c r="A685" t="s">
        <v>127</v>
      </c>
      <c r="B685" t="s">
        <v>260</v>
      </c>
      <c r="C685">
        <v>67.2</v>
      </c>
      <c r="D685">
        <v>48</v>
      </c>
      <c r="E685">
        <f t="shared" si="40"/>
        <v>2.4653499366034128</v>
      </c>
      <c r="F685">
        <v>58</v>
      </c>
      <c r="G685">
        <f t="shared" si="41"/>
        <v>2.9789645067291239</v>
      </c>
      <c r="H685">
        <v>106</v>
      </c>
      <c r="I685">
        <f t="shared" si="42"/>
        <v>5.4443144433325372</v>
      </c>
      <c r="L685">
        <v>5.05</v>
      </c>
      <c r="M685">
        <v>9.6</v>
      </c>
      <c r="N685">
        <f t="shared" si="43"/>
        <v>1.4403194810213784</v>
      </c>
      <c r="O685">
        <v>6.71</v>
      </c>
    </row>
    <row r="686" spans="1:16" ht="15" x14ac:dyDescent="0.25">
      <c r="A686" t="s">
        <v>127</v>
      </c>
      <c r="B686" t="s">
        <v>337</v>
      </c>
      <c r="C686">
        <v>67.5</v>
      </c>
      <c r="D686">
        <v>48</v>
      </c>
      <c r="E686">
        <f t="shared" si="40"/>
        <v>2.4576137057580856</v>
      </c>
      <c r="F686">
        <v>58</v>
      </c>
      <c r="G686">
        <f t="shared" si="41"/>
        <v>2.9696165611243535</v>
      </c>
      <c r="H686">
        <v>106</v>
      </c>
      <c r="I686">
        <f t="shared" si="42"/>
        <v>5.4272302668824395</v>
      </c>
      <c r="L686">
        <v>5.26</v>
      </c>
      <c r="M686">
        <v>9.81</v>
      </c>
      <c r="N686">
        <f t="shared" si="43"/>
        <v>1.4688738534153205</v>
      </c>
      <c r="O686">
        <v>6.9</v>
      </c>
    </row>
    <row r="687" spans="1:16" ht="15" x14ac:dyDescent="0.25">
      <c r="A687" t="s">
        <v>610</v>
      </c>
      <c r="B687" t="s">
        <v>184</v>
      </c>
      <c r="C687">
        <v>46.3</v>
      </c>
      <c r="D687">
        <v>37</v>
      </c>
      <c r="E687">
        <f t="shared" si="40"/>
        <v>2.4716916771731774</v>
      </c>
      <c r="F687">
        <v>51</v>
      </c>
      <c r="G687">
        <f t="shared" si="41"/>
        <v>3.4069263658332982</v>
      </c>
      <c r="H687">
        <v>88</v>
      </c>
      <c r="I687">
        <f t="shared" si="42"/>
        <v>5.8786180430064761</v>
      </c>
      <c r="L687">
        <v>5.01</v>
      </c>
      <c r="M687">
        <v>8.4</v>
      </c>
      <c r="N687">
        <f t="shared" si="43"/>
        <v>1.4907474831099723</v>
      </c>
      <c r="O687">
        <v>6.2</v>
      </c>
    </row>
    <row r="688" spans="1:16" ht="15" x14ac:dyDescent="0.25">
      <c r="A688" t="s">
        <v>494</v>
      </c>
      <c r="B688" t="s">
        <v>384</v>
      </c>
      <c r="C688">
        <v>47.8</v>
      </c>
      <c r="D688">
        <v>44</v>
      </c>
      <c r="E688">
        <f t="shared" si="40"/>
        <v>2.8739227580384279</v>
      </c>
      <c r="F688">
        <v>54</v>
      </c>
      <c r="G688">
        <f t="shared" si="41"/>
        <v>3.5270870212289798</v>
      </c>
      <c r="H688">
        <v>98</v>
      </c>
      <c r="I688">
        <f t="shared" si="42"/>
        <v>6.4010097792674072</v>
      </c>
      <c r="L688">
        <v>5.28</v>
      </c>
      <c r="M688">
        <v>7.8</v>
      </c>
      <c r="N688">
        <f t="shared" si="43"/>
        <v>1.3645107334066235</v>
      </c>
      <c r="O688">
        <v>6.05</v>
      </c>
    </row>
    <row r="689" spans="1:16" ht="15" x14ac:dyDescent="0.25">
      <c r="A689" t="s">
        <v>494</v>
      </c>
      <c r="C689">
        <v>48.3</v>
      </c>
      <c r="D689">
        <v>45</v>
      </c>
      <c r="E689">
        <f t="shared" si="40"/>
        <v>2.9177375804063654</v>
      </c>
      <c r="F689">
        <v>56</v>
      </c>
      <c r="G689">
        <f t="shared" si="41"/>
        <v>3.630962322283477</v>
      </c>
      <c r="H689">
        <v>101</v>
      </c>
      <c r="I689">
        <f t="shared" si="42"/>
        <v>6.5486999026898429</v>
      </c>
      <c r="L689">
        <v>5.34</v>
      </c>
      <c r="M689">
        <v>7.28</v>
      </c>
      <c r="N689">
        <f t="shared" si="43"/>
        <v>1.267582915713946</v>
      </c>
      <c r="O689">
        <v>5.88</v>
      </c>
    </row>
    <row r="690" spans="1:16" ht="15" x14ac:dyDescent="0.25">
      <c r="A690" t="s">
        <v>192</v>
      </c>
      <c r="B690" t="s">
        <v>186</v>
      </c>
      <c r="C690">
        <v>52.8</v>
      </c>
      <c r="D690">
        <v>42</v>
      </c>
      <c r="E690">
        <f t="shared" si="40"/>
        <v>2.5573267498530359</v>
      </c>
      <c r="F690">
        <v>50</v>
      </c>
      <c r="G690">
        <f t="shared" si="41"/>
        <v>3.0444366069678996</v>
      </c>
      <c r="H690">
        <v>92</v>
      </c>
      <c r="I690">
        <f t="shared" si="42"/>
        <v>5.6017633568209355</v>
      </c>
      <c r="J690">
        <v>13.15</v>
      </c>
      <c r="M690">
        <v>6.9</v>
      </c>
      <c r="N690">
        <f t="shared" si="43"/>
        <v>1.1541263487537425</v>
      </c>
      <c r="O690">
        <v>6.31</v>
      </c>
    </row>
    <row r="691" spans="1:16" ht="15" x14ac:dyDescent="0.25">
      <c r="A691" t="s">
        <v>234</v>
      </c>
      <c r="B691" t="s">
        <v>394</v>
      </c>
      <c r="C691">
        <v>53.3</v>
      </c>
      <c r="D691">
        <v>57</v>
      </c>
      <c r="E691">
        <f t="shared" si="40"/>
        <v>3.4476536391068313</v>
      </c>
      <c r="F691">
        <v>72</v>
      </c>
      <c r="G691">
        <f t="shared" si="41"/>
        <v>4.3549309125559974</v>
      </c>
      <c r="H691">
        <v>129</v>
      </c>
      <c r="I691">
        <f t="shared" si="42"/>
        <v>7.8025845516628287</v>
      </c>
      <c r="L691">
        <v>4.59</v>
      </c>
      <c r="M691">
        <v>11.15</v>
      </c>
      <c r="N691">
        <f t="shared" si="43"/>
        <v>1.8570936384190215</v>
      </c>
      <c r="O691">
        <v>7.45</v>
      </c>
    </row>
    <row r="692" spans="1:16" ht="15" x14ac:dyDescent="0.25">
      <c r="A692" t="s">
        <v>683</v>
      </c>
      <c r="B692" t="s">
        <v>83</v>
      </c>
      <c r="C692">
        <v>53.9</v>
      </c>
      <c r="D692">
        <v>33</v>
      </c>
      <c r="E692">
        <f t="shared" si="40"/>
        <v>1.9803067896609572</v>
      </c>
      <c r="F692">
        <v>40</v>
      </c>
      <c r="G692">
        <f t="shared" si="41"/>
        <v>2.4003718662557056</v>
      </c>
      <c r="H692">
        <v>73</v>
      </c>
      <c r="I692">
        <f t="shared" si="42"/>
        <v>4.3806786559166628</v>
      </c>
      <c r="L692">
        <v>5.25</v>
      </c>
      <c r="M692">
        <v>7</v>
      </c>
      <c r="N692">
        <f t="shared" si="43"/>
        <v>1.1600195114161878</v>
      </c>
      <c r="O692">
        <v>6.4</v>
      </c>
    </row>
    <row r="693" spans="1:16" ht="15" x14ac:dyDescent="0.25">
      <c r="A693" t="s">
        <v>476</v>
      </c>
      <c r="B693" t="s">
        <v>207</v>
      </c>
      <c r="C693">
        <v>54.2</v>
      </c>
      <c r="D693">
        <v>45</v>
      </c>
      <c r="E693">
        <f t="shared" si="40"/>
        <v>2.6898633951956001</v>
      </c>
      <c r="F693">
        <v>54</v>
      </c>
      <c r="G693">
        <f t="shared" si="41"/>
        <v>3.2278360742347205</v>
      </c>
      <c r="H693">
        <v>99</v>
      </c>
      <c r="I693">
        <f t="shared" si="42"/>
        <v>5.9176994694303211</v>
      </c>
      <c r="L693">
        <v>5.47</v>
      </c>
      <c r="M693">
        <v>7.2</v>
      </c>
      <c r="N693">
        <f t="shared" si="43"/>
        <v>1.1901810801891362</v>
      </c>
      <c r="O693">
        <v>5.75</v>
      </c>
    </row>
    <row r="694" spans="1:16" ht="15" x14ac:dyDescent="0.25">
      <c r="A694" t="s">
        <v>476</v>
      </c>
      <c r="C694">
        <v>54.3</v>
      </c>
      <c r="D694">
        <v>46</v>
      </c>
      <c r="E694">
        <f t="shared" si="40"/>
        <v>2.7460642380962001</v>
      </c>
      <c r="F694">
        <v>54</v>
      </c>
      <c r="G694">
        <f t="shared" si="41"/>
        <v>3.223640627330322</v>
      </c>
      <c r="H694">
        <v>100</v>
      </c>
      <c r="I694">
        <f t="shared" si="42"/>
        <v>5.9697048654265217</v>
      </c>
      <c r="L694">
        <v>5.5</v>
      </c>
      <c r="M694">
        <v>7.12</v>
      </c>
      <c r="N694">
        <f t="shared" si="43"/>
        <v>1.1759791980279413</v>
      </c>
      <c r="O694">
        <v>5.68</v>
      </c>
    </row>
    <row r="695" spans="1:16" ht="15" x14ac:dyDescent="0.25">
      <c r="A695" t="s">
        <v>234</v>
      </c>
      <c r="C695">
        <v>54.9</v>
      </c>
      <c r="D695">
        <v>53</v>
      </c>
      <c r="E695">
        <f t="shared" si="40"/>
        <v>3.1395060174103033</v>
      </c>
      <c r="F695">
        <v>66</v>
      </c>
      <c r="G695">
        <f t="shared" si="41"/>
        <v>3.9095735311147175</v>
      </c>
      <c r="H695">
        <v>119</v>
      </c>
      <c r="I695">
        <f t="shared" si="42"/>
        <v>7.0490795485250208</v>
      </c>
      <c r="L695">
        <v>4.84</v>
      </c>
      <c r="M695">
        <v>10.72</v>
      </c>
      <c r="N695">
        <f t="shared" si="43"/>
        <v>1.7618255016043094</v>
      </c>
      <c r="O695">
        <v>7.3500000000000005</v>
      </c>
    </row>
    <row r="696" spans="1:16" ht="15" x14ac:dyDescent="0.25">
      <c r="A696" t="s">
        <v>684</v>
      </c>
      <c r="B696" t="s">
        <v>244</v>
      </c>
      <c r="C696">
        <v>62.1</v>
      </c>
      <c r="D696">
        <v>43</v>
      </c>
      <c r="E696">
        <f t="shared" si="40"/>
        <v>2.335025195305644</v>
      </c>
      <c r="F696">
        <v>57</v>
      </c>
      <c r="G696">
        <f t="shared" si="41"/>
        <v>3.095265956567947</v>
      </c>
      <c r="H696">
        <v>100</v>
      </c>
      <c r="I696">
        <f t="shared" si="42"/>
        <v>5.4302911518735915</v>
      </c>
      <c r="L696">
        <v>5.03</v>
      </c>
      <c r="M696">
        <v>8.6999999999999993</v>
      </c>
      <c r="N696">
        <f t="shared" si="43"/>
        <v>1.3525703821339679</v>
      </c>
      <c r="O696">
        <v>5.8</v>
      </c>
    </row>
    <row r="697" spans="1:16" ht="15" x14ac:dyDescent="0.25">
      <c r="A697" t="s">
        <v>15</v>
      </c>
      <c r="B697" t="s">
        <v>401</v>
      </c>
      <c r="C697">
        <v>64.099999999999994</v>
      </c>
      <c r="D697">
        <v>26</v>
      </c>
      <c r="E697">
        <f t="shared" si="40"/>
        <v>1.3806483876692615</v>
      </c>
      <c r="F697">
        <v>37</v>
      </c>
      <c r="G697">
        <f t="shared" si="41"/>
        <v>1.9647688593754875</v>
      </c>
      <c r="H697">
        <v>63</v>
      </c>
      <c r="I697">
        <f t="shared" si="42"/>
        <v>3.345417247044749</v>
      </c>
      <c r="J697">
        <v>15.05</v>
      </c>
      <c r="M697">
        <v>6.42</v>
      </c>
      <c r="N697">
        <f t="shared" si="43"/>
        <v>0.98394196534680745</v>
      </c>
      <c r="O697">
        <v>5.95</v>
      </c>
    </row>
    <row r="698" spans="1:16" ht="15" x14ac:dyDescent="0.25">
      <c r="A698" t="s">
        <v>1</v>
      </c>
      <c r="B698" t="s">
        <v>356</v>
      </c>
      <c r="C698">
        <v>65.3</v>
      </c>
      <c r="D698">
        <v>75</v>
      </c>
      <c r="E698">
        <f t="shared" si="40"/>
        <v>3.930858571961064</v>
      </c>
      <c r="F698">
        <v>93</v>
      </c>
      <c r="G698">
        <f t="shared" si="41"/>
        <v>4.8742646292317193</v>
      </c>
      <c r="H698">
        <v>168</v>
      </c>
      <c r="I698">
        <f t="shared" si="42"/>
        <v>8.8051232011927834</v>
      </c>
      <c r="L698">
        <v>4.37</v>
      </c>
      <c r="M698" s="3">
        <v>12.1</v>
      </c>
      <c r="N698">
        <f t="shared" si="43"/>
        <v>1.8390282990412636</v>
      </c>
      <c r="O698">
        <v>8.1999999999999993</v>
      </c>
      <c r="P698" s="3"/>
    </row>
    <row r="699" spans="1:16" ht="15" x14ac:dyDescent="0.25">
      <c r="A699" t="s">
        <v>685</v>
      </c>
      <c r="B699" t="s">
        <v>686</v>
      </c>
      <c r="C699">
        <v>68.099999999999994</v>
      </c>
      <c r="D699">
        <v>40</v>
      </c>
      <c r="E699">
        <f t="shared" si="40"/>
        <v>2.0352631781559345</v>
      </c>
      <c r="F699">
        <v>54</v>
      </c>
      <c r="G699">
        <f t="shared" si="41"/>
        <v>2.7476052905105117</v>
      </c>
      <c r="H699">
        <v>94</v>
      </c>
      <c r="I699">
        <f t="shared" si="42"/>
        <v>4.7828684686664467</v>
      </c>
      <c r="L699">
        <v>5</v>
      </c>
      <c r="M699">
        <v>6.8</v>
      </c>
      <c r="N699">
        <f t="shared" si="43"/>
        <v>1.014125623824726</v>
      </c>
      <c r="O699">
        <v>6</v>
      </c>
    </row>
    <row r="700" spans="1:16" ht="15" x14ac:dyDescent="0.25">
      <c r="A700" t="s">
        <v>190</v>
      </c>
      <c r="B700" t="s">
        <v>191</v>
      </c>
      <c r="D700">
        <v>63</v>
      </c>
      <c r="E700" t="str">
        <f t="shared" si="40"/>
        <v/>
      </c>
      <c r="F700">
        <v>80</v>
      </c>
      <c r="G700" t="str">
        <f t="shared" si="41"/>
        <v/>
      </c>
      <c r="H700">
        <v>143</v>
      </c>
      <c r="I700" t="str">
        <f t="shared" si="42"/>
        <v/>
      </c>
      <c r="J700">
        <v>15.35</v>
      </c>
      <c r="M700">
        <v>9.0500000000000007</v>
      </c>
      <c r="N700" t="str">
        <f t="shared" si="43"/>
        <v/>
      </c>
      <c r="O700">
        <v>5.56</v>
      </c>
    </row>
    <row r="701" spans="1:16" ht="15" x14ac:dyDescent="0.25">
      <c r="A701" t="s">
        <v>109</v>
      </c>
      <c r="B701" t="s">
        <v>108</v>
      </c>
      <c r="C701">
        <v>52.4</v>
      </c>
      <c r="D701">
        <v>30</v>
      </c>
      <c r="E701">
        <f t="shared" si="40"/>
        <v>1.8364895979237565</v>
      </c>
      <c r="F701">
        <v>40</v>
      </c>
      <c r="G701">
        <f t="shared" si="41"/>
        <v>2.4486527972316754</v>
      </c>
      <c r="H701">
        <v>70</v>
      </c>
      <c r="I701">
        <f t="shared" si="42"/>
        <v>4.2851423951554324</v>
      </c>
      <c r="J701">
        <v>13.78</v>
      </c>
      <c r="M701">
        <v>7.75</v>
      </c>
      <c r="N701">
        <f t="shared" si="43"/>
        <v>1.3007530653358601</v>
      </c>
      <c r="O701">
        <v>6.16</v>
      </c>
    </row>
    <row r="702" spans="1:16" ht="15" x14ac:dyDescent="0.25">
      <c r="A702" t="s">
        <v>612</v>
      </c>
      <c r="B702" t="s">
        <v>613</v>
      </c>
      <c r="C702">
        <v>53.1</v>
      </c>
      <c r="E702" t="str">
        <f t="shared" si="40"/>
        <v/>
      </c>
      <c r="G702" t="str">
        <f t="shared" si="41"/>
        <v/>
      </c>
      <c r="I702" t="str">
        <f t="shared" si="42"/>
        <v/>
      </c>
      <c r="L702">
        <v>5.46</v>
      </c>
      <c r="M702">
        <v>7.88</v>
      </c>
      <c r="N702">
        <f t="shared" si="43"/>
        <v>1.3146834590388266</v>
      </c>
      <c r="O702">
        <v>6.19</v>
      </c>
    </row>
    <row r="703" spans="1:16" ht="15" x14ac:dyDescent="0.25">
      <c r="A703" t="s">
        <v>363</v>
      </c>
      <c r="B703" t="s">
        <v>219</v>
      </c>
      <c r="C703">
        <v>55.5</v>
      </c>
      <c r="E703" t="str">
        <f t="shared" si="40"/>
        <v/>
      </c>
      <c r="G703" t="str">
        <f t="shared" si="41"/>
        <v/>
      </c>
      <c r="I703" t="str">
        <f t="shared" si="42"/>
        <v/>
      </c>
      <c r="L703">
        <v>5.12</v>
      </c>
      <c r="M703">
        <v>8.85</v>
      </c>
      <c r="N703">
        <f t="shared" si="43"/>
        <v>1.4473821910281153</v>
      </c>
      <c r="O703">
        <v>6.17</v>
      </c>
    </row>
    <row r="704" spans="1:16" ht="15" x14ac:dyDescent="0.25">
      <c r="A704" t="s">
        <v>122</v>
      </c>
      <c r="B704" t="s">
        <v>687</v>
      </c>
      <c r="C704">
        <v>56.2</v>
      </c>
      <c r="E704" t="str">
        <f t="shared" si="40"/>
        <v/>
      </c>
      <c r="G704" t="str">
        <f t="shared" si="41"/>
        <v/>
      </c>
      <c r="I704" t="str">
        <f t="shared" si="42"/>
        <v/>
      </c>
      <c r="L704">
        <v>5.29</v>
      </c>
      <c r="M704">
        <v>9.7200000000000006</v>
      </c>
      <c r="N704">
        <f t="shared" si="43"/>
        <v>1.5807102241468103</v>
      </c>
      <c r="O704">
        <v>6.45</v>
      </c>
    </row>
    <row r="705" spans="1:15" ht="15" x14ac:dyDescent="0.25">
      <c r="A705" t="s">
        <v>510</v>
      </c>
      <c r="B705" t="s">
        <v>42</v>
      </c>
      <c r="C705">
        <v>63.1</v>
      </c>
      <c r="D705">
        <v>45</v>
      </c>
      <c r="E705">
        <f t="shared" si="40"/>
        <v>2.4162421545068717</v>
      </c>
      <c r="F705">
        <v>60</v>
      </c>
      <c r="G705">
        <f t="shared" si="41"/>
        <v>3.221656206009162</v>
      </c>
      <c r="H705">
        <v>105</v>
      </c>
      <c r="I705">
        <f t="shared" si="42"/>
        <v>5.6378983605160338</v>
      </c>
      <c r="J705">
        <v>13.62</v>
      </c>
      <c r="M705">
        <v>9.02</v>
      </c>
      <c r="N705">
        <f t="shared" si="43"/>
        <v>1.3922572434057945</v>
      </c>
      <c r="O705">
        <v>6.76</v>
      </c>
    </row>
    <row r="706" spans="1:15" ht="15" x14ac:dyDescent="0.25">
      <c r="A706" t="s">
        <v>34</v>
      </c>
      <c r="B706" t="s">
        <v>688</v>
      </c>
      <c r="E706" t="str">
        <f t="shared" si="40"/>
        <v/>
      </c>
      <c r="G706" t="str">
        <f t="shared" si="41"/>
        <v/>
      </c>
      <c r="I706" t="str">
        <f t="shared" si="42"/>
        <v/>
      </c>
      <c r="L706">
        <v>5.7</v>
      </c>
      <c r="M706">
        <v>8.2799999999999994</v>
      </c>
      <c r="N706" t="str">
        <f t="shared" si="43"/>
        <v/>
      </c>
      <c r="O706">
        <v>5.58</v>
      </c>
    </row>
    <row r="707" spans="1:15" ht="15" x14ac:dyDescent="0.25">
      <c r="A707" t="s">
        <v>689</v>
      </c>
      <c r="B707" t="s">
        <v>521</v>
      </c>
      <c r="C707">
        <v>51</v>
      </c>
      <c r="D707">
        <v>63</v>
      </c>
      <c r="E707">
        <f t="shared" ref="E707:E770" si="44">IF(AND($C707&gt;0,D707&gt;0),D707/($C707^0.70558407859294),"")</f>
        <v>3.9310287502516292</v>
      </c>
      <c r="F707">
        <v>74</v>
      </c>
      <c r="G707">
        <f t="shared" ref="G707:G770" si="45">IF(AND($C707&gt;0,F707&gt;0),F707/($C707^0.70558407859294),"")</f>
        <v>4.6173988495019138</v>
      </c>
      <c r="H707">
        <v>137</v>
      </c>
      <c r="I707">
        <f t="shared" ref="I707:I770" si="46">IF(AND($C707&gt;0,H707&gt;0),H707/($C707^0.70558407859294),"")</f>
        <v>8.548427599753543</v>
      </c>
      <c r="L707">
        <v>5.19</v>
      </c>
      <c r="M707">
        <v>9.35</v>
      </c>
      <c r="N707">
        <f t="shared" ref="N707:N770" si="47">IF(AND($C707&gt;0,M707&gt;0),M707/($C707^0.450818786555515),"")</f>
        <v>1.5885719731986565</v>
      </c>
      <c r="O707">
        <v>7.47</v>
      </c>
    </row>
    <row r="708" spans="1:15" ht="15" x14ac:dyDescent="0.25">
      <c r="A708" t="s">
        <v>690</v>
      </c>
      <c r="B708" t="s">
        <v>691</v>
      </c>
      <c r="C708">
        <v>51.1</v>
      </c>
      <c r="D708">
        <v>30</v>
      </c>
      <c r="E708">
        <f t="shared" si="44"/>
        <v>1.8693329795641029</v>
      </c>
      <c r="F708">
        <v>42</v>
      </c>
      <c r="G708">
        <f t="shared" si="45"/>
        <v>2.6170661713897441</v>
      </c>
      <c r="H708">
        <v>72</v>
      </c>
      <c r="I708">
        <f t="shared" si="46"/>
        <v>4.4863991509538472</v>
      </c>
      <c r="J708">
        <v>13.7</v>
      </c>
      <c r="M708">
        <v>5.86</v>
      </c>
      <c r="N708">
        <f t="shared" si="47"/>
        <v>0.99473953494789269</v>
      </c>
      <c r="O708">
        <v>5.94</v>
      </c>
    </row>
    <row r="709" spans="1:15" ht="15" x14ac:dyDescent="0.25">
      <c r="A709" t="s">
        <v>524</v>
      </c>
      <c r="B709" t="s">
        <v>692</v>
      </c>
      <c r="C709">
        <v>52.8</v>
      </c>
      <c r="D709">
        <v>45</v>
      </c>
      <c r="E709">
        <f t="shared" si="44"/>
        <v>2.7399929462711099</v>
      </c>
      <c r="F709">
        <v>55</v>
      </c>
      <c r="G709">
        <f t="shared" si="45"/>
        <v>3.3488802676646898</v>
      </c>
      <c r="H709">
        <v>100</v>
      </c>
      <c r="I709">
        <f t="shared" si="46"/>
        <v>6.0888732139357993</v>
      </c>
      <c r="J709">
        <v>13.8</v>
      </c>
      <c r="M709">
        <v>8.86</v>
      </c>
      <c r="N709">
        <f t="shared" si="47"/>
        <v>1.4819651376750953</v>
      </c>
      <c r="O709">
        <v>6.8</v>
      </c>
    </row>
    <row r="710" spans="1:15" ht="15" x14ac:dyDescent="0.25">
      <c r="A710" t="s">
        <v>524</v>
      </c>
      <c r="B710" t="s">
        <v>614</v>
      </c>
      <c r="C710">
        <v>53</v>
      </c>
      <c r="D710">
        <v>44</v>
      </c>
      <c r="E710">
        <f t="shared" si="44"/>
        <v>2.6719669119609701</v>
      </c>
      <c r="F710">
        <v>56</v>
      </c>
      <c r="G710">
        <f t="shared" si="45"/>
        <v>3.4006851606775985</v>
      </c>
      <c r="H710">
        <v>100</v>
      </c>
      <c r="I710">
        <f t="shared" si="46"/>
        <v>6.0726520726385687</v>
      </c>
      <c r="L710">
        <v>5.19</v>
      </c>
      <c r="M710">
        <v>8.1</v>
      </c>
      <c r="N710">
        <f t="shared" si="47"/>
        <v>1.3525367170879394</v>
      </c>
      <c r="O710">
        <v>6.68</v>
      </c>
    </row>
    <row r="711" spans="1:15" ht="15" x14ac:dyDescent="0.25">
      <c r="A711" t="s">
        <v>689</v>
      </c>
      <c r="B711" t="s">
        <v>693</v>
      </c>
      <c r="C711">
        <v>54.2</v>
      </c>
      <c r="D711">
        <v>61</v>
      </c>
      <c r="E711">
        <f t="shared" si="44"/>
        <v>3.646259269042925</v>
      </c>
      <c r="F711">
        <v>70</v>
      </c>
      <c r="G711">
        <f t="shared" si="45"/>
        <v>4.1842319480820453</v>
      </c>
      <c r="H711">
        <v>131</v>
      </c>
      <c r="I711">
        <f t="shared" si="46"/>
        <v>7.8304912171249699</v>
      </c>
      <c r="J711">
        <v>13.1</v>
      </c>
      <c r="M711">
        <v>8.64</v>
      </c>
      <c r="N711">
        <f t="shared" si="47"/>
        <v>1.4282172962269635</v>
      </c>
      <c r="O711">
        <v>7.18</v>
      </c>
    </row>
    <row r="712" spans="1:15" ht="15" x14ac:dyDescent="0.25">
      <c r="A712" t="s">
        <v>243</v>
      </c>
      <c r="B712" t="s">
        <v>244</v>
      </c>
      <c r="C712">
        <v>56.7</v>
      </c>
      <c r="D712">
        <v>47</v>
      </c>
      <c r="E712">
        <f t="shared" si="44"/>
        <v>2.7214325260638987</v>
      </c>
      <c r="F712">
        <v>64</v>
      </c>
      <c r="G712">
        <f t="shared" si="45"/>
        <v>3.7057804610231813</v>
      </c>
      <c r="H712">
        <v>111</v>
      </c>
      <c r="I712">
        <f t="shared" si="46"/>
        <v>6.4272129870870804</v>
      </c>
      <c r="L712">
        <v>5.42</v>
      </c>
      <c r="M712">
        <v>9.41</v>
      </c>
      <c r="N712">
        <f t="shared" si="47"/>
        <v>1.5241981729109833</v>
      </c>
      <c r="O712">
        <v>6.36</v>
      </c>
    </row>
    <row r="713" spans="1:15" ht="15" x14ac:dyDescent="0.25">
      <c r="A713" t="s">
        <v>27</v>
      </c>
      <c r="B713" t="s">
        <v>372</v>
      </c>
      <c r="C713">
        <v>60.8</v>
      </c>
      <c r="D713">
        <v>60</v>
      </c>
      <c r="E713">
        <f t="shared" si="44"/>
        <v>3.3071758435952221</v>
      </c>
      <c r="F713">
        <v>70</v>
      </c>
      <c r="G713">
        <f t="shared" si="45"/>
        <v>3.8583718175277588</v>
      </c>
      <c r="H713">
        <v>130</v>
      </c>
      <c r="I713">
        <f t="shared" si="46"/>
        <v>7.1655476611229814</v>
      </c>
      <c r="J713">
        <v>14</v>
      </c>
      <c r="M713">
        <v>9.68</v>
      </c>
      <c r="N713">
        <f t="shared" si="47"/>
        <v>1.5193509801899328</v>
      </c>
      <c r="O713">
        <v>7.2</v>
      </c>
    </row>
    <row r="714" spans="1:15" x14ac:dyDescent="0.3">
      <c r="A714" t="s">
        <v>28</v>
      </c>
      <c r="B714" t="s">
        <v>113</v>
      </c>
      <c r="C714">
        <v>64.8</v>
      </c>
      <c r="D714">
        <v>67</v>
      </c>
      <c r="E714">
        <f t="shared" si="44"/>
        <v>3.5306634473686302</v>
      </c>
      <c r="F714">
        <v>80</v>
      </c>
      <c r="G714">
        <f t="shared" si="45"/>
        <v>4.2157175490968717</v>
      </c>
      <c r="H714">
        <v>147</v>
      </c>
      <c r="I714">
        <f t="shared" si="46"/>
        <v>7.7463809964655024</v>
      </c>
      <c r="L714">
        <v>5.16</v>
      </c>
      <c r="M714">
        <v>10.6</v>
      </c>
      <c r="N714">
        <f t="shared" si="47"/>
        <v>1.6166418581023612</v>
      </c>
      <c r="O714">
        <v>7.31</v>
      </c>
    </row>
    <row r="715" spans="1:15" ht="15" x14ac:dyDescent="0.25">
      <c r="A715" t="s">
        <v>245</v>
      </c>
      <c r="B715" t="s">
        <v>246</v>
      </c>
      <c r="C715">
        <v>68</v>
      </c>
      <c r="D715">
        <v>63</v>
      </c>
      <c r="E715">
        <f t="shared" si="44"/>
        <v>3.2088649295868534</v>
      </c>
      <c r="F715">
        <v>77</v>
      </c>
      <c r="G715">
        <f t="shared" si="45"/>
        <v>3.9219460250505982</v>
      </c>
      <c r="H715">
        <v>140</v>
      </c>
      <c r="I715">
        <f t="shared" si="46"/>
        <v>7.1308109546374512</v>
      </c>
      <c r="J715">
        <v>12.6</v>
      </c>
      <c r="M715">
        <v>10.09</v>
      </c>
      <c r="N715">
        <f t="shared" si="47"/>
        <v>1.5057806843576789</v>
      </c>
      <c r="O715">
        <v>6.46</v>
      </c>
    </row>
    <row r="716" spans="1:15" x14ac:dyDescent="0.3">
      <c r="A716" t="s">
        <v>114</v>
      </c>
      <c r="B716" t="s">
        <v>694</v>
      </c>
      <c r="C716">
        <v>68</v>
      </c>
      <c r="D716">
        <v>70</v>
      </c>
      <c r="E716">
        <f t="shared" si="44"/>
        <v>3.5654054773187256</v>
      </c>
      <c r="F716">
        <v>90</v>
      </c>
      <c r="G716">
        <f t="shared" si="45"/>
        <v>4.5840927565526473</v>
      </c>
      <c r="H716">
        <v>160</v>
      </c>
      <c r="I716">
        <f t="shared" si="46"/>
        <v>8.1494982338713733</v>
      </c>
      <c r="J716">
        <v>13.8</v>
      </c>
      <c r="M716">
        <v>9.120000000000001</v>
      </c>
      <c r="N716">
        <f t="shared" si="47"/>
        <v>1.3610227791221043</v>
      </c>
      <c r="O716">
        <v>6.45</v>
      </c>
    </row>
    <row r="717" spans="1:15" ht="15" x14ac:dyDescent="0.25">
      <c r="A717" t="s">
        <v>525</v>
      </c>
      <c r="B717" t="s">
        <v>109</v>
      </c>
      <c r="C717">
        <v>68.7</v>
      </c>
      <c r="D717">
        <v>66</v>
      </c>
      <c r="E717">
        <f t="shared" si="44"/>
        <v>3.3374633774240419</v>
      </c>
      <c r="F717">
        <v>81</v>
      </c>
      <c r="G717">
        <f t="shared" si="45"/>
        <v>4.0959777813840512</v>
      </c>
      <c r="H717">
        <v>147</v>
      </c>
      <c r="I717">
        <f t="shared" si="46"/>
        <v>7.4334411588080931</v>
      </c>
      <c r="L717">
        <v>5.22</v>
      </c>
      <c r="M717">
        <v>10.5</v>
      </c>
      <c r="N717">
        <f t="shared" si="47"/>
        <v>1.559748913984595</v>
      </c>
      <c r="O717">
        <v>7.22</v>
      </c>
    </row>
    <row r="718" spans="1:15" x14ac:dyDescent="0.3">
      <c r="A718" t="s">
        <v>114</v>
      </c>
      <c r="B718" t="s">
        <v>115</v>
      </c>
      <c r="C718">
        <v>69.099999999999994</v>
      </c>
      <c r="D718">
        <v>62</v>
      </c>
      <c r="E718">
        <f t="shared" si="44"/>
        <v>3.1223764762952921</v>
      </c>
      <c r="F718">
        <v>77</v>
      </c>
      <c r="G718">
        <f t="shared" si="45"/>
        <v>3.8777901399151209</v>
      </c>
      <c r="H718">
        <v>139</v>
      </c>
      <c r="I718">
        <f t="shared" si="46"/>
        <v>7.0001666162104135</v>
      </c>
      <c r="L718">
        <v>5.62</v>
      </c>
      <c r="M718">
        <v>9.61</v>
      </c>
      <c r="N718">
        <f t="shared" si="47"/>
        <v>1.4238102872452141</v>
      </c>
      <c r="O718">
        <v>6.08</v>
      </c>
    </row>
    <row r="719" spans="1:15" ht="15" x14ac:dyDescent="0.25">
      <c r="A719" t="s">
        <v>3</v>
      </c>
      <c r="B719" t="s">
        <v>199</v>
      </c>
      <c r="C719">
        <v>72.599999999999994</v>
      </c>
      <c r="D719">
        <v>56</v>
      </c>
      <c r="E719">
        <f t="shared" si="44"/>
        <v>2.7235840123391313</v>
      </c>
      <c r="F719">
        <v>66</v>
      </c>
      <c r="G719">
        <f t="shared" si="45"/>
        <v>3.2099383002568334</v>
      </c>
      <c r="H719">
        <v>122</v>
      </c>
      <c r="I719">
        <f t="shared" si="46"/>
        <v>5.9335223125959651</v>
      </c>
      <c r="J719">
        <v>13.65</v>
      </c>
      <c r="M719">
        <v>8.8800000000000008</v>
      </c>
      <c r="N719">
        <f t="shared" si="47"/>
        <v>1.2866717820810571</v>
      </c>
      <c r="O719">
        <v>6.07</v>
      </c>
    </row>
    <row r="720" spans="1:15" ht="15" x14ac:dyDescent="0.25">
      <c r="A720" t="s">
        <v>119</v>
      </c>
      <c r="B720" t="s">
        <v>695</v>
      </c>
      <c r="C720">
        <v>75.7</v>
      </c>
      <c r="E720" t="str">
        <f t="shared" si="44"/>
        <v/>
      </c>
      <c r="G720" t="str">
        <f t="shared" si="45"/>
        <v/>
      </c>
      <c r="I720" t="str">
        <f t="shared" si="46"/>
        <v/>
      </c>
      <c r="L720">
        <v>5.8</v>
      </c>
      <c r="M720">
        <v>8.49</v>
      </c>
      <c r="N720">
        <f t="shared" si="47"/>
        <v>1.2071909362143658</v>
      </c>
      <c r="O720">
        <v>5.68</v>
      </c>
    </row>
    <row r="721" spans="1:16" ht="15" x14ac:dyDescent="0.25">
      <c r="A721" t="s">
        <v>190</v>
      </c>
      <c r="B721" t="s">
        <v>196</v>
      </c>
      <c r="C721">
        <v>82</v>
      </c>
      <c r="D721">
        <v>60</v>
      </c>
      <c r="E721">
        <f t="shared" si="44"/>
        <v>2.6779019207273511</v>
      </c>
      <c r="F721">
        <v>77</v>
      </c>
      <c r="G721">
        <f t="shared" si="45"/>
        <v>3.4366407982667675</v>
      </c>
      <c r="H721">
        <v>137</v>
      </c>
      <c r="I721">
        <f t="shared" si="46"/>
        <v>6.1145427189941186</v>
      </c>
      <c r="L721">
        <v>5.64</v>
      </c>
      <c r="M721">
        <v>0</v>
      </c>
      <c r="N721" t="str">
        <f t="shared" si="47"/>
        <v/>
      </c>
      <c r="O721">
        <v>6.11</v>
      </c>
    </row>
    <row r="722" spans="1:16" ht="15" x14ac:dyDescent="0.25">
      <c r="A722" t="s">
        <v>103</v>
      </c>
      <c r="B722" t="s">
        <v>617</v>
      </c>
      <c r="C722">
        <v>44.4</v>
      </c>
      <c r="D722">
        <v>42</v>
      </c>
      <c r="E722">
        <f t="shared" si="44"/>
        <v>2.8898952111735294</v>
      </c>
      <c r="F722">
        <v>48</v>
      </c>
      <c r="G722">
        <f t="shared" si="45"/>
        <v>3.3027373841983194</v>
      </c>
      <c r="H722">
        <v>90</v>
      </c>
      <c r="I722">
        <f t="shared" si="46"/>
        <v>6.1926325953718484</v>
      </c>
      <c r="L722">
        <v>5</v>
      </c>
      <c r="M722">
        <v>7.25</v>
      </c>
      <c r="N722">
        <f t="shared" si="47"/>
        <v>1.3111935825997039</v>
      </c>
      <c r="O722">
        <v>6.48</v>
      </c>
    </row>
    <row r="723" spans="1:16" ht="15" x14ac:dyDescent="0.25">
      <c r="A723" t="s">
        <v>374</v>
      </c>
      <c r="B723" t="s">
        <v>252</v>
      </c>
      <c r="C723">
        <v>47.5</v>
      </c>
      <c r="D723">
        <v>54</v>
      </c>
      <c r="E723">
        <f t="shared" si="44"/>
        <v>3.5427902776845017</v>
      </c>
      <c r="F723">
        <v>65</v>
      </c>
      <c r="G723">
        <f t="shared" si="45"/>
        <v>4.2644697786943073</v>
      </c>
      <c r="H723">
        <v>119</v>
      </c>
      <c r="I723">
        <f t="shared" si="46"/>
        <v>7.8072600563788086</v>
      </c>
      <c r="L723">
        <v>5.0599999999999996</v>
      </c>
      <c r="M723">
        <v>8.49</v>
      </c>
      <c r="N723">
        <f t="shared" si="47"/>
        <v>1.489438966905513</v>
      </c>
      <c r="O723">
        <v>6.71</v>
      </c>
    </row>
    <row r="724" spans="1:16" ht="15" x14ac:dyDescent="0.25">
      <c r="A724" t="s">
        <v>2</v>
      </c>
      <c r="B724" t="s">
        <v>696</v>
      </c>
      <c r="C724">
        <v>50.4</v>
      </c>
      <c r="D724">
        <v>28</v>
      </c>
      <c r="E724">
        <f t="shared" si="44"/>
        <v>1.7617738112530381</v>
      </c>
      <c r="F724">
        <v>38</v>
      </c>
      <c r="G724">
        <f t="shared" si="45"/>
        <v>2.3909787438434091</v>
      </c>
      <c r="H724">
        <v>66</v>
      </c>
      <c r="I724">
        <f t="shared" si="46"/>
        <v>4.1527525550964475</v>
      </c>
      <c r="J724">
        <v>14.4</v>
      </c>
      <c r="M724">
        <v>6.13</v>
      </c>
      <c r="N724">
        <f t="shared" si="47"/>
        <v>1.0470629822978512</v>
      </c>
      <c r="O724">
        <v>5.9</v>
      </c>
    </row>
    <row r="725" spans="1:16" ht="15" x14ac:dyDescent="0.25">
      <c r="A725" t="s">
        <v>78</v>
      </c>
      <c r="B725" t="s">
        <v>531</v>
      </c>
      <c r="C725">
        <v>54.5</v>
      </c>
      <c r="D725">
        <v>51</v>
      </c>
      <c r="E725">
        <f t="shared" si="44"/>
        <v>3.036661965921422</v>
      </c>
      <c r="F725">
        <v>58</v>
      </c>
      <c r="G725">
        <f t="shared" si="45"/>
        <v>3.4534587063420092</v>
      </c>
      <c r="H725">
        <v>109</v>
      </c>
      <c r="I725">
        <f t="shared" si="46"/>
        <v>6.4901206722634317</v>
      </c>
      <c r="J725">
        <v>13.56</v>
      </c>
      <c r="M725">
        <v>7.26</v>
      </c>
      <c r="N725">
        <f t="shared" si="47"/>
        <v>1.1971166096737431</v>
      </c>
      <c r="O725">
        <v>6.38</v>
      </c>
    </row>
    <row r="726" spans="1:16" ht="15" x14ac:dyDescent="0.25">
      <c r="A726" t="s">
        <v>58</v>
      </c>
      <c r="B726" t="s">
        <v>173</v>
      </c>
      <c r="C726">
        <v>56.4</v>
      </c>
      <c r="D726">
        <v>47</v>
      </c>
      <c r="E726">
        <f t="shared" si="44"/>
        <v>2.7316383736436327</v>
      </c>
      <c r="F726">
        <v>55</v>
      </c>
      <c r="G726">
        <f t="shared" si="45"/>
        <v>3.1965980968170169</v>
      </c>
      <c r="H726">
        <v>102</v>
      </c>
      <c r="I726">
        <f t="shared" si="46"/>
        <v>5.9282364704606492</v>
      </c>
      <c r="J726">
        <v>13.45</v>
      </c>
      <c r="M726">
        <v>7.4</v>
      </c>
      <c r="N726">
        <f t="shared" si="47"/>
        <v>1.2014956399523491</v>
      </c>
      <c r="O726">
        <v>6.88</v>
      </c>
    </row>
    <row r="727" spans="1:16" x14ac:dyDescent="0.3">
      <c r="A727" t="s">
        <v>48</v>
      </c>
      <c r="B727" t="s">
        <v>616</v>
      </c>
      <c r="C727">
        <v>56.5</v>
      </c>
      <c r="D727">
        <v>34</v>
      </c>
      <c r="E727">
        <f t="shared" si="44"/>
        <v>1.9736104105507537</v>
      </c>
      <c r="F727">
        <v>41</v>
      </c>
      <c r="G727">
        <f t="shared" si="45"/>
        <v>2.3799419656641443</v>
      </c>
      <c r="H727">
        <v>75</v>
      </c>
      <c r="I727">
        <f t="shared" si="46"/>
        <v>4.353552376214898</v>
      </c>
      <c r="J727">
        <v>14.62</v>
      </c>
      <c r="M727">
        <v>6.98</v>
      </c>
      <c r="N727">
        <f t="shared" si="47"/>
        <v>1.1323979315078052</v>
      </c>
      <c r="O727">
        <v>5.52</v>
      </c>
    </row>
    <row r="728" spans="1:16" ht="15" x14ac:dyDescent="0.25">
      <c r="A728" t="s">
        <v>265</v>
      </c>
      <c r="B728" t="s">
        <v>266</v>
      </c>
      <c r="C728">
        <v>59.5</v>
      </c>
      <c r="D728">
        <v>56</v>
      </c>
      <c r="E728">
        <f t="shared" si="44"/>
        <v>3.1341307380289973</v>
      </c>
      <c r="F728">
        <v>61</v>
      </c>
      <c r="G728">
        <f t="shared" si="45"/>
        <v>3.4139638396387291</v>
      </c>
      <c r="H728">
        <v>117</v>
      </c>
      <c r="I728">
        <f t="shared" si="46"/>
        <v>6.548094577667726</v>
      </c>
      <c r="J728">
        <v>13.15</v>
      </c>
      <c r="M728">
        <v>9.0299999999999994</v>
      </c>
      <c r="N728">
        <f t="shared" si="47"/>
        <v>1.4312060555594652</v>
      </c>
      <c r="O728">
        <v>6.74</v>
      </c>
    </row>
    <row r="729" spans="1:16" x14ac:dyDescent="0.3">
      <c r="A729" t="s">
        <v>36</v>
      </c>
      <c r="B729" t="s">
        <v>207</v>
      </c>
      <c r="C729">
        <v>63.5</v>
      </c>
      <c r="D729">
        <v>63</v>
      </c>
      <c r="E729">
        <f t="shared" si="44"/>
        <v>3.3676900329931607</v>
      </c>
      <c r="F729">
        <v>71</v>
      </c>
      <c r="G729">
        <f t="shared" si="45"/>
        <v>3.7953332117859433</v>
      </c>
      <c r="H729">
        <v>134</v>
      </c>
      <c r="I729">
        <f t="shared" si="46"/>
        <v>7.1630232447791036</v>
      </c>
      <c r="J729">
        <v>11.91</v>
      </c>
      <c r="M729" s="3">
        <v>10.71</v>
      </c>
      <c r="N729">
        <f t="shared" si="47"/>
        <v>1.6484098750275649</v>
      </c>
      <c r="O729">
        <v>7.08</v>
      </c>
      <c r="P729" s="3"/>
    </row>
    <row r="730" spans="1:16" x14ac:dyDescent="0.3">
      <c r="A730" t="s">
        <v>36</v>
      </c>
      <c r="B730" t="s">
        <v>530</v>
      </c>
      <c r="C730">
        <v>65.599999999999994</v>
      </c>
      <c r="D730">
        <v>59</v>
      </c>
      <c r="E730">
        <f t="shared" si="44"/>
        <v>3.0822906597335025</v>
      </c>
      <c r="F730">
        <v>70</v>
      </c>
      <c r="G730">
        <f t="shared" si="45"/>
        <v>3.6569550200227998</v>
      </c>
      <c r="H730">
        <v>129</v>
      </c>
      <c r="I730">
        <f t="shared" si="46"/>
        <v>6.7392456797563023</v>
      </c>
      <c r="L730">
        <v>4.9400000000000004</v>
      </c>
      <c r="M730">
        <v>10.48</v>
      </c>
      <c r="N730">
        <f t="shared" si="47"/>
        <v>1.5895233003537756</v>
      </c>
      <c r="O730">
        <v>7.2</v>
      </c>
    </row>
    <row r="731" spans="1:16" ht="15" x14ac:dyDescent="0.25">
      <c r="A731" t="s">
        <v>382</v>
      </c>
      <c r="B731" t="s">
        <v>526</v>
      </c>
      <c r="C731">
        <v>69.8</v>
      </c>
      <c r="D731">
        <v>32</v>
      </c>
      <c r="E731">
        <f t="shared" si="44"/>
        <v>1.6001288255519899</v>
      </c>
      <c r="F731">
        <v>42</v>
      </c>
      <c r="G731">
        <f t="shared" si="45"/>
        <v>2.1001690835369868</v>
      </c>
      <c r="H731">
        <v>74</v>
      </c>
      <c r="I731">
        <f t="shared" si="46"/>
        <v>3.7002979090889765</v>
      </c>
      <c r="J731">
        <v>14.71</v>
      </c>
      <c r="M731">
        <v>6.89</v>
      </c>
      <c r="N731">
        <f t="shared" si="47"/>
        <v>1.0161891596482797</v>
      </c>
      <c r="O731">
        <v>5.0999999999999996</v>
      </c>
    </row>
    <row r="732" spans="1:16" ht="15" x14ac:dyDescent="0.25">
      <c r="A732" t="s">
        <v>63</v>
      </c>
      <c r="B732" t="s">
        <v>64</v>
      </c>
      <c r="C732">
        <v>70.3</v>
      </c>
      <c r="D732">
        <v>54</v>
      </c>
      <c r="E732">
        <f t="shared" si="44"/>
        <v>2.6866524477353098</v>
      </c>
      <c r="F732">
        <v>71</v>
      </c>
      <c r="G732">
        <f t="shared" si="45"/>
        <v>3.5324504405408703</v>
      </c>
      <c r="H732">
        <v>125</v>
      </c>
      <c r="I732">
        <f t="shared" si="46"/>
        <v>6.2191028882761801</v>
      </c>
      <c r="L732">
        <v>5.21</v>
      </c>
      <c r="M732">
        <v>8.69</v>
      </c>
      <c r="N732">
        <f t="shared" si="47"/>
        <v>1.2775491519168745</v>
      </c>
      <c r="O732">
        <v>6.35</v>
      </c>
    </row>
    <row r="733" spans="1:16" ht="15" x14ac:dyDescent="0.25">
      <c r="A733" t="s">
        <v>271</v>
      </c>
      <c r="B733" t="s">
        <v>389</v>
      </c>
      <c r="C733">
        <v>73.8</v>
      </c>
      <c r="D733">
        <v>54</v>
      </c>
      <c r="E733">
        <f t="shared" si="44"/>
        <v>2.5961090612482534</v>
      </c>
      <c r="F733">
        <v>78</v>
      </c>
      <c r="G733">
        <f t="shared" si="45"/>
        <v>3.7499353106919213</v>
      </c>
      <c r="H733">
        <v>132</v>
      </c>
      <c r="I733">
        <f t="shared" si="46"/>
        <v>6.3460443719401747</v>
      </c>
      <c r="L733">
        <v>5.5</v>
      </c>
      <c r="M733">
        <v>9.9600000000000009</v>
      </c>
      <c r="N733">
        <f t="shared" si="47"/>
        <v>1.4325323434460608</v>
      </c>
      <c r="O733">
        <v>5.92</v>
      </c>
    </row>
    <row r="734" spans="1:16" ht="15" x14ac:dyDescent="0.25">
      <c r="A734" t="s">
        <v>271</v>
      </c>
      <c r="B734" t="s">
        <v>256</v>
      </c>
      <c r="C734">
        <v>74.7</v>
      </c>
      <c r="D734">
        <v>51</v>
      </c>
      <c r="E734">
        <f t="shared" si="44"/>
        <v>2.4310001484116168</v>
      </c>
      <c r="F734">
        <v>77</v>
      </c>
      <c r="G734">
        <f t="shared" si="45"/>
        <v>3.6703335574057743</v>
      </c>
      <c r="H734">
        <v>128</v>
      </c>
      <c r="I734">
        <f t="shared" si="46"/>
        <v>6.1013337058173915</v>
      </c>
      <c r="J734">
        <v>13.99</v>
      </c>
      <c r="M734">
        <v>9.58</v>
      </c>
      <c r="N734">
        <f t="shared" si="47"/>
        <v>1.3703685674759849</v>
      </c>
      <c r="O734">
        <v>6.1</v>
      </c>
    </row>
    <row r="735" spans="1:16" ht="15" x14ac:dyDescent="0.25">
      <c r="A735" t="s">
        <v>615</v>
      </c>
      <c r="B735" t="s">
        <v>318</v>
      </c>
      <c r="D735">
        <v>40</v>
      </c>
      <c r="E735" t="str">
        <f t="shared" si="44"/>
        <v/>
      </c>
      <c r="F735">
        <v>60</v>
      </c>
      <c r="G735" t="str">
        <f t="shared" si="45"/>
        <v/>
      </c>
      <c r="H735">
        <v>100</v>
      </c>
      <c r="I735" t="str">
        <f t="shared" si="46"/>
        <v/>
      </c>
      <c r="J735">
        <v>15.12</v>
      </c>
      <c r="M735">
        <v>8.49</v>
      </c>
      <c r="N735" t="str">
        <f t="shared" si="47"/>
        <v/>
      </c>
      <c r="O735">
        <v>5</v>
      </c>
    </row>
    <row r="736" spans="1:16" ht="15" x14ac:dyDescent="0.25">
      <c r="A736" t="s">
        <v>85</v>
      </c>
      <c r="B736" t="s">
        <v>390</v>
      </c>
      <c r="C736">
        <v>45.5</v>
      </c>
      <c r="D736">
        <v>36</v>
      </c>
      <c r="E736">
        <f t="shared" si="44"/>
        <v>2.4346473111152163</v>
      </c>
      <c r="F736">
        <v>52</v>
      </c>
      <c r="G736">
        <f t="shared" si="45"/>
        <v>3.5167127827219793</v>
      </c>
      <c r="H736">
        <v>88</v>
      </c>
      <c r="I736">
        <f t="shared" si="46"/>
        <v>5.951360093837196</v>
      </c>
      <c r="J736">
        <v>12.8</v>
      </c>
      <c r="M736">
        <v>8.23</v>
      </c>
      <c r="N736">
        <f t="shared" si="47"/>
        <v>1.4720994460506753</v>
      </c>
      <c r="O736">
        <v>6.4</v>
      </c>
    </row>
    <row r="737" spans="1:16" ht="15" x14ac:dyDescent="0.25">
      <c r="A737" t="s">
        <v>273</v>
      </c>
      <c r="B737" t="s">
        <v>392</v>
      </c>
      <c r="C737">
        <v>47.9</v>
      </c>
      <c r="D737">
        <v>38</v>
      </c>
      <c r="E737">
        <f t="shared" si="44"/>
        <v>2.4783669653595966</v>
      </c>
      <c r="F737">
        <v>46</v>
      </c>
      <c r="G737">
        <f t="shared" si="45"/>
        <v>3.0001284317510906</v>
      </c>
      <c r="H737">
        <v>84</v>
      </c>
      <c r="I737">
        <f t="shared" si="46"/>
        <v>5.4784953971106871</v>
      </c>
      <c r="J737">
        <v>13.7</v>
      </c>
      <c r="M737">
        <v>7.03</v>
      </c>
      <c r="N737">
        <f t="shared" si="47"/>
        <v>1.2286509134164045</v>
      </c>
      <c r="O737">
        <v>5.61</v>
      </c>
    </row>
    <row r="738" spans="1:16" x14ac:dyDescent="0.3">
      <c r="A738" t="s">
        <v>121</v>
      </c>
      <c r="B738" t="s">
        <v>201</v>
      </c>
      <c r="C738">
        <v>52.5</v>
      </c>
      <c r="D738">
        <v>50</v>
      </c>
      <c r="E738">
        <f t="shared" si="44"/>
        <v>3.0567011982652841</v>
      </c>
      <c r="F738">
        <v>62</v>
      </c>
      <c r="G738">
        <f t="shared" si="45"/>
        <v>3.7903094858489523</v>
      </c>
      <c r="H738">
        <v>112</v>
      </c>
      <c r="I738">
        <f t="shared" si="46"/>
        <v>6.8470106841142364</v>
      </c>
      <c r="K738">
        <v>10.5</v>
      </c>
      <c r="M738">
        <v>9.9</v>
      </c>
      <c r="N738">
        <f t="shared" si="47"/>
        <v>1.6601795683940663</v>
      </c>
      <c r="O738">
        <v>6.98</v>
      </c>
    </row>
    <row r="739" spans="1:16" ht="15" x14ac:dyDescent="0.25">
      <c r="A739" t="s">
        <v>272</v>
      </c>
      <c r="B739" t="s">
        <v>387</v>
      </c>
      <c r="C739">
        <v>56.4</v>
      </c>
      <c r="D739">
        <v>51</v>
      </c>
      <c r="E739">
        <f t="shared" si="44"/>
        <v>2.9641182352303246</v>
      </c>
      <c r="F739">
        <v>64</v>
      </c>
      <c r="G739">
        <f t="shared" si="45"/>
        <v>3.7196777853870739</v>
      </c>
      <c r="H739">
        <v>115</v>
      </c>
      <c r="I739">
        <f t="shared" si="46"/>
        <v>6.6837960206173985</v>
      </c>
      <c r="K739">
        <v>11.4</v>
      </c>
      <c r="M739">
        <v>8.35</v>
      </c>
      <c r="N739">
        <f t="shared" si="47"/>
        <v>1.3557417018381235</v>
      </c>
      <c r="O739">
        <v>6.85</v>
      </c>
    </row>
    <row r="740" spans="1:16" ht="15" x14ac:dyDescent="0.25">
      <c r="A740" t="s">
        <v>37</v>
      </c>
      <c r="B740" t="s">
        <v>384</v>
      </c>
      <c r="C740">
        <v>56.8</v>
      </c>
      <c r="D740">
        <v>66</v>
      </c>
      <c r="E740">
        <f t="shared" si="44"/>
        <v>3.8168375974811899</v>
      </c>
      <c r="F740">
        <v>75</v>
      </c>
      <c r="G740">
        <f t="shared" si="45"/>
        <v>4.3373154516831702</v>
      </c>
      <c r="H740">
        <v>141</v>
      </c>
      <c r="I740">
        <f t="shared" si="46"/>
        <v>8.1541530491643606</v>
      </c>
      <c r="J740">
        <v>12.4</v>
      </c>
      <c r="M740">
        <v>10.1</v>
      </c>
      <c r="N740">
        <f t="shared" si="47"/>
        <v>1.63466282401153</v>
      </c>
      <c r="O740">
        <v>7.2</v>
      </c>
    </row>
    <row r="741" spans="1:16" x14ac:dyDescent="0.3">
      <c r="A741" t="s">
        <v>208</v>
      </c>
      <c r="B741" t="s">
        <v>209</v>
      </c>
      <c r="C741">
        <v>58.6</v>
      </c>
      <c r="D741">
        <v>56</v>
      </c>
      <c r="E741">
        <f t="shared" si="44"/>
        <v>3.1680178254299385</v>
      </c>
      <c r="F741">
        <v>69</v>
      </c>
      <c r="G741">
        <f t="shared" si="45"/>
        <v>3.9034505349047453</v>
      </c>
      <c r="H741">
        <v>125</v>
      </c>
      <c r="I741">
        <f t="shared" si="46"/>
        <v>7.0714683603346842</v>
      </c>
      <c r="K741">
        <v>10.9</v>
      </c>
      <c r="M741">
        <v>9.4</v>
      </c>
      <c r="N741">
        <f t="shared" si="47"/>
        <v>1.5001213622065726</v>
      </c>
      <c r="O741">
        <v>6.38</v>
      </c>
    </row>
    <row r="742" spans="1:16" ht="15" x14ac:dyDescent="0.25">
      <c r="A742" t="s">
        <v>86</v>
      </c>
      <c r="B742" t="s">
        <v>533</v>
      </c>
      <c r="C742">
        <v>58.8</v>
      </c>
      <c r="D742">
        <v>50</v>
      </c>
      <c r="E742">
        <f t="shared" si="44"/>
        <v>2.8217954836603569</v>
      </c>
      <c r="F742">
        <v>65</v>
      </c>
      <c r="G742">
        <f t="shared" si="45"/>
        <v>3.6683341287584641</v>
      </c>
      <c r="H742">
        <v>115</v>
      </c>
      <c r="I742">
        <f t="shared" si="46"/>
        <v>6.490129612418821</v>
      </c>
      <c r="K742">
        <v>11.8</v>
      </c>
      <c r="M742">
        <v>8.3000000000000007</v>
      </c>
      <c r="N742">
        <f t="shared" si="47"/>
        <v>1.3225422449868642</v>
      </c>
      <c r="O742">
        <v>5.97</v>
      </c>
    </row>
    <row r="743" spans="1:16" ht="15" x14ac:dyDescent="0.25">
      <c r="A743" t="s">
        <v>31</v>
      </c>
      <c r="B743" t="s">
        <v>203</v>
      </c>
      <c r="C743">
        <v>60.3</v>
      </c>
      <c r="D743">
        <v>38</v>
      </c>
      <c r="E743">
        <f t="shared" si="44"/>
        <v>2.1067841692277849</v>
      </c>
      <c r="F743">
        <v>50</v>
      </c>
      <c r="G743">
        <f t="shared" si="45"/>
        <v>2.7720844331944536</v>
      </c>
      <c r="H743">
        <v>88</v>
      </c>
      <c r="I743">
        <f t="shared" si="46"/>
        <v>4.8788686024222381</v>
      </c>
      <c r="J743">
        <v>13.1</v>
      </c>
      <c r="M743">
        <v>8.7799999999999994</v>
      </c>
      <c r="N743">
        <f t="shared" si="47"/>
        <v>1.3832288089907405</v>
      </c>
      <c r="O743">
        <v>6.48</v>
      </c>
    </row>
    <row r="744" spans="1:16" ht="15" x14ac:dyDescent="0.25">
      <c r="A744" t="s">
        <v>110</v>
      </c>
      <c r="B744" t="s">
        <v>388</v>
      </c>
      <c r="C744">
        <v>61.4</v>
      </c>
      <c r="D744">
        <v>49</v>
      </c>
      <c r="E744">
        <f t="shared" si="44"/>
        <v>2.682211050927942</v>
      </c>
      <c r="F744">
        <v>62</v>
      </c>
      <c r="G744">
        <f t="shared" si="45"/>
        <v>3.3938180644394369</v>
      </c>
      <c r="H744">
        <v>111</v>
      </c>
      <c r="I744">
        <f t="shared" si="46"/>
        <v>6.0760291153673789</v>
      </c>
      <c r="J744">
        <v>13.4</v>
      </c>
      <c r="M744">
        <v>9.93</v>
      </c>
      <c r="N744">
        <f t="shared" si="47"/>
        <v>1.5517056921337675</v>
      </c>
      <c r="O744">
        <v>6.47</v>
      </c>
    </row>
    <row r="745" spans="1:16" ht="15" x14ac:dyDescent="0.25">
      <c r="A745" t="s">
        <v>620</v>
      </c>
      <c r="B745" t="s">
        <v>320</v>
      </c>
      <c r="C745">
        <v>61.7</v>
      </c>
      <c r="D745">
        <v>37</v>
      </c>
      <c r="E745">
        <f t="shared" si="44"/>
        <v>2.0183896763321489</v>
      </c>
      <c r="F745">
        <v>44</v>
      </c>
      <c r="G745">
        <f t="shared" si="45"/>
        <v>2.4002471826652578</v>
      </c>
      <c r="H745">
        <v>81</v>
      </c>
      <c r="I745">
        <f t="shared" si="46"/>
        <v>4.4186368589974068</v>
      </c>
      <c r="J745">
        <v>13.9</v>
      </c>
      <c r="M745" s="3">
        <v>6.51</v>
      </c>
      <c r="N745">
        <f t="shared" si="47"/>
        <v>1.0150485223780938</v>
      </c>
      <c r="O745">
        <v>5.7</v>
      </c>
      <c r="P745" s="3"/>
    </row>
    <row r="746" spans="1:16" ht="15" x14ac:dyDescent="0.25">
      <c r="A746" t="s">
        <v>532</v>
      </c>
      <c r="B746" t="s">
        <v>318</v>
      </c>
      <c r="C746">
        <v>61.8</v>
      </c>
      <c r="D746">
        <v>66</v>
      </c>
      <c r="E746">
        <f t="shared" si="44"/>
        <v>3.5962591723242761</v>
      </c>
      <c r="F746">
        <v>75</v>
      </c>
      <c r="G746">
        <f t="shared" si="45"/>
        <v>4.0866581503684953</v>
      </c>
      <c r="H746">
        <v>141</v>
      </c>
      <c r="I746">
        <f t="shared" si="46"/>
        <v>7.6829173226927718</v>
      </c>
      <c r="J746">
        <v>13.2</v>
      </c>
      <c r="M746">
        <v>10.5</v>
      </c>
      <c r="N746">
        <f t="shared" si="47"/>
        <v>1.6359802181690994</v>
      </c>
      <c r="O746">
        <v>7.49</v>
      </c>
    </row>
    <row r="747" spans="1:16" ht="15" x14ac:dyDescent="0.25">
      <c r="A747" t="s">
        <v>301</v>
      </c>
      <c r="B747" t="s">
        <v>697</v>
      </c>
      <c r="C747">
        <v>62.4</v>
      </c>
      <c r="D747">
        <v>35</v>
      </c>
      <c r="E747">
        <f t="shared" si="44"/>
        <v>1.8941500497522905</v>
      </c>
      <c r="F747">
        <v>45</v>
      </c>
      <c r="G747">
        <f t="shared" si="45"/>
        <v>2.435335778252945</v>
      </c>
      <c r="H747">
        <v>80</v>
      </c>
      <c r="I747">
        <f t="shared" si="46"/>
        <v>4.3294858280052351</v>
      </c>
      <c r="J747">
        <v>13.2</v>
      </c>
      <c r="M747">
        <v>8.3000000000000007</v>
      </c>
      <c r="N747">
        <f t="shared" si="47"/>
        <v>1.2875827627145471</v>
      </c>
      <c r="O747">
        <v>5.72</v>
      </c>
    </row>
    <row r="748" spans="1:16" ht="15" x14ac:dyDescent="0.25">
      <c r="A748" t="s">
        <v>698</v>
      </c>
      <c r="B748" t="s">
        <v>577</v>
      </c>
      <c r="C748">
        <v>64</v>
      </c>
      <c r="D748">
        <v>48</v>
      </c>
      <c r="E748">
        <f t="shared" si="44"/>
        <v>2.5516987722403903</v>
      </c>
      <c r="F748">
        <v>50</v>
      </c>
      <c r="G748">
        <f t="shared" si="45"/>
        <v>2.658019554417073</v>
      </c>
      <c r="H748">
        <v>98</v>
      </c>
      <c r="I748">
        <f t="shared" si="46"/>
        <v>5.2097183266574634</v>
      </c>
      <c r="J748">
        <v>13.7</v>
      </c>
      <c r="M748">
        <v>7.88</v>
      </c>
      <c r="N748">
        <f t="shared" si="47"/>
        <v>1.2085548159534139</v>
      </c>
      <c r="O748">
        <v>5.71</v>
      </c>
    </row>
    <row r="749" spans="1:16" ht="15" x14ac:dyDescent="0.25">
      <c r="A749" t="s">
        <v>225</v>
      </c>
      <c r="B749" t="s">
        <v>487</v>
      </c>
      <c r="C749">
        <v>66.099999999999994</v>
      </c>
      <c r="D749">
        <v>47</v>
      </c>
      <c r="E749">
        <f t="shared" si="44"/>
        <v>2.4422644524969095</v>
      </c>
      <c r="F749">
        <v>60</v>
      </c>
      <c r="G749">
        <f t="shared" si="45"/>
        <v>3.1177844074428629</v>
      </c>
      <c r="H749">
        <v>107</v>
      </c>
      <c r="I749">
        <f t="shared" si="46"/>
        <v>5.5600488599397728</v>
      </c>
      <c r="J749">
        <v>13.9</v>
      </c>
      <c r="M749">
        <v>8.65</v>
      </c>
      <c r="N749">
        <f t="shared" si="47"/>
        <v>1.3074801199785417</v>
      </c>
      <c r="O749">
        <v>6.35</v>
      </c>
    </row>
    <row r="750" spans="1:16" ht="15" x14ac:dyDescent="0.25">
      <c r="A750" t="s">
        <v>4</v>
      </c>
      <c r="B750" t="s">
        <v>540</v>
      </c>
      <c r="C750">
        <v>67.7</v>
      </c>
      <c r="D750">
        <v>45</v>
      </c>
      <c r="E750">
        <f t="shared" si="44"/>
        <v>2.2992081736251362</v>
      </c>
      <c r="F750">
        <v>53</v>
      </c>
      <c r="G750">
        <f t="shared" si="45"/>
        <v>2.707956293380716</v>
      </c>
      <c r="H750">
        <v>98</v>
      </c>
      <c r="I750">
        <f t="shared" si="46"/>
        <v>5.0071644670058522</v>
      </c>
      <c r="J750">
        <v>14.4</v>
      </c>
      <c r="M750">
        <v>7.95</v>
      </c>
      <c r="N750">
        <f t="shared" si="47"/>
        <v>1.1887851363211277</v>
      </c>
      <c r="O750">
        <v>5.32</v>
      </c>
    </row>
    <row r="751" spans="1:16" ht="15" x14ac:dyDescent="0.25">
      <c r="A751" t="s">
        <v>536</v>
      </c>
      <c r="B751" t="s">
        <v>537</v>
      </c>
      <c r="C751">
        <v>68.5</v>
      </c>
      <c r="D751">
        <v>57</v>
      </c>
      <c r="E751">
        <f t="shared" si="44"/>
        <v>2.8882901236540826</v>
      </c>
      <c r="F751">
        <v>69</v>
      </c>
      <c r="G751">
        <f t="shared" si="45"/>
        <v>3.4963512023180998</v>
      </c>
      <c r="H751">
        <v>126</v>
      </c>
      <c r="I751">
        <f t="shared" si="46"/>
        <v>6.3846413259721828</v>
      </c>
      <c r="J751">
        <v>14.6</v>
      </c>
      <c r="M751">
        <v>7.82</v>
      </c>
      <c r="N751">
        <f t="shared" si="47"/>
        <v>1.1631693695627119</v>
      </c>
      <c r="O751">
        <v>5.6</v>
      </c>
    </row>
    <row r="752" spans="1:16" ht="15" x14ac:dyDescent="0.25">
      <c r="A752" t="s">
        <v>271</v>
      </c>
      <c r="B752" t="s">
        <v>383</v>
      </c>
      <c r="C752">
        <v>68.900000000000006</v>
      </c>
      <c r="D752">
        <v>60</v>
      </c>
      <c r="E752">
        <f t="shared" si="44"/>
        <v>3.0278407837044838</v>
      </c>
      <c r="F752">
        <v>70</v>
      </c>
      <c r="G752">
        <f t="shared" si="45"/>
        <v>3.5324809143218978</v>
      </c>
      <c r="H752">
        <v>130</v>
      </c>
      <c r="I752">
        <f t="shared" si="46"/>
        <v>6.5603216980263817</v>
      </c>
      <c r="K752">
        <v>11</v>
      </c>
      <c r="M752">
        <v>8.8000000000000007</v>
      </c>
      <c r="N752">
        <f t="shared" si="47"/>
        <v>1.3055061231300016</v>
      </c>
      <c r="O752">
        <v>6.98</v>
      </c>
    </row>
    <row r="753" spans="1:16" ht="15" x14ac:dyDescent="0.25">
      <c r="A753" t="s">
        <v>127</v>
      </c>
      <c r="B753" t="s">
        <v>389</v>
      </c>
      <c r="C753">
        <v>70.5</v>
      </c>
      <c r="D753">
        <v>62</v>
      </c>
      <c r="E753">
        <f t="shared" si="44"/>
        <v>3.0784979896492426</v>
      </c>
      <c r="F753">
        <v>72</v>
      </c>
      <c r="G753">
        <f t="shared" si="45"/>
        <v>3.5750299234636369</v>
      </c>
      <c r="H753">
        <v>134</v>
      </c>
      <c r="I753">
        <f t="shared" si="46"/>
        <v>6.6535279131128791</v>
      </c>
      <c r="J753">
        <v>12.6</v>
      </c>
      <c r="M753">
        <v>9.8000000000000007</v>
      </c>
      <c r="N753">
        <f t="shared" si="47"/>
        <v>1.4388903522061367</v>
      </c>
      <c r="O753">
        <v>6.05</v>
      </c>
    </row>
    <row r="754" spans="1:16" ht="15" x14ac:dyDescent="0.25">
      <c r="A754" t="s">
        <v>699</v>
      </c>
      <c r="B754" t="s">
        <v>551</v>
      </c>
      <c r="C754">
        <v>47.9</v>
      </c>
      <c r="D754">
        <v>48</v>
      </c>
      <c r="E754">
        <f t="shared" si="44"/>
        <v>3.1305687983489641</v>
      </c>
      <c r="F754">
        <v>62</v>
      </c>
      <c r="G754">
        <f t="shared" si="45"/>
        <v>4.0436513645340781</v>
      </c>
      <c r="H754">
        <v>110</v>
      </c>
      <c r="I754">
        <f t="shared" si="46"/>
        <v>7.1742201628830422</v>
      </c>
      <c r="L754">
        <v>4.71</v>
      </c>
      <c r="M754">
        <v>9.4</v>
      </c>
      <c r="N754">
        <f t="shared" si="47"/>
        <v>1.6428618187929165</v>
      </c>
    </row>
    <row r="755" spans="1:16" ht="15" x14ac:dyDescent="0.25">
      <c r="A755" t="s">
        <v>13</v>
      </c>
      <c r="B755" t="s">
        <v>175</v>
      </c>
      <c r="C755">
        <v>48.6</v>
      </c>
      <c r="D755">
        <v>50</v>
      </c>
      <c r="E755">
        <f t="shared" si="44"/>
        <v>3.2277976893868923</v>
      </c>
      <c r="F755">
        <v>61</v>
      </c>
      <c r="G755">
        <f t="shared" si="45"/>
        <v>3.9379131810520089</v>
      </c>
      <c r="H755">
        <v>111</v>
      </c>
      <c r="I755">
        <f t="shared" si="46"/>
        <v>7.1657108704389012</v>
      </c>
      <c r="J755">
        <v>10.7</v>
      </c>
      <c r="M755" s="3">
        <v>10.130000000000001</v>
      </c>
      <c r="N755">
        <f t="shared" si="47"/>
        <v>1.7589039697762794</v>
      </c>
      <c r="O755">
        <v>6.9</v>
      </c>
      <c r="P755" s="3"/>
    </row>
    <row r="756" spans="1:16" ht="15" x14ac:dyDescent="0.25">
      <c r="A756" t="s">
        <v>700</v>
      </c>
      <c r="B756" t="s">
        <v>633</v>
      </c>
      <c r="C756">
        <v>48.7</v>
      </c>
      <c r="D756">
        <v>33</v>
      </c>
      <c r="E756">
        <f t="shared" si="44"/>
        <v>2.1272590143814081</v>
      </c>
      <c r="F756">
        <v>42</v>
      </c>
      <c r="G756">
        <f t="shared" si="45"/>
        <v>2.7074205637581557</v>
      </c>
      <c r="H756">
        <v>75</v>
      </c>
      <c r="I756">
        <f t="shared" si="46"/>
        <v>4.8346795781395633</v>
      </c>
      <c r="L756">
        <v>4.8099999999999996</v>
      </c>
      <c r="M756">
        <v>6.8100000000000005</v>
      </c>
      <c r="N756">
        <f t="shared" si="47"/>
        <v>1.1813466479776999</v>
      </c>
    </row>
    <row r="757" spans="1:16" ht="15" x14ac:dyDescent="0.25">
      <c r="A757" t="s">
        <v>701</v>
      </c>
      <c r="B757" t="s">
        <v>542</v>
      </c>
      <c r="C757">
        <v>48.9</v>
      </c>
      <c r="D757">
        <v>46</v>
      </c>
      <c r="E757">
        <f t="shared" si="44"/>
        <v>2.9567077309365848</v>
      </c>
      <c r="F757">
        <v>55</v>
      </c>
      <c r="G757">
        <f t="shared" si="45"/>
        <v>3.5351940261198296</v>
      </c>
      <c r="H757">
        <v>101</v>
      </c>
      <c r="I757">
        <f t="shared" si="46"/>
        <v>6.4919017570564144</v>
      </c>
      <c r="L757">
        <v>4.62</v>
      </c>
      <c r="M757">
        <v>7.98</v>
      </c>
      <c r="N757">
        <f t="shared" si="47"/>
        <v>1.3817539709865299</v>
      </c>
    </row>
    <row r="758" spans="1:16" ht="15" x14ac:dyDescent="0.25">
      <c r="A758" t="s">
        <v>702</v>
      </c>
      <c r="B758" t="s">
        <v>629</v>
      </c>
      <c r="C758">
        <v>52.4</v>
      </c>
      <c r="D758">
        <v>70</v>
      </c>
      <c r="E758">
        <f t="shared" si="44"/>
        <v>4.2851423951554324</v>
      </c>
      <c r="F758">
        <v>79</v>
      </c>
      <c r="G758">
        <f t="shared" si="45"/>
        <v>4.8360892745325588</v>
      </c>
      <c r="H758">
        <v>149</v>
      </c>
      <c r="I758">
        <f t="shared" si="46"/>
        <v>9.1212316696879903</v>
      </c>
      <c r="L758">
        <v>4.66</v>
      </c>
      <c r="M758">
        <v>9.8000000000000007</v>
      </c>
      <c r="N758">
        <f t="shared" si="47"/>
        <v>1.6448232310053459</v>
      </c>
    </row>
    <row r="759" spans="1:16" ht="15" x14ac:dyDescent="0.25">
      <c r="A759" t="s">
        <v>446</v>
      </c>
      <c r="B759" t="s">
        <v>632</v>
      </c>
      <c r="C759">
        <v>52.6</v>
      </c>
      <c r="D759">
        <v>53</v>
      </c>
      <c r="E759">
        <f t="shared" si="44"/>
        <v>3.2357557309615821</v>
      </c>
      <c r="F759">
        <v>63</v>
      </c>
      <c r="G759">
        <f t="shared" si="45"/>
        <v>3.8462756801996165</v>
      </c>
      <c r="H759">
        <v>116</v>
      </c>
      <c r="I759">
        <f t="shared" si="46"/>
        <v>7.0820314111611982</v>
      </c>
      <c r="K759">
        <v>10.87</v>
      </c>
      <c r="M759">
        <v>10.130000000000001</v>
      </c>
      <c r="N759">
        <f t="shared" si="47"/>
        <v>1.6972926889102973</v>
      </c>
      <c r="O759">
        <v>7.33</v>
      </c>
    </row>
    <row r="760" spans="1:16" x14ac:dyDescent="0.3">
      <c r="A760" t="s">
        <v>703</v>
      </c>
      <c r="B760" t="s">
        <v>186</v>
      </c>
      <c r="C760">
        <v>56.6</v>
      </c>
      <c r="D760">
        <v>60</v>
      </c>
      <c r="E760">
        <f t="shared" si="44"/>
        <v>3.4784990079977747</v>
      </c>
      <c r="F760">
        <v>66</v>
      </c>
      <c r="G760">
        <f t="shared" si="45"/>
        <v>3.8263489087975522</v>
      </c>
      <c r="H760">
        <v>126</v>
      </c>
      <c r="I760">
        <f t="shared" si="46"/>
        <v>7.3048479167953273</v>
      </c>
      <c r="K760">
        <v>10.63</v>
      </c>
      <c r="M760">
        <v>10.34</v>
      </c>
      <c r="N760">
        <f t="shared" si="47"/>
        <v>1.6761696093589415</v>
      </c>
      <c r="O760">
        <v>7.13</v>
      </c>
    </row>
    <row r="761" spans="1:16" ht="15" x14ac:dyDescent="0.25">
      <c r="A761" t="s">
        <v>623</v>
      </c>
      <c r="B761" t="s">
        <v>549</v>
      </c>
      <c r="C761">
        <v>56.8</v>
      </c>
      <c r="D761">
        <v>54</v>
      </c>
      <c r="E761">
        <f t="shared" si="44"/>
        <v>3.1228671252118825</v>
      </c>
      <c r="F761">
        <v>61</v>
      </c>
      <c r="G761">
        <f t="shared" si="45"/>
        <v>3.5276832340356452</v>
      </c>
      <c r="H761">
        <v>115</v>
      </c>
      <c r="I761">
        <f t="shared" si="46"/>
        <v>6.6505503592475277</v>
      </c>
      <c r="L761">
        <v>4.66</v>
      </c>
      <c r="M761">
        <v>8.8000000000000007</v>
      </c>
      <c r="N761">
        <f t="shared" si="47"/>
        <v>1.4242606783466798</v>
      </c>
    </row>
    <row r="762" spans="1:16" ht="15" x14ac:dyDescent="0.25">
      <c r="A762" t="s">
        <v>548</v>
      </c>
      <c r="B762" t="s">
        <v>287</v>
      </c>
      <c r="C762">
        <v>57.4</v>
      </c>
      <c r="D762">
        <v>61</v>
      </c>
      <c r="E762">
        <f t="shared" si="44"/>
        <v>3.5016247888113909</v>
      </c>
      <c r="F762">
        <v>68</v>
      </c>
      <c r="G762">
        <f t="shared" si="45"/>
        <v>3.9034505842487639</v>
      </c>
      <c r="H762">
        <v>129</v>
      </c>
      <c r="I762">
        <f t="shared" si="46"/>
        <v>7.4050753730601553</v>
      </c>
      <c r="K762">
        <v>10.88</v>
      </c>
      <c r="M762">
        <v>9.3000000000000007</v>
      </c>
      <c r="N762">
        <f t="shared" si="47"/>
        <v>1.4980710918877385</v>
      </c>
      <c r="O762">
        <v>6.73</v>
      </c>
    </row>
    <row r="763" spans="1:16" ht="15" x14ac:dyDescent="0.25">
      <c r="A763" t="s">
        <v>704</v>
      </c>
      <c r="B763" t="s">
        <v>547</v>
      </c>
      <c r="C763">
        <v>58</v>
      </c>
      <c r="D763">
        <v>43</v>
      </c>
      <c r="E763">
        <f t="shared" si="44"/>
        <v>2.4503139897289983</v>
      </c>
      <c r="F763">
        <v>50</v>
      </c>
      <c r="G763">
        <f t="shared" si="45"/>
        <v>2.84920231363837</v>
      </c>
      <c r="H763">
        <v>93</v>
      </c>
      <c r="I763">
        <f t="shared" si="46"/>
        <v>5.2995163033673682</v>
      </c>
      <c r="K763">
        <v>12.8</v>
      </c>
      <c r="M763">
        <v>7.1400000000000006</v>
      </c>
      <c r="N763">
        <f t="shared" si="47"/>
        <v>1.1447528766505446</v>
      </c>
      <c r="O763">
        <v>5.83</v>
      </c>
    </row>
    <row r="764" spans="1:16" ht="15" x14ac:dyDescent="0.25">
      <c r="A764" t="s">
        <v>627</v>
      </c>
      <c r="B764" t="s">
        <v>544</v>
      </c>
      <c r="C764">
        <v>60.7</v>
      </c>
      <c r="D764">
        <v>47</v>
      </c>
      <c r="E764">
        <f t="shared" si="44"/>
        <v>2.5936317166975194</v>
      </c>
      <c r="F764">
        <v>59</v>
      </c>
      <c r="G764">
        <f t="shared" si="45"/>
        <v>3.2558355592585881</v>
      </c>
      <c r="H764">
        <v>106</v>
      </c>
      <c r="I764">
        <f t="shared" si="46"/>
        <v>5.8494672759561075</v>
      </c>
      <c r="L764">
        <v>4.6900000000000004</v>
      </c>
      <c r="M764">
        <v>8.5299999999999994</v>
      </c>
      <c r="N764">
        <f t="shared" si="47"/>
        <v>1.3398434863054836</v>
      </c>
    </row>
    <row r="765" spans="1:16" ht="15" x14ac:dyDescent="0.25">
      <c r="A765" t="s">
        <v>44</v>
      </c>
      <c r="B765" t="s">
        <v>625</v>
      </c>
      <c r="C765">
        <v>62.7</v>
      </c>
      <c r="D765">
        <v>43</v>
      </c>
      <c r="E765">
        <f t="shared" si="44"/>
        <v>2.3192368017087897</v>
      </c>
      <c r="F765">
        <v>50</v>
      </c>
      <c r="G765">
        <f t="shared" si="45"/>
        <v>2.6967869787311507</v>
      </c>
      <c r="H765">
        <v>93</v>
      </c>
      <c r="I765">
        <f t="shared" si="46"/>
        <v>5.0160237804399408</v>
      </c>
      <c r="L765">
        <v>5.41</v>
      </c>
      <c r="M765">
        <v>8.06</v>
      </c>
      <c r="N765">
        <f t="shared" si="47"/>
        <v>1.2476508589694715</v>
      </c>
    </row>
    <row r="766" spans="1:16" ht="15" x14ac:dyDescent="0.25">
      <c r="A766" t="s">
        <v>705</v>
      </c>
      <c r="B766" t="s">
        <v>186</v>
      </c>
      <c r="C766">
        <v>63.3</v>
      </c>
      <c r="D766">
        <v>33</v>
      </c>
      <c r="E766">
        <f t="shared" si="44"/>
        <v>1.7679588930165642</v>
      </c>
      <c r="F766">
        <v>43</v>
      </c>
      <c r="G766">
        <f t="shared" si="45"/>
        <v>2.303704012112493</v>
      </c>
      <c r="H766">
        <v>76</v>
      </c>
      <c r="I766">
        <f t="shared" si="46"/>
        <v>4.0716629051290569</v>
      </c>
      <c r="L766">
        <v>4.97</v>
      </c>
      <c r="M766">
        <v>7.58</v>
      </c>
      <c r="N766">
        <f t="shared" si="47"/>
        <v>1.1683220437559509</v>
      </c>
    </row>
    <row r="767" spans="1:16" ht="15" x14ac:dyDescent="0.25">
      <c r="A767" t="s">
        <v>706</v>
      </c>
      <c r="B767" t="s">
        <v>239</v>
      </c>
      <c r="C767">
        <v>67.8</v>
      </c>
      <c r="D767">
        <v>47</v>
      </c>
      <c r="E767">
        <f t="shared" si="44"/>
        <v>2.3988955658899913</v>
      </c>
      <c r="F767">
        <v>54</v>
      </c>
      <c r="G767">
        <f t="shared" si="45"/>
        <v>2.7561778842140323</v>
      </c>
      <c r="H767">
        <v>101</v>
      </c>
      <c r="I767">
        <f t="shared" si="46"/>
        <v>5.1550734501040232</v>
      </c>
      <c r="K767">
        <v>11.28</v>
      </c>
      <c r="M767">
        <v>7.59</v>
      </c>
      <c r="N767">
        <f t="shared" si="47"/>
        <v>1.1341983924407002</v>
      </c>
      <c r="O767">
        <v>5.55</v>
      </c>
    </row>
    <row r="768" spans="1:16" ht="15" x14ac:dyDescent="0.25">
      <c r="A768" t="s">
        <v>700</v>
      </c>
      <c r="B768" t="s">
        <v>545</v>
      </c>
      <c r="C768">
        <v>72.7</v>
      </c>
      <c r="D768">
        <v>57</v>
      </c>
      <c r="E768">
        <f t="shared" si="44"/>
        <v>2.7695283404342317</v>
      </c>
      <c r="F768">
        <v>65</v>
      </c>
      <c r="G768">
        <f t="shared" si="45"/>
        <v>3.1582340724250013</v>
      </c>
      <c r="H768">
        <v>122</v>
      </c>
      <c r="I768">
        <f t="shared" si="46"/>
        <v>5.9277624128592326</v>
      </c>
      <c r="L768">
        <v>4.78</v>
      </c>
      <c r="M768">
        <v>9.7900000000000009</v>
      </c>
      <c r="N768">
        <f t="shared" si="47"/>
        <v>1.4176466879121801</v>
      </c>
    </row>
    <row r="769" spans="1:15" ht="15" x14ac:dyDescent="0.25">
      <c r="A769" t="s">
        <v>131</v>
      </c>
      <c r="B769" t="s">
        <v>214</v>
      </c>
      <c r="C769">
        <v>73.2</v>
      </c>
      <c r="D769">
        <v>51</v>
      </c>
      <c r="E769">
        <f t="shared" si="44"/>
        <v>2.4660441236932069</v>
      </c>
      <c r="F769">
        <v>60</v>
      </c>
      <c r="G769">
        <f t="shared" si="45"/>
        <v>2.9012283808155379</v>
      </c>
      <c r="H769">
        <v>111</v>
      </c>
      <c r="I769">
        <f t="shared" si="46"/>
        <v>5.3672725045087448</v>
      </c>
      <c r="L769">
        <v>4.8499999999999996</v>
      </c>
      <c r="M769">
        <v>5.53</v>
      </c>
      <c r="N769">
        <f t="shared" si="47"/>
        <v>0.79830437289059819</v>
      </c>
    </row>
    <row r="770" spans="1:15" ht="15" x14ac:dyDescent="0.25">
      <c r="A770" t="s">
        <v>51</v>
      </c>
      <c r="B770" t="s">
        <v>622</v>
      </c>
      <c r="C770">
        <v>74.099999999999994</v>
      </c>
      <c r="D770">
        <v>42</v>
      </c>
      <c r="E770">
        <f t="shared" si="44"/>
        <v>2.0134244260145167</v>
      </c>
      <c r="F770">
        <v>51</v>
      </c>
      <c r="G770">
        <f t="shared" si="45"/>
        <v>2.4448725173033417</v>
      </c>
      <c r="H770">
        <v>93</v>
      </c>
      <c r="I770">
        <f t="shared" si="46"/>
        <v>4.4582969433178583</v>
      </c>
      <c r="K770">
        <v>12.53</v>
      </c>
      <c r="M770">
        <v>7.72</v>
      </c>
      <c r="N770">
        <f t="shared" si="47"/>
        <v>1.1083275397657377</v>
      </c>
      <c r="O770">
        <v>5.5</v>
      </c>
    </row>
    <row r="771" spans="1:15" ht="15" x14ac:dyDescent="0.25">
      <c r="A771" t="s">
        <v>707</v>
      </c>
      <c r="B771" t="s">
        <v>708</v>
      </c>
      <c r="C771">
        <v>76.8</v>
      </c>
      <c r="D771">
        <v>42</v>
      </c>
      <c r="E771">
        <f t="shared" ref="E771:E834" si="48">IF(AND($C771&gt;0,D771&gt;0),D771/($C771^0.70558407859294),"")</f>
        <v>1.9632175654231754</v>
      </c>
      <c r="F771">
        <v>49</v>
      </c>
      <c r="G771">
        <f t="shared" ref="G771:G834" si="49">IF(AND($C771&gt;0,F771&gt;0),F771/($C771^0.70558407859294),"")</f>
        <v>2.2904204929937046</v>
      </c>
      <c r="H771">
        <v>91</v>
      </c>
      <c r="I771">
        <f t="shared" ref="I771:I834" si="50">IF(AND($C771&gt;0,H771&gt;0),H771/($C771^0.70558407859294),"")</f>
        <v>4.2536380584168798</v>
      </c>
      <c r="K771">
        <v>11.6</v>
      </c>
      <c r="M771">
        <v>8.17</v>
      </c>
      <c r="N771">
        <f t="shared" ref="N771:N834" si="51">IF(AND($C771&gt;0,M771&gt;0),M771/($C771^0.450818786555515),"")</f>
        <v>1.1541594161721234</v>
      </c>
      <c r="O771">
        <v>5.19</v>
      </c>
    </row>
    <row r="772" spans="1:15" ht="15" x14ac:dyDescent="0.25">
      <c r="A772" t="s">
        <v>126</v>
      </c>
      <c r="B772" t="s">
        <v>366</v>
      </c>
      <c r="C772">
        <v>49.9</v>
      </c>
      <c r="D772">
        <v>61</v>
      </c>
      <c r="E772">
        <f t="shared" si="48"/>
        <v>3.8652458822086215</v>
      </c>
      <c r="F772">
        <v>71</v>
      </c>
      <c r="G772">
        <f t="shared" si="49"/>
        <v>4.4988927481444607</v>
      </c>
      <c r="H772">
        <v>132</v>
      </c>
      <c r="I772">
        <f t="shared" si="50"/>
        <v>8.3641386303530822</v>
      </c>
      <c r="K772">
        <v>10.1</v>
      </c>
      <c r="M772">
        <v>9.25</v>
      </c>
      <c r="N772">
        <f t="shared" si="51"/>
        <v>1.5871066279390593</v>
      </c>
      <c r="O772">
        <v>7.25</v>
      </c>
    </row>
    <row r="773" spans="1:15" x14ac:dyDescent="0.3">
      <c r="A773" t="s">
        <v>651</v>
      </c>
      <c r="B773" t="s">
        <v>399</v>
      </c>
      <c r="C773">
        <v>50</v>
      </c>
      <c r="D773">
        <v>58</v>
      </c>
      <c r="E773">
        <f t="shared" si="48"/>
        <v>3.6699640369673805</v>
      </c>
      <c r="F773">
        <v>74</v>
      </c>
      <c r="G773">
        <f t="shared" si="49"/>
        <v>4.6823679092342436</v>
      </c>
      <c r="H773">
        <v>132</v>
      </c>
      <c r="I773">
        <f t="shared" si="50"/>
        <v>8.352331946201625</v>
      </c>
      <c r="K773">
        <v>10.5</v>
      </c>
      <c r="M773">
        <v>7.52</v>
      </c>
      <c r="N773">
        <f t="shared" si="51"/>
        <v>1.2891107939507818</v>
      </c>
      <c r="O773">
        <v>7.15</v>
      </c>
    </row>
    <row r="774" spans="1:15" ht="15" x14ac:dyDescent="0.25">
      <c r="A774" t="s">
        <v>650</v>
      </c>
      <c r="B774" t="s">
        <v>407</v>
      </c>
      <c r="C774">
        <v>51.4</v>
      </c>
      <c r="D774">
        <v>50</v>
      </c>
      <c r="E774">
        <f t="shared" si="48"/>
        <v>3.1027134513564318</v>
      </c>
      <c r="F774">
        <v>58</v>
      </c>
      <c r="G774">
        <f t="shared" si="49"/>
        <v>3.5991476035734613</v>
      </c>
      <c r="H774">
        <v>108</v>
      </c>
      <c r="I774">
        <f t="shared" si="50"/>
        <v>6.7018610549298936</v>
      </c>
      <c r="K774">
        <v>10.199999999999999</v>
      </c>
      <c r="M774">
        <v>8.75</v>
      </c>
      <c r="N774">
        <f t="shared" si="51"/>
        <v>1.4814047603321312</v>
      </c>
      <c r="O774">
        <v>7.4</v>
      </c>
    </row>
    <row r="775" spans="1:15" x14ac:dyDescent="0.3">
      <c r="A775" t="s">
        <v>649</v>
      </c>
      <c r="B775" t="s">
        <v>403</v>
      </c>
      <c r="C775">
        <v>56.3</v>
      </c>
      <c r="D775">
        <v>60</v>
      </c>
      <c r="E775">
        <f t="shared" si="48"/>
        <v>3.4915671395642454</v>
      </c>
      <c r="F775">
        <v>71</v>
      </c>
      <c r="G775">
        <f t="shared" si="49"/>
        <v>4.13168778181769</v>
      </c>
      <c r="H775">
        <v>131</v>
      </c>
      <c r="I775">
        <f t="shared" si="50"/>
        <v>7.6232549213819354</v>
      </c>
      <c r="K775">
        <v>10.5</v>
      </c>
      <c r="M775">
        <v>10</v>
      </c>
      <c r="N775">
        <f t="shared" si="51"/>
        <v>1.6249422451171853</v>
      </c>
      <c r="O775">
        <v>7.1</v>
      </c>
    </row>
    <row r="776" spans="1:15" ht="15" x14ac:dyDescent="0.25">
      <c r="A776" t="s">
        <v>641</v>
      </c>
      <c r="B776" t="s">
        <v>394</v>
      </c>
      <c r="C776">
        <v>57.3</v>
      </c>
      <c r="D776">
        <v>63</v>
      </c>
      <c r="E776">
        <f t="shared" si="48"/>
        <v>3.6208842390338676</v>
      </c>
      <c r="F776">
        <v>79</v>
      </c>
      <c r="G776">
        <f t="shared" si="49"/>
        <v>4.5404738870424683</v>
      </c>
      <c r="H776">
        <v>142</v>
      </c>
      <c r="I776">
        <f t="shared" si="50"/>
        <v>8.1613581260763368</v>
      </c>
      <c r="K776">
        <v>11.5</v>
      </c>
      <c r="M776">
        <v>8.6999999999999993</v>
      </c>
      <c r="N776">
        <f t="shared" si="51"/>
        <v>1.4025234113538922</v>
      </c>
      <c r="O776">
        <v>6.85</v>
      </c>
    </row>
    <row r="777" spans="1:15" ht="15" x14ac:dyDescent="0.25">
      <c r="A777" t="s">
        <v>120</v>
      </c>
      <c r="B777" t="s">
        <v>337</v>
      </c>
      <c r="C777">
        <v>57.5</v>
      </c>
      <c r="D777">
        <v>55</v>
      </c>
      <c r="E777">
        <f t="shared" si="48"/>
        <v>3.1533274737651293</v>
      </c>
      <c r="F777">
        <v>66</v>
      </c>
      <c r="G777">
        <f t="shared" si="49"/>
        <v>3.783992968518155</v>
      </c>
      <c r="H777">
        <v>121</v>
      </c>
      <c r="I777">
        <f t="shared" si="50"/>
        <v>6.9373204422832844</v>
      </c>
      <c r="K777">
        <v>10.199999999999999</v>
      </c>
      <c r="M777">
        <v>9.6999999999999993</v>
      </c>
      <c r="N777">
        <f t="shared" si="51"/>
        <v>1.5612786171927386</v>
      </c>
      <c r="O777">
        <v>7.25</v>
      </c>
    </row>
    <row r="778" spans="1:15" ht="15" x14ac:dyDescent="0.25">
      <c r="A778" t="s">
        <v>554</v>
      </c>
      <c r="B778" t="s">
        <v>645</v>
      </c>
      <c r="C778">
        <v>57.6</v>
      </c>
      <c r="D778">
        <v>62</v>
      </c>
      <c r="E778">
        <f t="shared" si="48"/>
        <v>3.5503045873400461</v>
      </c>
      <c r="F778">
        <v>78</v>
      </c>
      <c r="G778">
        <f t="shared" si="49"/>
        <v>4.4665122227826384</v>
      </c>
      <c r="H778">
        <v>140</v>
      </c>
      <c r="I778">
        <f t="shared" si="50"/>
        <v>8.016816810122684</v>
      </c>
      <c r="K778">
        <v>10.5</v>
      </c>
      <c r="M778">
        <v>8.76</v>
      </c>
      <c r="N778">
        <f t="shared" si="51"/>
        <v>1.4088753749319121</v>
      </c>
      <c r="O778">
        <v>7.1</v>
      </c>
    </row>
    <row r="779" spans="1:15" ht="15" x14ac:dyDescent="0.25">
      <c r="A779" t="s">
        <v>640</v>
      </c>
      <c r="B779" t="s">
        <v>308</v>
      </c>
      <c r="C779">
        <v>59.3</v>
      </c>
      <c r="D779">
        <v>50</v>
      </c>
      <c r="E779">
        <f t="shared" si="48"/>
        <v>2.8049869315969218</v>
      </c>
      <c r="F779">
        <v>56</v>
      </c>
      <c r="G779">
        <f t="shared" si="49"/>
        <v>3.1415853633885522</v>
      </c>
      <c r="H779">
        <v>106</v>
      </c>
      <c r="I779">
        <f t="shared" si="50"/>
        <v>5.946572294985474</v>
      </c>
      <c r="K779">
        <v>10.75</v>
      </c>
      <c r="M779">
        <v>8.68</v>
      </c>
      <c r="N779">
        <f t="shared" si="51"/>
        <v>1.3778227768514681</v>
      </c>
      <c r="O779">
        <v>6.15</v>
      </c>
    </row>
    <row r="780" spans="1:15" ht="15" x14ac:dyDescent="0.25">
      <c r="A780" t="s">
        <v>644</v>
      </c>
      <c r="B780" t="s">
        <v>409</v>
      </c>
      <c r="C780">
        <v>59.7</v>
      </c>
      <c r="D780">
        <v>61</v>
      </c>
      <c r="E780">
        <f t="shared" si="48"/>
        <v>3.4058900433540682</v>
      </c>
      <c r="F780">
        <v>75</v>
      </c>
      <c r="G780">
        <f t="shared" si="49"/>
        <v>4.1875697254353295</v>
      </c>
      <c r="H780">
        <v>136</v>
      </c>
      <c r="I780">
        <f t="shared" si="50"/>
        <v>7.5934597687893985</v>
      </c>
      <c r="K780">
        <v>10.3</v>
      </c>
      <c r="M780">
        <v>10.050000000000001</v>
      </c>
      <c r="N780">
        <f t="shared" si="51"/>
        <v>1.5904626285231196</v>
      </c>
      <c r="O780">
        <v>7.5</v>
      </c>
    </row>
    <row r="781" spans="1:15" ht="15" x14ac:dyDescent="0.25">
      <c r="A781" t="s">
        <v>646</v>
      </c>
      <c r="B781" t="s">
        <v>647</v>
      </c>
      <c r="C781">
        <v>60.5</v>
      </c>
      <c r="D781">
        <v>45</v>
      </c>
      <c r="E781">
        <f t="shared" si="48"/>
        <v>2.4890538323504137</v>
      </c>
      <c r="F781">
        <v>55</v>
      </c>
      <c r="G781">
        <f t="shared" si="49"/>
        <v>3.0421769062060613</v>
      </c>
      <c r="H781">
        <v>100</v>
      </c>
      <c r="I781">
        <f t="shared" si="50"/>
        <v>5.5312307385564754</v>
      </c>
      <c r="K781">
        <v>11.3</v>
      </c>
      <c r="M781">
        <v>7.25</v>
      </c>
      <c r="N781">
        <f t="shared" si="51"/>
        <v>1.1404840361093651</v>
      </c>
      <c r="O781">
        <v>6</v>
      </c>
    </row>
    <row r="782" spans="1:15" x14ac:dyDescent="0.3">
      <c r="A782" t="s">
        <v>132</v>
      </c>
      <c r="B782" t="s">
        <v>410</v>
      </c>
      <c r="C782">
        <v>64.2</v>
      </c>
      <c r="D782">
        <v>65</v>
      </c>
      <c r="E782">
        <f t="shared" si="48"/>
        <v>3.4478266271076485</v>
      </c>
      <c r="F782">
        <v>79</v>
      </c>
      <c r="G782">
        <f t="shared" si="49"/>
        <v>4.1904354391000647</v>
      </c>
      <c r="H782">
        <v>144</v>
      </c>
      <c r="I782">
        <f t="shared" si="50"/>
        <v>7.6382620662077132</v>
      </c>
      <c r="K782">
        <v>10.4</v>
      </c>
      <c r="M782">
        <v>10.73</v>
      </c>
      <c r="N782">
        <f t="shared" si="51"/>
        <v>1.6433458558604583</v>
      </c>
      <c r="O782">
        <v>7.32</v>
      </c>
    </row>
    <row r="783" spans="1:15" ht="15" x14ac:dyDescent="0.25">
      <c r="A783" t="s">
        <v>413</v>
      </c>
      <c r="B783" t="s">
        <v>414</v>
      </c>
      <c r="C783">
        <v>68</v>
      </c>
      <c r="D783">
        <v>58</v>
      </c>
      <c r="E783">
        <f t="shared" si="48"/>
        <v>2.9541931097783727</v>
      </c>
      <c r="F783">
        <v>70</v>
      </c>
      <c r="G783">
        <f t="shared" si="49"/>
        <v>3.5654054773187256</v>
      </c>
      <c r="H783">
        <v>128</v>
      </c>
      <c r="I783">
        <f t="shared" si="50"/>
        <v>6.5195985870970983</v>
      </c>
      <c r="K783">
        <v>11.21</v>
      </c>
      <c r="M783">
        <v>9.73</v>
      </c>
      <c r="N783">
        <f t="shared" si="51"/>
        <v>1.45205610097128</v>
      </c>
      <c r="O783">
        <v>6.5</v>
      </c>
    </row>
    <row r="784" spans="1:15" ht="15" x14ac:dyDescent="0.25">
      <c r="A784" t="s">
        <v>634</v>
      </c>
      <c r="B784" t="s">
        <v>412</v>
      </c>
      <c r="C784">
        <v>81.099999999999994</v>
      </c>
      <c r="D784">
        <v>57</v>
      </c>
      <c r="E784">
        <f t="shared" si="48"/>
        <v>2.5638944086203206</v>
      </c>
      <c r="F784">
        <v>69</v>
      </c>
      <c r="G784">
        <f t="shared" si="49"/>
        <v>3.1036616525403882</v>
      </c>
      <c r="H784">
        <v>126</v>
      </c>
      <c r="I784">
        <f t="shared" si="50"/>
        <v>5.6675560611607088</v>
      </c>
      <c r="K784">
        <v>11</v>
      </c>
      <c r="M784">
        <v>9.25</v>
      </c>
      <c r="N784">
        <f t="shared" si="51"/>
        <v>1.2750266660093816</v>
      </c>
      <c r="O784">
        <v>5.9</v>
      </c>
    </row>
    <row r="785" spans="1:15" ht="15" x14ac:dyDescent="0.25">
      <c r="A785" t="s">
        <v>709</v>
      </c>
      <c r="B785" t="s">
        <v>636</v>
      </c>
      <c r="C785">
        <v>85.5</v>
      </c>
      <c r="D785">
        <v>56</v>
      </c>
      <c r="E785">
        <f t="shared" si="48"/>
        <v>2.4267413823829034</v>
      </c>
      <c r="F785">
        <v>67</v>
      </c>
      <c r="G785">
        <f t="shared" si="49"/>
        <v>2.9034227253509735</v>
      </c>
      <c r="H785">
        <v>123</v>
      </c>
      <c r="I785">
        <f t="shared" si="50"/>
        <v>5.3301641077338768</v>
      </c>
      <c r="K785">
        <v>11.87</v>
      </c>
      <c r="M785">
        <v>7.78</v>
      </c>
      <c r="N785">
        <f t="shared" si="51"/>
        <v>1.0471598385577463</v>
      </c>
      <c r="O785">
        <v>5.98</v>
      </c>
    </row>
    <row r="786" spans="1:15" ht="15" x14ac:dyDescent="0.25">
      <c r="A786" t="s">
        <v>710</v>
      </c>
      <c r="B786" t="s">
        <v>193</v>
      </c>
      <c r="C786">
        <v>41.2</v>
      </c>
      <c r="D786">
        <v>41</v>
      </c>
      <c r="E786">
        <f t="shared" si="48"/>
        <v>2.9739803352365604</v>
      </c>
      <c r="F786">
        <v>50</v>
      </c>
      <c r="G786">
        <f t="shared" si="49"/>
        <v>3.6268052868738541</v>
      </c>
      <c r="H786">
        <v>91</v>
      </c>
      <c r="I786">
        <f t="shared" si="50"/>
        <v>6.600785622110414</v>
      </c>
      <c r="K786">
        <v>11.7</v>
      </c>
      <c r="M786">
        <v>6.59</v>
      </c>
      <c r="N786">
        <f t="shared" si="51"/>
        <v>1.2327057201447298</v>
      </c>
      <c r="O786">
        <v>6.13</v>
      </c>
    </row>
    <row r="787" spans="1:15" ht="15" x14ac:dyDescent="0.25">
      <c r="A787" t="s">
        <v>22</v>
      </c>
      <c r="B787" t="s">
        <v>287</v>
      </c>
      <c r="C787">
        <v>45.6</v>
      </c>
      <c r="D787">
        <v>45</v>
      </c>
      <c r="E787">
        <f t="shared" si="48"/>
        <v>3.0385986030699836</v>
      </c>
      <c r="F787">
        <v>54</v>
      </c>
      <c r="G787">
        <f t="shared" si="49"/>
        <v>3.64631832368398</v>
      </c>
      <c r="H787">
        <v>99</v>
      </c>
      <c r="I787">
        <f t="shared" si="50"/>
        <v>6.6849169267539637</v>
      </c>
      <c r="K787">
        <v>11.7</v>
      </c>
      <c r="M787">
        <v>6.1</v>
      </c>
      <c r="N787">
        <f t="shared" si="51"/>
        <v>1.0900271559687595</v>
      </c>
      <c r="O787">
        <v>6.6</v>
      </c>
    </row>
    <row r="788" spans="1:15" x14ac:dyDescent="0.3">
      <c r="A788" t="s">
        <v>426</v>
      </c>
      <c r="B788" t="s">
        <v>711</v>
      </c>
      <c r="C788">
        <v>48.6</v>
      </c>
      <c r="D788">
        <v>52</v>
      </c>
      <c r="E788">
        <f t="shared" si="48"/>
        <v>3.3569095969623683</v>
      </c>
      <c r="F788">
        <v>65</v>
      </c>
      <c r="G788">
        <f t="shared" si="49"/>
        <v>4.1961369962029602</v>
      </c>
      <c r="H788">
        <v>117</v>
      </c>
      <c r="I788">
        <f t="shared" si="50"/>
        <v>7.5530465931653286</v>
      </c>
      <c r="K788">
        <v>10.6</v>
      </c>
      <c r="M788">
        <v>8.6999999999999993</v>
      </c>
      <c r="N788">
        <f t="shared" si="51"/>
        <v>1.5106085426509013</v>
      </c>
      <c r="O788">
        <v>7.33</v>
      </c>
    </row>
    <row r="789" spans="1:15" ht="15" x14ac:dyDescent="0.25">
      <c r="A789" t="s">
        <v>116</v>
      </c>
      <c r="B789" t="s">
        <v>566</v>
      </c>
      <c r="C789">
        <v>50.3</v>
      </c>
      <c r="D789">
        <v>38</v>
      </c>
      <c r="E789">
        <f t="shared" si="48"/>
        <v>2.3943317124893313</v>
      </c>
      <c r="F789">
        <v>47</v>
      </c>
      <c r="G789">
        <f t="shared" si="49"/>
        <v>2.9614102759736465</v>
      </c>
      <c r="H789">
        <v>85</v>
      </c>
      <c r="I789">
        <f t="shared" si="50"/>
        <v>5.3557419884629782</v>
      </c>
      <c r="K789">
        <v>10.94</v>
      </c>
      <c r="M789">
        <v>6.89</v>
      </c>
      <c r="N789">
        <f t="shared" si="51"/>
        <v>1.1779325086791379</v>
      </c>
      <c r="O789">
        <v>6.8</v>
      </c>
    </row>
    <row r="790" spans="1:15" ht="15" x14ac:dyDescent="0.25">
      <c r="A790" t="s">
        <v>712</v>
      </c>
      <c r="B790" t="s">
        <v>186</v>
      </c>
      <c r="C790">
        <v>51.3</v>
      </c>
      <c r="D790">
        <v>41</v>
      </c>
      <c r="E790">
        <f t="shared" si="48"/>
        <v>2.5477233731429703</v>
      </c>
      <c r="F790">
        <v>51</v>
      </c>
      <c r="G790">
        <f t="shared" si="49"/>
        <v>3.1691193178119876</v>
      </c>
      <c r="H790">
        <v>92</v>
      </c>
      <c r="I790">
        <f t="shared" si="50"/>
        <v>5.7168426909549579</v>
      </c>
      <c r="K790">
        <v>11.78</v>
      </c>
      <c r="M790">
        <v>6.55</v>
      </c>
      <c r="N790">
        <f t="shared" si="51"/>
        <v>1.1099112785771703</v>
      </c>
      <c r="O790">
        <v>6.3</v>
      </c>
    </row>
    <row r="791" spans="1:15" ht="15" x14ac:dyDescent="0.25">
      <c r="A791" t="s">
        <v>713</v>
      </c>
      <c r="B791" t="s">
        <v>714</v>
      </c>
      <c r="C791">
        <v>52.4</v>
      </c>
      <c r="D791">
        <v>52</v>
      </c>
      <c r="E791">
        <f t="shared" si="48"/>
        <v>3.1832486364011783</v>
      </c>
      <c r="F791">
        <v>64</v>
      </c>
      <c r="G791">
        <f t="shared" si="49"/>
        <v>3.9178444755706807</v>
      </c>
      <c r="H791">
        <v>116</v>
      </c>
      <c r="I791">
        <f t="shared" si="50"/>
        <v>7.101093111971859</v>
      </c>
      <c r="K791">
        <v>10.9</v>
      </c>
      <c r="M791">
        <v>7.36</v>
      </c>
      <c r="N791">
        <f t="shared" si="51"/>
        <v>1.2352958143060557</v>
      </c>
      <c r="O791">
        <v>6.87</v>
      </c>
    </row>
    <row r="792" spans="1:15" ht="15" x14ac:dyDescent="0.25">
      <c r="A792" t="s">
        <v>556</v>
      </c>
      <c r="B792" t="s">
        <v>213</v>
      </c>
      <c r="C792">
        <v>53</v>
      </c>
      <c r="E792" t="str">
        <f t="shared" si="48"/>
        <v/>
      </c>
      <c r="G792" t="str">
        <f t="shared" si="49"/>
        <v/>
      </c>
      <c r="I792" t="str">
        <f t="shared" si="50"/>
        <v/>
      </c>
      <c r="K792">
        <v>11.2</v>
      </c>
      <c r="M792">
        <v>8.26</v>
      </c>
      <c r="N792">
        <f t="shared" si="51"/>
        <v>1.3792534917464665</v>
      </c>
      <c r="O792">
        <v>5.98</v>
      </c>
    </row>
    <row r="793" spans="1:15" ht="15" x14ac:dyDescent="0.25">
      <c r="A793" t="s">
        <v>661</v>
      </c>
      <c r="B793" t="s">
        <v>660</v>
      </c>
      <c r="C793">
        <v>53.5</v>
      </c>
      <c r="D793">
        <v>23</v>
      </c>
      <c r="E793">
        <f t="shared" si="48"/>
        <v>1.3874870081061383</v>
      </c>
      <c r="F793">
        <v>30</v>
      </c>
      <c r="G793">
        <f t="shared" si="49"/>
        <v>1.809765662747137</v>
      </c>
      <c r="H793">
        <v>53</v>
      </c>
      <c r="I793">
        <f t="shared" si="50"/>
        <v>3.1972526708532754</v>
      </c>
      <c r="K793">
        <v>12.4</v>
      </c>
      <c r="M793">
        <v>5.5</v>
      </c>
      <c r="N793">
        <f t="shared" si="51"/>
        <v>0.91450973883699382</v>
      </c>
      <c r="O793">
        <v>4.7700000000000005</v>
      </c>
    </row>
    <row r="794" spans="1:15" ht="15" x14ac:dyDescent="0.25">
      <c r="A794" t="s">
        <v>45</v>
      </c>
      <c r="B794" t="s">
        <v>425</v>
      </c>
      <c r="C794">
        <v>55.7</v>
      </c>
      <c r="D794">
        <v>58</v>
      </c>
      <c r="E794">
        <f t="shared" si="48"/>
        <v>3.4007943021282077</v>
      </c>
      <c r="F794">
        <v>75</v>
      </c>
      <c r="G794">
        <f t="shared" si="49"/>
        <v>4.3975788389588892</v>
      </c>
      <c r="H794">
        <v>133</v>
      </c>
      <c r="I794">
        <f t="shared" si="50"/>
        <v>7.7983731410870973</v>
      </c>
      <c r="K794">
        <v>10.4</v>
      </c>
      <c r="M794">
        <v>9.8000000000000007</v>
      </c>
      <c r="N794">
        <f t="shared" si="51"/>
        <v>1.600153902782361</v>
      </c>
      <c r="O794">
        <v>7.09</v>
      </c>
    </row>
    <row r="795" spans="1:15" ht="15" x14ac:dyDescent="0.25">
      <c r="A795" t="s">
        <v>570</v>
      </c>
      <c r="B795" t="s">
        <v>571</v>
      </c>
      <c r="C795">
        <v>57.4</v>
      </c>
      <c r="D795">
        <v>55</v>
      </c>
      <c r="E795">
        <f t="shared" si="48"/>
        <v>3.1572026784365002</v>
      </c>
      <c r="F795">
        <v>67</v>
      </c>
      <c r="G795">
        <f t="shared" si="49"/>
        <v>3.8460468991862822</v>
      </c>
      <c r="H795">
        <v>122</v>
      </c>
      <c r="I795">
        <f t="shared" si="50"/>
        <v>7.0032495776227819</v>
      </c>
      <c r="K795">
        <v>10.9</v>
      </c>
      <c r="M795">
        <v>9.17</v>
      </c>
      <c r="N795">
        <f t="shared" si="51"/>
        <v>1.4771303131839311</v>
      </c>
      <c r="O795">
        <v>6.84</v>
      </c>
    </row>
    <row r="796" spans="1:15" ht="15" x14ac:dyDescent="0.25">
      <c r="A796" t="s">
        <v>420</v>
      </c>
      <c r="B796" t="s">
        <v>715</v>
      </c>
      <c r="C796">
        <v>57.9</v>
      </c>
      <c r="D796">
        <v>51</v>
      </c>
      <c r="E796">
        <f t="shared" si="48"/>
        <v>2.9097270125335841</v>
      </c>
      <c r="F796">
        <v>60</v>
      </c>
      <c r="G796">
        <f t="shared" si="49"/>
        <v>3.4232082500395111</v>
      </c>
      <c r="H796">
        <v>111</v>
      </c>
      <c r="I796">
        <f t="shared" si="50"/>
        <v>6.3329352625730948</v>
      </c>
      <c r="K796">
        <v>11.1</v>
      </c>
      <c r="M796">
        <v>8.0399999999999991</v>
      </c>
      <c r="N796">
        <f t="shared" si="51"/>
        <v>1.2900526569779167</v>
      </c>
      <c r="O796">
        <v>6.4</v>
      </c>
    </row>
    <row r="797" spans="1:15" ht="15" x14ac:dyDescent="0.25">
      <c r="A797" t="s">
        <v>716</v>
      </c>
      <c r="B797" t="s">
        <v>506</v>
      </c>
      <c r="C797">
        <v>58.2</v>
      </c>
      <c r="D797">
        <v>57</v>
      </c>
      <c r="E797">
        <f t="shared" si="48"/>
        <v>3.2402110426549027</v>
      </c>
      <c r="F797">
        <v>67</v>
      </c>
      <c r="G797">
        <f t="shared" si="49"/>
        <v>3.8086691203136578</v>
      </c>
      <c r="H797">
        <v>124</v>
      </c>
      <c r="I797">
        <f t="shared" si="50"/>
        <v>7.04888016296856</v>
      </c>
      <c r="K797">
        <v>12</v>
      </c>
      <c r="M797">
        <v>6</v>
      </c>
      <c r="N797">
        <f t="shared" si="51"/>
        <v>0.96048549817133122</v>
      </c>
      <c r="O797">
        <v>6.25</v>
      </c>
    </row>
    <row r="798" spans="1:15" ht="15" x14ac:dyDescent="0.25">
      <c r="A798" t="s">
        <v>717</v>
      </c>
      <c r="B798" t="s">
        <v>655</v>
      </c>
      <c r="C798">
        <v>61.9</v>
      </c>
      <c r="D798">
        <v>59</v>
      </c>
      <c r="E798">
        <f t="shared" si="48"/>
        <v>3.2111723521438016</v>
      </c>
      <c r="F798">
        <v>75</v>
      </c>
      <c r="G798">
        <f t="shared" si="49"/>
        <v>4.0819987527251715</v>
      </c>
      <c r="H798">
        <v>134</v>
      </c>
      <c r="I798">
        <f t="shared" si="50"/>
        <v>7.2931711048689731</v>
      </c>
      <c r="K798">
        <v>11</v>
      </c>
      <c r="M798">
        <v>9.49</v>
      </c>
      <c r="N798">
        <f t="shared" si="51"/>
        <v>1.4775371463023301</v>
      </c>
      <c r="O798">
        <v>6.73</v>
      </c>
    </row>
    <row r="799" spans="1:15" x14ac:dyDescent="0.3">
      <c r="A799" t="s">
        <v>718</v>
      </c>
      <c r="B799" t="s">
        <v>279</v>
      </c>
      <c r="C799">
        <v>64</v>
      </c>
      <c r="D799">
        <v>45</v>
      </c>
      <c r="E799">
        <f t="shared" si="48"/>
        <v>2.3922175989753658</v>
      </c>
      <c r="F799">
        <v>53</v>
      </c>
      <c r="G799">
        <f t="shared" si="49"/>
        <v>2.8175007276820976</v>
      </c>
      <c r="H799">
        <v>98</v>
      </c>
      <c r="I799">
        <f t="shared" si="50"/>
        <v>5.2097183266574634</v>
      </c>
      <c r="K799">
        <v>11.73</v>
      </c>
      <c r="M799">
        <v>8.2200000000000006</v>
      </c>
      <c r="N799">
        <f t="shared" si="51"/>
        <v>1.2607005821239927</v>
      </c>
      <c r="O799">
        <v>5.9</v>
      </c>
    </row>
    <row r="800" spans="1:15" ht="15" x14ac:dyDescent="0.25">
      <c r="A800" t="s">
        <v>278</v>
      </c>
      <c r="B800" t="s">
        <v>279</v>
      </c>
      <c r="C800">
        <v>64.5</v>
      </c>
      <c r="D800">
        <v>53</v>
      </c>
      <c r="E800">
        <f t="shared" si="48"/>
        <v>2.802072356688591</v>
      </c>
      <c r="F800">
        <v>58</v>
      </c>
      <c r="G800">
        <f t="shared" si="49"/>
        <v>3.0664188054327979</v>
      </c>
      <c r="H800">
        <v>111</v>
      </c>
      <c r="I800">
        <f t="shared" si="50"/>
        <v>5.8684911621213889</v>
      </c>
      <c r="K800">
        <v>10.86</v>
      </c>
      <c r="M800">
        <v>8.5</v>
      </c>
      <c r="N800">
        <f t="shared" si="51"/>
        <v>1.2990785472286352</v>
      </c>
      <c r="O800">
        <v>6.7</v>
      </c>
    </row>
    <row r="801" spans="1:16" ht="15" x14ac:dyDescent="0.25">
      <c r="A801" t="s">
        <v>719</v>
      </c>
      <c r="B801" t="s">
        <v>466</v>
      </c>
      <c r="C801">
        <v>65.2</v>
      </c>
      <c r="D801">
        <v>47</v>
      </c>
      <c r="E801">
        <f t="shared" si="48"/>
        <v>2.4660032223779154</v>
      </c>
      <c r="F801">
        <v>58</v>
      </c>
      <c r="G801">
        <f t="shared" si="49"/>
        <v>3.0431529127216828</v>
      </c>
      <c r="H801">
        <v>105</v>
      </c>
      <c r="I801">
        <f t="shared" si="50"/>
        <v>5.5091561350995981</v>
      </c>
      <c r="K801">
        <v>11</v>
      </c>
      <c r="M801">
        <v>9.09</v>
      </c>
      <c r="N801">
        <f t="shared" si="51"/>
        <v>1.3825058688714889</v>
      </c>
      <c r="O801">
        <v>6.05</v>
      </c>
    </row>
    <row r="802" spans="1:16" ht="15" x14ac:dyDescent="0.25">
      <c r="A802" t="s">
        <v>130</v>
      </c>
      <c r="B802" t="s">
        <v>451</v>
      </c>
      <c r="C802">
        <v>70.900000000000006</v>
      </c>
      <c r="D802">
        <v>69</v>
      </c>
      <c r="E802">
        <f t="shared" si="48"/>
        <v>3.412420734015428</v>
      </c>
      <c r="F802">
        <v>81</v>
      </c>
      <c r="G802">
        <f t="shared" si="49"/>
        <v>4.0058852094963715</v>
      </c>
      <c r="H802">
        <v>150</v>
      </c>
      <c r="I802">
        <f t="shared" si="50"/>
        <v>7.4183059435117995</v>
      </c>
      <c r="K802">
        <v>11.8</v>
      </c>
      <c r="M802">
        <v>9.39</v>
      </c>
      <c r="N802">
        <f t="shared" si="51"/>
        <v>1.3751798563570163</v>
      </c>
      <c r="O802">
        <v>6.38</v>
      </c>
    </row>
    <row r="803" spans="1:16" ht="15" x14ac:dyDescent="0.25">
      <c r="A803" t="s">
        <v>54</v>
      </c>
      <c r="B803" t="s">
        <v>720</v>
      </c>
      <c r="C803">
        <v>60.9</v>
      </c>
      <c r="D803">
        <v>50</v>
      </c>
      <c r="E803">
        <f t="shared" si="48"/>
        <v>2.7527860340393313</v>
      </c>
      <c r="F803">
        <v>58</v>
      </c>
      <c r="G803">
        <f t="shared" si="49"/>
        <v>3.1932317994856243</v>
      </c>
      <c r="H803">
        <v>108</v>
      </c>
      <c r="I803">
        <f t="shared" si="50"/>
        <v>5.9460178335249552</v>
      </c>
      <c r="J803">
        <v>13.2</v>
      </c>
      <c r="M803">
        <v>9.66</v>
      </c>
      <c r="N803">
        <f t="shared" si="51"/>
        <v>1.5150889266922862</v>
      </c>
      <c r="O803">
        <v>6.42</v>
      </c>
    </row>
    <row r="804" spans="1:16" ht="15" x14ac:dyDescent="0.25">
      <c r="A804" t="s">
        <v>81</v>
      </c>
      <c r="B804" t="s">
        <v>721</v>
      </c>
      <c r="C804">
        <v>56.8</v>
      </c>
      <c r="D804">
        <v>40</v>
      </c>
      <c r="E804">
        <f t="shared" si="48"/>
        <v>2.3132349075643575</v>
      </c>
      <c r="F804">
        <v>50</v>
      </c>
      <c r="G804">
        <f t="shared" si="49"/>
        <v>2.8915436344554468</v>
      </c>
      <c r="H804">
        <v>90</v>
      </c>
      <c r="I804">
        <f t="shared" si="50"/>
        <v>5.2047785420198043</v>
      </c>
      <c r="J804">
        <v>12.7</v>
      </c>
      <c r="M804">
        <v>9.59</v>
      </c>
      <c r="N804">
        <f t="shared" si="51"/>
        <v>1.5521204437891656</v>
      </c>
      <c r="O804">
        <v>6.74</v>
      </c>
    </row>
    <row r="805" spans="1:16" ht="15" x14ac:dyDescent="0.25">
      <c r="A805" t="s">
        <v>722</v>
      </c>
      <c r="B805" t="s">
        <v>175</v>
      </c>
      <c r="C805">
        <v>53.7</v>
      </c>
      <c r="D805">
        <v>51</v>
      </c>
      <c r="E805">
        <f t="shared" si="48"/>
        <v>3.0685122665015987</v>
      </c>
      <c r="F805">
        <v>59</v>
      </c>
      <c r="G805">
        <f t="shared" si="49"/>
        <v>3.5498475239920455</v>
      </c>
      <c r="H805">
        <v>110</v>
      </c>
      <c r="I805">
        <f t="shared" si="50"/>
        <v>6.6183597904936438</v>
      </c>
      <c r="J805">
        <v>13.5</v>
      </c>
      <c r="M805">
        <v>9.1999999999999993</v>
      </c>
      <c r="N805">
        <f t="shared" si="51"/>
        <v>1.5271542991218197</v>
      </c>
      <c r="O805">
        <v>6.65</v>
      </c>
    </row>
    <row r="806" spans="1:16" ht="15" x14ac:dyDescent="0.25">
      <c r="A806" t="s">
        <v>723</v>
      </c>
      <c r="B806" t="s">
        <v>579</v>
      </c>
      <c r="C806">
        <v>69.599999999999994</v>
      </c>
      <c r="D806">
        <v>66</v>
      </c>
      <c r="E806">
        <f t="shared" si="48"/>
        <v>3.306954297883808</v>
      </c>
      <c r="F806">
        <v>78</v>
      </c>
      <c r="G806">
        <f t="shared" si="49"/>
        <v>3.9082187156808641</v>
      </c>
      <c r="H806">
        <v>144</v>
      </c>
      <c r="I806">
        <f t="shared" si="50"/>
        <v>7.2151730135646721</v>
      </c>
      <c r="L806">
        <v>4.8</v>
      </c>
      <c r="M806">
        <v>11.51</v>
      </c>
      <c r="N806">
        <f t="shared" si="51"/>
        <v>1.6997790105951156</v>
      </c>
      <c r="O806">
        <v>6.7</v>
      </c>
    </row>
    <row r="807" spans="1:16" ht="15" x14ac:dyDescent="0.25">
      <c r="A807" t="s">
        <v>724</v>
      </c>
      <c r="B807" t="s">
        <v>725</v>
      </c>
      <c r="C807">
        <v>62.6</v>
      </c>
      <c r="D807">
        <v>41</v>
      </c>
      <c r="E807">
        <f t="shared" si="48"/>
        <v>2.2138572354997539</v>
      </c>
      <c r="F807">
        <v>51</v>
      </c>
      <c r="G807">
        <f t="shared" si="49"/>
        <v>2.753822414889938</v>
      </c>
      <c r="H807">
        <v>92</v>
      </c>
      <c r="I807">
        <f t="shared" si="50"/>
        <v>4.9676796503896918</v>
      </c>
      <c r="L807">
        <v>5.4</v>
      </c>
      <c r="M807">
        <v>9.65</v>
      </c>
      <c r="N807">
        <f t="shared" si="51"/>
        <v>1.4948508147674444</v>
      </c>
      <c r="O807">
        <v>5.77</v>
      </c>
    </row>
    <row r="808" spans="1:16" ht="15" x14ac:dyDescent="0.25">
      <c r="A808" t="s">
        <v>726</v>
      </c>
      <c r="B808" t="s">
        <v>60</v>
      </c>
      <c r="C808">
        <v>66.599999999999994</v>
      </c>
      <c r="D808">
        <v>49</v>
      </c>
      <c r="E808">
        <f t="shared" si="48"/>
        <v>2.5326880206350766</v>
      </c>
      <c r="F808">
        <v>65</v>
      </c>
      <c r="G808">
        <f t="shared" si="49"/>
        <v>3.3596881906383671</v>
      </c>
      <c r="H808">
        <v>114</v>
      </c>
      <c r="I808">
        <f t="shared" si="50"/>
        <v>5.8923762112734437</v>
      </c>
      <c r="L808">
        <v>5.3</v>
      </c>
      <c r="M808">
        <v>6.94</v>
      </c>
      <c r="N808">
        <f t="shared" si="51"/>
        <v>1.0454494323510066</v>
      </c>
      <c r="O808">
        <v>5.96</v>
      </c>
    </row>
    <row r="809" spans="1:16" ht="15" x14ac:dyDescent="0.25">
      <c r="A809" t="s">
        <v>583</v>
      </c>
      <c r="B809" t="s">
        <v>727</v>
      </c>
      <c r="C809">
        <v>57.4</v>
      </c>
      <c r="D809">
        <v>49</v>
      </c>
      <c r="E809">
        <f t="shared" si="48"/>
        <v>2.8127805680616094</v>
      </c>
      <c r="F809">
        <v>62</v>
      </c>
      <c r="G809">
        <f t="shared" si="49"/>
        <v>3.5590284738738731</v>
      </c>
      <c r="H809">
        <v>111</v>
      </c>
      <c r="I809">
        <f t="shared" si="50"/>
        <v>6.3718090419354825</v>
      </c>
      <c r="L809">
        <v>5.0999999999999996</v>
      </c>
      <c r="M809">
        <v>6.99</v>
      </c>
      <c r="N809">
        <f t="shared" si="51"/>
        <v>1.1259695626123969</v>
      </c>
      <c r="O809">
        <v>6.06</v>
      </c>
    </row>
    <row r="810" spans="1:16" ht="15" x14ac:dyDescent="0.25">
      <c r="A810" t="s">
        <v>460</v>
      </c>
      <c r="B810" t="s">
        <v>207</v>
      </c>
      <c r="C810">
        <v>64.5</v>
      </c>
      <c r="D810">
        <v>74</v>
      </c>
      <c r="E810">
        <f t="shared" si="48"/>
        <v>3.9123274414142593</v>
      </c>
      <c r="F810">
        <v>94</v>
      </c>
      <c r="G810">
        <f t="shared" si="49"/>
        <v>4.9697132363910868</v>
      </c>
      <c r="H810">
        <v>168</v>
      </c>
      <c r="I810">
        <f t="shared" si="50"/>
        <v>8.882040677805346</v>
      </c>
      <c r="L810">
        <v>4.88</v>
      </c>
      <c r="M810">
        <v>12.85</v>
      </c>
      <c r="N810">
        <f t="shared" si="51"/>
        <v>1.963901097869172</v>
      </c>
      <c r="O810">
        <v>7</v>
      </c>
    </row>
    <row r="811" spans="1:16" ht="15" x14ac:dyDescent="0.25">
      <c r="A811" t="s">
        <v>591</v>
      </c>
      <c r="B811" t="s">
        <v>592</v>
      </c>
      <c r="C811">
        <v>58</v>
      </c>
      <c r="D811">
        <v>64</v>
      </c>
      <c r="E811">
        <f t="shared" si="48"/>
        <v>3.6469789614571133</v>
      </c>
      <c r="F811">
        <v>84</v>
      </c>
      <c r="G811">
        <f t="shared" si="49"/>
        <v>4.786659886912461</v>
      </c>
      <c r="H811">
        <v>148</v>
      </c>
      <c r="I811">
        <f t="shared" si="50"/>
        <v>8.4336388483695739</v>
      </c>
      <c r="L811">
        <v>4.9000000000000004</v>
      </c>
      <c r="M811">
        <v>9.89</v>
      </c>
      <c r="N811">
        <f t="shared" si="51"/>
        <v>1.5856590966490036</v>
      </c>
      <c r="O811">
        <v>6.84</v>
      </c>
    </row>
    <row r="812" spans="1:16" ht="15" x14ac:dyDescent="0.25">
      <c r="A812" t="s">
        <v>473</v>
      </c>
      <c r="B812" t="s">
        <v>474</v>
      </c>
      <c r="C812">
        <v>44.9</v>
      </c>
      <c r="D812">
        <v>41</v>
      </c>
      <c r="E812">
        <f t="shared" si="48"/>
        <v>2.7988855797769303</v>
      </c>
      <c r="F812">
        <v>50</v>
      </c>
      <c r="G812">
        <f t="shared" si="49"/>
        <v>3.4132750972889392</v>
      </c>
      <c r="H812">
        <v>91</v>
      </c>
      <c r="I812">
        <f t="shared" si="50"/>
        <v>6.2121606770658691</v>
      </c>
      <c r="L812">
        <v>5.16</v>
      </c>
      <c r="M812">
        <v>8.33</v>
      </c>
      <c r="N812">
        <f t="shared" si="51"/>
        <v>1.498929858790117</v>
      </c>
      <c r="O812">
        <v>6.3</v>
      </c>
    </row>
    <row r="813" spans="1:16" ht="15" x14ac:dyDescent="0.25">
      <c r="A813" t="s">
        <v>476</v>
      </c>
      <c r="B813" t="s">
        <v>175</v>
      </c>
      <c r="C813">
        <v>51.2</v>
      </c>
      <c r="D813">
        <v>32</v>
      </c>
      <c r="E813">
        <f t="shared" si="48"/>
        <v>1.9912065300084874</v>
      </c>
      <c r="F813">
        <v>40</v>
      </c>
      <c r="G813">
        <f t="shared" si="49"/>
        <v>2.4890081625106091</v>
      </c>
      <c r="H813">
        <v>72</v>
      </c>
      <c r="I813">
        <f t="shared" si="50"/>
        <v>4.4802146925190964</v>
      </c>
      <c r="L813">
        <v>5.6</v>
      </c>
      <c r="M813">
        <v>6.98</v>
      </c>
      <c r="N813">
        <f t="shared" si="51"/>
        <v>1.1838165655791655</v>
      </c>
      <c r="O813">
        <v>5.49</v>
      </c>
    </row>
    <row r="814" spans="1:16" ht="15" x14ac:dyDescent="0.25">
      <c r="A814" t="s">
        <v>52</v>
      </c>
      <c r="B814" t="s">
        <v>258</v>
      </c>
      <c r="C814">
        <v>47.9</v>
      </c>
      <c r="D814">
        <v>21</v>
      </c>
      <c r="E814">
        <f t="shared" si="48"/>
        <v>1.3696238492776718</v>
      </c>
      <c r="F814">
        <v>28</v>
      </c>
      <c r="G814">
        <f t="shared" si="49"/>
        <v>1.826165132370229</v>
      </c>
      <c r="H814">
        <v>49</v>
      </c>
      <c r="I814">
        <f t="shared" si="50"/>
        <v>3.1957889816479006</v>
      </c>
      <c r="J814">
        <v>14.72</v>
      </c>
      <c r="M814" s="3">
        <v>5.4</v>
      </c>
      <c r="N814">
        <f t="shared" si="51"/>
        <v>0.94377168313635629</v>
      </c>
      <c r="O814">
        <v>5.16</v>
      </c>
      <c r="P814" s="3"/>
    </row>
    <row r="815" spans="1:16" ht="15" x14ac:dyDescent="0.25">
      <c r="A815" t="s">
        <v>53</v>
      </c>
      <c r="B815" t="s">
        <v>466</v>
      </c>
      <c r="C815">
        <v>57.4</v>
      </c>
      <c r="D815">
        <v>48</v>
      </c>
      <c r="E815">
        <f t="shared" si="48"/>
        <v>2.7553768829991276</v>
      </c>
      <c r="F815">
        <v>60</v>
      </c>
      <c r="G815">
        <f t="shared" si="49"/>
        <v>3.4442211037489092</v>
      </c>
      <c r="H815">
        <v>108</v>
      </c>
      <c r="I815">
        <f t="shared" si="50"/>
        <v>6.1995979867480369</v>
      </c>
      <c r="J815">
        <v>9.61</v>
      </c>
      <c r="K815">
        <v>6.03</v>
      </c>
      <c r="L815">
        <v>15.13</v>
      </c>
      <c r="N815" t="str">
        <f t="shared" si="51"/>
        <v/>
      </c>
    </row>
    <row r="816" spans="1:16" ht="15" x14ac:dyDescent="0.25">
      <c r="A816" t="s">
        <v>78</v>
      </c>
      <c r="B816" t="s">
        <v>461</v>
      </c>
      <c r="C816">
        <v>63.2</v>
      </c>
      <c r="D816">
        <v>59</v>
      </c>
      <c r="E816">
        <f t="shared" si="48"/>
        <v>3.1644243021972542</v>
      </c>
      <c r="F816">
        <v>70</v>
      </c>
      <c r="G816">
        <f t="shared" si="49"/>
        <v>3.7544017144713187</v>
      </c>
      <c r="H816">
        <v>129</v>
      </c>
      <c r="I816">
        <f t="shared" si="50"/>
        <v>6.9188260166685724</v>
      </c>
      <c r="J816">
        <v>10.199999999999999</v>
      </c>
      <c r="K816">
        <v>6.35</v>
      </c>
      <c r="L816">
        <v>13.94</v>
      </c>
      <c r="N816" t="str">
        <f t="shared" si="51"/>
        <v/>
      </c>
    </row>
    <row r="817" spans="1:15" ht="15" x14ac:dyDescent="0.25">
      <c r="A817" t="s">
        <v>9</v>
      </c>
      <c r="B817" t="s">
        <v>467</v>
      </c>
      <c r="C817">
        <v>47.5</v>
      </c>
      <c r="D817">
        <v>48</v>
      </c>
      <c r="E817">
        <f t="shared" si="48"/>
        <v>3.1491469134973347</v>
      </c>
      <c r="F817">
        <v>60</v>
      </c>
      <c r="G817">
        <f t="shared" si="49"/>
        <v>3.9364336418716683</v>
      </c>
      <c r="H817">
        <v>108</v>
      </c>
      <c r="I817">
        <f t="shared" si="50"/>
        <v>7.0855805553690034</v>
      </c>
      <c r="L817">
        <v>5.0999999999999996</v>
      </c>
      <c r="M817">
        <v>9.86</v>
      </c>
      <c r="N817">
        <f t="shared" si="51"/>
        <v>1.7297842418949771</v>
      </c>
      <c r="O817">
        <v>7.41</v>
      </c>
    </row>
    <row r="818" spans="1:15" ht="15" x14ac:dyDescent="0.25">
      <c r="A818" t="s">
        <v>23</v>
      </c>
      <c r="B818" t="s">
        <v>472</v>
      </c>
      <c r="C818">
        <v>60.7</v>
      </c>
      <c r="D818">
        <v>50</v>
      </c>
      <c r="E818">
        <f t="shared" si="48"/>
        <v>2.7591826773377868</v>
      </c>
      <c r="F818">
        <v>73</v>
      </c>
      <c r="G818">
        <f t="shared" si="49"/>
        <v>4.0284067089131685</v>
      </c>
      <c r="H818">
        <v>123</v>
      </c>
      <c r="I818">
        <f t="shared" si="50"/>
        <v>6.7875893862509553</v>
      </c>
      <c r="L818">
        <v>5.38</v>
      </c>
      <c r="M818">
        <v>9.8000000000000007</v>
      </c>
      <c r="N818">
        <f t="shared" si="51"/>
        <v>1.5393278037272848</v>
      </c>
      <c r="O818">
        <v>6.8</v>
      </c>
    </row>
    <row r="819" spans="1:15" ht="15" x14ac:dyDescent="0.25">
      <c r="A819" t="s">
        <v>69</v>
      </c>
      <c r="B819" t="s">
        <v>590</v>
      </c>
      <c r="C819">
        <v>64.7</v>
      </c>
      <c r="D819">
        <v>47</v>
      </c>
      <c r="E819">
        <f t="shared" si="48"/>
        <v>2.4794344415110841</v>
      </c>
      <c r="F819">
        <v>64</v>
      </c>
      <c r="G819">
        <f t="shared" si="49"/>
        <v>3.376251154398072</v>
      </c>
      <c r="H819">
        <v>111</v>
      </c>
      <c r="I819">
        <f t="shared" si="50"/>
        <v>5.855685595909156</v>
      </c>
      <c r="L819">
        <v>5.37</v>
      </c>
      <c r="M819">
        <v>9.58</v>
      </c>
      <c r="N819">
        <f t="shared" si="51"/>
        <v>1.4620958307575074</v>
      </c>
      <c r="O819">
        <v>6.77</v>
      </c>
    </row>
    <row r="820" spans="1:15" ht="15" x14ac:dyDescent="0.25">
      <c r="A820" t="s">
        <v>470</v>
      </c>
      <c r="B820" t="s">
        <v>362</v>
      </c>
      <c r="C820">
        <v>71.2</v>
      </c>
      <c r="D820">
        <v>66</v>
      </c>
      <c r="E820">
        <f t="shared" si="48"/>
        <v>3.2543446598089196</v>
      </c>
      <c r="F820">
        <v>83</v>
      </c>
      <c r="G820">
        <f t="shared" si="49"/>
        <v>4.0925849509718235</v>
      </c>
      <c r="H820">
        <v>149</v>
      </c>
      <c r="I820">
        <f t="shared" si="50"/>
        <v>7.3469296107807436</v>
      </c>
      <c r="L820">
        <v>5.44</v>
      </c>
      <c r="M820">
        <v>9.3800000000000008</v>
      </c>
      <c r="N820">
        <f t="shared" si="51"/>
        <v>1.3711029193180031</v>
      </c>
      <c r="O820">
        <v>6.31</v>
      </c>
    </row>
    <row r="821" spans="1:15" ht="15" x14ac:dyDescent="0.25">
      <c r="A821" t="s">
        <v>728</v>
      </c>
      <c r="B821" t="s">
        <v>83</v>
      </c>
      <c r="C821">
        <v>58.9</v>
      </c>
      <c r="D821">
        <v>45</v>
      </c>
      <c r="E821">
        <f t="shared" si="48"/>
        <v>2.536572877996659</v>
      </c>
      <c r="F821">
        <v>50</v>
      </c>
      <c r="G821">
        <f t="shared" si="49"/>
        <v>2.8184143088851767</v>
      </c>
      <c r="H821">
        <v>95</v>
      </c>
      <c r="I821">
        <f t="shared" si="50"/>
        <v>5.3549871868818357</v>
      </c>
      <c r="L821">
        <v>5.63</v>
      </c>
      <c r="M821">
        <v>7.85</v>
      </c>
      <c r="N821">
        <f t="shared" si="51"/>
        <v>1.2498803129763194</v>
      </c>
      <c r="O821">
        <v>6.08</v>
      </c>
    </row>
    <row r="822" spans="1:15" ht="15" x14ac:dyDescent="0.25">
      <c r="A822" t="s">
        <v>50</v>
      </c>
      <c r="B822" t="s">
        <v>334</v>
      </c>
      <c r="C822">
        <v>56.1</v>
      </c>
      <c r="D822">
        <v>62</v>
      </c>
      <c r="E822">
        <f t="shared" si="48"/>
        <v>3.617023584448587</v>
      </c>
      <c r="F822">
        <v>81</v>
      </c>
      <c r="G822">
        <f t="shared" si="49"/>
        <v>4.7254662958118629</v>
      </c>
      <c r="H822">
        <v>143</v>
      </c>
      <c r="I822">
        <f t="shared" si="50"/>
        <v>8.3424898802604499</v>
      </c>
      <c r="J822">
        <v>12.5</v>
      </c>
      <c r="M822">
        <v>9.9499999999999993</v>
      </c>
      <c r="N822">
        <f t="shared" si="51"/>
        <v>1.6194135392158007</v>
      </c>
      <c r="O822">
        <v>7.7</v>
      </c>
    </row>
    <row r="823" spans="1:15" ht="15" x14ac:dyDescent="0.25">
      <c r="A823" t="s">
        <v>478</v>
      </c>
      <c r="B823" t="s">
        <v>729</v>
      </c>
      <c r="C823">
        <v>70.900000000000006</v>
      </c>
      <c r="D823">
        <v>52</v>
      </c>
      <c r="E823">
        <f t="shared" si="48"/>
        <v>2.5716793937507574</v>
      </c>
      <c r="F823">
        <v>61</v>
      </c>
      <c r="G823">
        <f t="shared" si="49"/>
        <v>3.0167777503614652</v>
      </c>
      <c r="H823">
        <v>113</v>
      </c>
      <c r="I823">
        <f t="shared" si="50"/>
        <v>5.5884571441122226</v>
      </c>
      <c r="L823">
        <v>5.0599999999999996</v>
      </c>
      <c r="M823">
        <v>8.9</v>
      </c>
      <c r="N823">
        <f t="shared" si="51"/>
        <v>1.303418607196746</v>
      </c>
      <c r="O823">
        <v>6.04</v>
      </c>
    </row>
    <row r="824" spans="1:15" ht="15" x14ac:dyDescent="0.25">
      <c r="A824" t="s">
        <v>59</v>
      </c>
      <c r="B824" t="s">
        <v>401</v>
      </c>
      <c r="C824">
        <v>62.9</v>
      </c>
      <c r="D824">
        <v>45</v>
      </c>
      <c r="E824">
        <f t="shared" si="48"/>
        <v>2.4216604854848867</v>
      </c>
      <c r="F824">
        <v>60</v>
      </c>
      <c r="G824">
        <f t="shared" si="49"/>
        <v>3.2288806473131824</v>
      </c>
      <c r="H824">
        <v>105</v>
      </c>
      <c r="I824">
        <f t="shared" si="50"/>
        <v>5.650541132798069</v>
      </c>
      <c r="J824">
        <v>13.6</v>
      </c>
      <c r="M824">
        <v>8.6999999999999993</v>
      </c>
      <c r="N824">
        <f t="shared" si="51"/>
        <v>1.3447877712008565</v>
      </c>
      <c r="O824">
        <v>6</v>
      </c>
    </row>
    <row r="825" spans="1:15" ht="15" x14ac:dyDescent="0.25">
      <c r="A825" t="s">
        <v>478</v>
      </c>
      <c r="B825" t="s">
        <v>209</v>
      </c>
      <c r="C825">
        <v>69.8</v>
      </c>
      <c r="D825">
        <v>52</v>
      </c>
      <c r="E825">
        <f t="shared" si="48"/>
        <v>2.6002093415219836</v>
      </c>
      <c r="F825">
        <v>61</v>
      </c>
      <c r="G825">
        <f t="shared" si="49"/>
        <v>3.0502455737084806</v>
      </c>
      <c r="H825">
        <v>113</v>
      </c>
      <c r="I825">
        <f t="shared" si="50"/>
        <v>5.6504549152304637</v>
      </c>
      <c r="L825">
        <v>5.62</v>
      </c>
      <c r="M825">
        <v>8.6199999999999992</v>
      </c>
      <c r="N825">
        <f t="shared" si="51"/>
        <v>1.2713426061201989</v>
      </c>
      <c r="O825">
        <v>6.18</v>
      </c>
    </row>
    <row r="826" spans="1:15" x14ac:dyDescent="0.3">
      <c r="A826" t="s">
        <v>332</v>
      </c>
      <c r="B826" t="s">
        <v>331</v>
      </c>
      <c r="C826">
        <v>62.4</v>
      </c>
      <c r="D826">
        <v>60</v>
      </c>
      <c r="E826">
        <f t="shared" si="48"/>
        <v>3.2471143710039265</v>
      </c>
      <c r="F826">
        <v>75</v>
      </c>
      <c r="G826">
        <f t="shared" si="49"/>
        <v>4.058892963754908</v>
      </c>
      <c r="H826">
        <v>135</v>
      </c>
      <c r="I826">
        <f t="shared" si="50"/>
        <v>7.306007334758835</v>
      </c>
      <c r="J826">
        <v>13.3</v>
      </c>
      <c r="M826">
        <v>8.52</v>
      </c>
      <c r="N826">
        <f t="shared" si="51"/>
        <v>1.3217114624491493</v>
      </c>
      <c r="O826">
        <v>7</v>
      </c>
    </row>
    <row r="827" spans="1:15" ht="15" x14ac:dyDescent="0.25">
      <c r="A827" t="s">
        <v>39</v>
      </c>
      <c r="B827" t="s">
        <v>207</v>
      </c>
      <c r="D827">
        <v>52</v>
      </c>
      <c r="E827" t="str">
        <f t="shared" si="48"/>
        <v/>
      </c>
      <c r="F827">
        <v>65</v>
      </c>
      <c r="G827" t="str">
        <f t="shared" si="49"/>
        <v/>
      </c>
      <c r="H827">
        <v>117</v>
      </c>
      <c r="I827" t="str">
        <f t="shared" si="50"/>
        <v/>
      </c>
      <c r="J827">
        <v>16.100000000000001</v>
      </c>
      <c r="M827">
        <v>8.5</v>
      </c>
      <c r="N827" t="str">
        <f t="shared" si="51"/>
        <v/>
      </c>
      <c r="O827">
        <v>6.1</v>
      </c>
    </row>
    <row r="828" spans="1:15" ht="15" x14ac:dyDescent="0.25">
      <c r="A828" t="s">
        <v>678</v>
      </c>
      <c r="B828" t="s">
        <v>679</v>
      </c>
      <c r="C828">
        <v>57.8</v>
      </c>
      <c r="D828">
        <v>48</v>
      </c>
      <c r="E828">
        <f t="shared" si="48"/>
        <v>2.741908809777331</v>
      </c>
      <c r="F828">
        <v>60</v>
      </c>
      <c r="G828">
        <f t="shared" si="49"/>
        <v>3.4273860122216639</v>
      </c>
      <c r="H828">
        <v>108</v>
      </c>
      <c r="I828">
        <f t="shared" si="50"/>
        <v>6.1692948219989949</v>
      </c>
      <c r="L828">
        <v>5.05</v>
      </c>
      <c r="M828">
        <v>8.07</v>
      </c>
      <c r="N828">
        <f t="shared" si="51"/>
        <v>1.2958757551066711</v>
      </c>
      <c r="O828">
        <v>6.23</v>
      </c>
    </row>
    <row r="829" spans="1:15" ht="15" x14ac:dyDescent="0.25">
      <c r="A829" t="s">
        <v>477</v>
      </c>
      <c r="B829" t="s">
        <v>337</v>
      </c>
      <c r="C829">
        <v>55.2</v>
      </c>
      <c r="D829">
        <v>46</v>
      </c>
      <c r="E829">
        <f t="shared" si="48"/>
        <v>2.7143969119335796</v>
      </c>
      <c r="F829">
        <v>58</v>
      </c>
      <c r="G829">
        <f t="shared" si="49"/>
        <v>3.422500454177122</v>
      </c>
      <c r="H829">
        <v>104</v>
      </c>
      <c r="I829">
        <f t="shared" si="50"/>
        <v>6.136897366110702</v>
      </c>
      <c r="J829">
        <v>14.7</v>
      </c>
      <c r="M829">
        <v>7.95</v>
      </c>
      <c r="N829">
        <f t="shared" si="51"/>
        <v>1.3033716412335818</v>
      </c>
      <c r="O829">
        <v>5.88</v>
      </c>
    </row>
    <row r="830" spans="1:15" ht="15" x14ac:dyDescent="0.25">
      <c r="A830" t="s">
        <v>595</v>
      </c>
      <c r="B830" t="s">
        <v>348</v>
      </c>
      <c r="C830">
        <v>61.8</v>
      </c>
      <c r="D830">
        <v>65</v>
      </c>
      <c r="E830">
        <f t="shared" si="48"/>
        <v>3.5417703969860295</v>
      </c>
      <c r="F830">
        <v>78</v>
      </c>
      <c r="G830">
        <f t="shared" si="49"/>
        <v>4.2501244763832355</v>
      </c>
      <c r="H830">
        <v>143</v>
      </c>
      <c r="I830">
        <f t="shared" si="50"/>
        <v>7.791894873369265</v>
      </c>
      <c r="L830">
        <v>5.25</v>
      </c>
      <c r="M830">
        <v>7.89</v>
      </c>
      <c r="N830">
        <f t="shared" si="51"/>
        <v>1.229322278224209</v>
      </c>
      <c r="O830">
        <v>6.62</v>
      </c>
    </row>
    <row r="831" spans="1:15" ht="15" x14ac:dyDescent="0.25">
      <c r="A831" t="s">
        <v>730</v>
      </c>
      <c r="B831" t="s">
        <v>731</v>
      </c>
      <c r="C831">
        <v>71.7</v>
      </c>
      <c r="D831">
        <v>33</v>
      </c>
      <c r="E831">
        <f t="shared" si="48"/>
        <v>1.6191577619529014</v>
      </c>
      <c r="F831">
        <v>46</v>
      </c>
      <c r="G831">
        <f t="shared" si="49"/>
        <v>2.2570077893888931</v>
      </c>
      <c r="H831">
        <v>79</v>
      </c>
      <c r="I831">
        <f t="shared" si="50"/>
        <v>3.8761655513417943</v>
      </c>
      <c r="J831">
        <v>14.5</v>
      </c>
      <c r="M831">
        <v>7.1</v>
      </c>
      <c r="N831">
        <f t="shared" si="51"/>
        <v>1.0345594559117222</v>
      </c>
      <c r="O831">
        <v>5.6</v>
      </c>
    </row>
    <row r="832" spans="1:15" ht="15" x14ac:dyDescent="0.25">
      <c r="A832" t="s">
        <v>483</v>
      </c>
      <c r="B832" t="s">
        <v>484</v>
      </c>
      <c r="C832">
        <v>68.8</v>
      </c>
      <c r="D832">
        <v>73</v>
      </c>
      <c r="E832">
        <f t="shared" si="48"/>
        <v>3.687650171961339</v>
      </c>
      <c r="F832">
        <v>89</v>
      </c>
      <c r="G832">
        <f t="shared" si="49"/>
        <v>4.4959022644460163</v>
      </c>
      <c r="H832">
        <v>162</v>
      </c>
      <c r="I832">
        <f t="shared" si="50"/>
        <v>8.1835524364073553</v>
      </c>
      <c r="L832">
        <v>4.72</v>
      </c>
      <c r="M832">
        <v>11.6</v>
      </c>
      <c r="N832">
        <f t="shared" si="51"/>
        <v>1.7220216183718311</v>
      </c>
      <c r="O832">
        <v>7.15</v>
      </c>
    </row>
    <row r="833" spans="1:15" ht="15" x14ac:dyDescent="0.25">
      <c r="A833" t="s">
        <v>127</v>
      </c>
      <c r="B833" t="s">
        <v>337</v>
      </c>
      <c r="C833">
        <v>69.8</v>
      </c>
      <c r="D833">
        <v>62</v>
      </c>
      <c r="E833">
        <f t="shared" si="48"/>
        <v>3.1002495995069803</v>
      </c>
      <c r="F833">
        <v>73</v>
      </c>
      <c r="G833">
        <f t="shared" si="49"/>
        <v>3.6502938832904768</v>
      </c>
      <c r="H833">
        <v>135</v>
      </c>
      <c r="I833">
        <f t="shared" si="50"/>
        <v>6.7505434827974575</v>
      </c>
      <c r="L833">
        <v>4.97</v>
      </c>
      <c r="M833">
        <v>10.5</v>
      </c>
      <c r="N833">
        <f t="shared" si="51"/>
        <v>1.5486191837891055</v>
      </c>
      <c r="O833">
        <v>6.9</v>
      </c>
    </row>
    <row r="834" spans="1:15" ht="15" x14ac:dyDescent="0.25">
      <c r="A834" t="s">
        <v>127</v>
      </c>
      <c r="C834">
        <v>70.400000000000006</v>
      </c>
      <c r="D834">
        <v>60</v>
      </c>
      <c r="E834">
        <f t="shared" si="48"/>
        <v>2.9821768740280064</v>
      </c>
      <c r="F834">
        <v>71</v>
      </c>
      <c r="G834">
        <f t="shared" si="49"/>
        <v>3.5289093009331407</v>
      </c>
      <c r="H834">
        <v>131</v>
      </c>
      <c r="I834">
        <f t="shared" si="50"/>
        <v>6.5110861749611466</v>
      </c>
      <c r="L834">
        <v>4.97</v>
      </c>
      <c r="M834">
        <v>10.02</v>
      </c>
      <c r="N834">
        <f t="shared" si="51"/>
        <v>1.4721337088300535</v>
      </c>
      <c r="O834">
        <v>6.91</v>
      </c>
    </row>
    <row r="835" spans="1:15" ht="15" x14ac:dyDescent="0.25">
      <c r="A835" t="s">
        <v>600</v>
      </c>
      <c r="C835">
        <v>57.4</v>
      </c>
      <c r="D835">
        <v>60</v>
      </c>
      <c r="E835">
        <f t="shared" ref="E835:E898" si="52">IF(AND($C835&gt;0,D835&gt;0),D835/($C835^0.70558407859294),"")</f>
        <v>3.4442211037489092</v>
      </c>
      <c r="F835">
        <v>72</v>
      </c>
      <c r="G835">
        <f t="shared" ref="G835:G898" si="53">IF(AND($C835&gt;0,F835&gt;0),F835/($C835^0.70558407859294),"")</f>
        <v>4.1330653244986912</v>
      </c>
      <c r="H835">
        <v>132</v>
      </c>
      <c r="I835">
        <f t="shared" ref="I835:I898" si="54">IF(AND($C835&gt;0,H835&gt;0),H835/($C835^0.70558407859294),"")</f>
        <v>7.5772864282476009</v>
      </c>
      <c r="L835">
        <v>4.41</v>
      </c>
      <c r="M835">
        <v>9.52</v>
      </c>
      <c r="N835">
        <f t="shared" ref="N835:N898" si="55">IF(AND($C835&gt;0,M835&gt;0),M835/($C835^0.450818786555515),"")</f>
        <v>1.533509332771104</v>
      </c>
      <c r="O835">
        <v>7.52</v>
      </c>
    </row>
    <row r="836" spans="1:15" ht="15" x14ac:dyDescent="0.25">
      <c r="A836" t="s">
        <v>732</v>
      </c>
      <c r="B836" t="s">
        <v>229</v>
      </c>
      <c r="C836">
        <v>61.2</v>
      </c>
      <c r="D836">
        <v>48</v>
      </c>
      <c r="E836">
        <f t="shared" si="52"/>
        <v>2.6335276441383644</v>
      </c>
      <c r="F836">
        <v>58</v>
      </c>
      <c r="G836">
        <f t="shared" si="53"/>
        <v>3.1821792366671904</v>
      </c>
      <c r="H836">
        <v>106</v>
      </c>
      <c r="I836">
        <f t="shared" si="54"/>
        <v>5.8157068808055552</v>
      </c>
      <c r="L836">
        <v>5.18</v>
      </c>
      <c r="M836">
        <v>7.9</v>
      </c>
      <c r="N836">
        <f t="shared" si="55"/>
        <v>1.2363060180174559</v>
      </c>
      <c r="O836">
        <v>6.35</v>
      </c>
    </row>
    <row r="837" spans="1:15" ht="15" x14ac:dyDescent="0.25">
      <c r="A837" t="s">
        <v>486</v>
      </c>
      <c r="B837" t="s">
        <v>487</v>
      </c>
      <c r="C837">
        <v>50.8</v>
      </c>
      <c r="D837">
        <v>36</v>
      </c>
      <c r="E837">
        <f t="shared" si="52"/>
        <v>2.2525385131186231</v>
      </c>
      <c r="F837">
        <v>48</v>
      </c>
      <c r="G837">
        <f t="shared" si="53"/>
        <v>3.003384684158164</v>
      </c>
      <c r="H837">
        <v>84</v>
      </c>
      <c r="I837">
        <f t="shared" si="54"/>
        <v>5.255923197276787</v>
      </c>
      <c r="J837">
        <v>13.41</v>
      </c>
      <c r="M837">
        <v>7.62</v>
      </c>
      <c r="N837">
        <f t="shared" si="55"/>
        <v>1.2969390373415897</v>
      </c>
      <c r="O837">
        <v>6.46</v>
      </c>
    </row>
    <row r="838" spans="1:15" ht="15" x14ac:dyDescent="0.25">
      <c r="A838" t="s">
        <v>599</v>
      </c>
      <c r="C838">
        <v>57.7</v>
      </c>
      <c r="D838">
        <v>45</v>
      </c>
      <c r="E838">
        <f t="shared" si="52"/>
        <v>2.5736820903894744</v>
      </c>
      <c r="F838">
        <v>60</v>
      </c>
      <c r="G838">
        <f t="shared" si="53"/>
        <v>3.4315761205192996</v>
      </c>
      <c r="H838">
        <v>105</v>
      </c>
      <c r="I838">
        <f t="shared" si="54"/>
        <v>6.0052582109087744</v>
      </c>
      <c r="L838">
        <v>4.93</v>
      </c>
      <c r="M838">
        <v>6.75</v>
      </c>
      <c r="N838">
        <f t="shared" si="55"/>
        <v>1.0847574208586688</v>
      </c>
      <c r="O838">
        <v>6.55</v>
      </c>
    </row>
    <row r="839" spans="1:15" ht="15" x14ac:dyDescent="0.25">
      <c r="A839" t="s">
        <v>191</v>
      </c>
      <c r="B839" t="s">
        <v>190</v>
      </c>
      <c r="D839">
        <v>64</v>
      </c>
      <c r="E839" t="str">
        <f t="shared" si="52"/>
        <v/>
      </c>
      <c r="F839">
        <v>81</v>
      </c>
      <c r="G839" t="str">
        <f t="shared" si="53"/>
        <v/>
      </c>
      <c r="H839">
        <v>145</v>
      </c>
      <c r="I839" t="str">
        <f t="shared" si="54"/>
        <v/>
      </c>
      <c r="J839">
        <v>14.4</v>
      </c>
      <c r="M839">
        <v>9.68</v>
      </c>
      <c r="N839" t="str">
        <f t="shared" si="55"/>
        <v/>
      </c>
      <c r="O839">
        <v>5.01</v>
      </c>
    </row>
    <row r="840" spans="1:15" ht="15" x14ac:dyDescent="0.25">
      <c r="A840" t="s">
        <v>401</v>
      </c>
      <c r="B840" t="s">
        <v>15</v>
      </c>
      <c r="C840">
        <v>70</v>
      </c>
      <c r="D840">
        <v>50</v>
      </c>
      <c r="E840">
        <f t="shared" si="52"/>
        <v>2.4951588753228351</v>
      </c>
      <c r="F840">
        <v>67</v>
      </c>
      <c r="G840">
        <f t="shared" si="53"/>
        <v>3.343512892932599</v>
      </c>
      <c r="H840">
        <v>117</v>
      </c>
      <c r="I840">
        <f t="shared" si="54"/>
        <v>5.8386717682554341</v>
      </c>
      <c r="J840">
        <v>13.17</v>
      </c>
      <c r="M840">
        <v>7.01</v>
      </c>
      <c r="N840">
        <f t="shared" si="55"/>
        <v>1.0325549154745077</v>
      </c>
      <c r="O840">
        <v>7.19</v>
      </c>
    </row>
    <row r="841" spans="1:15" ht="15" x14ac:dyDescent="0.25">
      <c r="A841" t="s">
        <v>494</v>
      </c>
      <c r="B841" t="s">
        <v>384</v>
      </c>
      <c r="C841">
        <v>47.3</v>
      </c>
      <c r="D841">
        <v>48</v>
      </c>
      <c r="E841">
        <f t="shared" si="52"/>
        <v>3.1585363738688073</v>
      </c>
      <c r="G841" t="str">
        <f t="shared" si="53"/>
        <v/>
      </c>
      <c r="H841">
        <v>48</v>
      </c>
      <c r="I841">
        <f t="shared" si="54"/>
        <v>3.1585363738688073</v>
      </c>
      <c r="L841">
        <v>5.28</v>
      </c>
      <c r="M841">
        <v>8.09</v>
      </c>
      <c r="N841">
        <f t="shared" si="55"/>
        <v>1.4219674478549458</v>
      </c>
      <c r="O841">
        <v>6.13</v>
      </c>
    </row>
    <row r="842" spans="1:15" ht="15" x14ac:dyDescent="0.25">
      <c r="A842" t="s">
        <v>476</v>
      </c>
      <c r="B842" t="s">
        <v>207</v>
      </c>
      <c r="C842">
        <v>52.8</v>
      </c>
      <c r="E842" t="str">
        <f t="shared" si="52"/>
        <v/>
      </c>
      <c r="G842" t="str">
        <f t="shared" si="53"/>
        <v/>
      </c>
      <c r="I842" t="str">
        <f t="shared" si="54"/>
        <v/>
      </c>
      <c r="L842">
        <v>5.47</v>
      </c>
      <c r="M842">
        <v>7.19</v>
      </c>
      <c r="N842">
        <f t="shared" si="55"/>
        <v>1.2026331083390447</v>
      </c>
      <c r="O842">
        <v>6.14</v>
      </c>
    </row>
    <row r="843" spans="1:15" ht="15" x14ac:dyDescent="0.25">
      <c r="A843" t="s">
        <v>88</v>
      </c>
      <c r="B843" t="s">
        <v>241</v>
      </c>
      <c r="C843">
        <v>80.400000000000006</v>
      </c>
      <c r="D843">
        <v>77</v>
      </c>
      <c r="E843">
        <f t="shared" si="52"/>
        <v>3.4847561364697199</v>
      </c>
      <c r="F843">
        <v>92</v>
      </c>
      <c r="G843">
        <f t="shared" si="53"/>
        <v>4.163604734483302</v>
      </c>
      <c r="H843">
        <v>169</v>
      </c>
      <c r="I843">
        <f t="shared" si="54"/>
        <v>7.6483608709530211</v>
      </c>
      <c r="L843">
        <v>5.55</v>
      </c>
      <c r="M843">
        <v>11.8</v>
      </c>
      <c r="N843">
        <f t="shared" si="55"/>
        <v>1.632889465928224</v>
      </c>
      <c r="O843">
        <v>7.06</v>
      </c>
    </row>
    <row r="844" spans="1:15" ht="15" x14ac:dyDescent="0.25">
      <c r="A844" t="s">
        <v>84</v>
      </c>
      <c r="B844" t="s">
        <v>186</v>
      </c>
      <c r="C844">
        <v>69.2</v>
      </c>
      <c r="D844">
        <v>58</v>
      </c>
      <c r="E844">
        <f t="shared" si="52"/>
        <v>2.9179539274607436</v>
      </c>
      <c r="F844">
        <v>83</v>
      </c>
      <c r="G844">
        <f t="shared" si="53"/>
        <v>4.1756926892972706</v>
      </c>
      <c r="H844">
        <v>141</v>
      </c>
      <c r="I844">
        <f t="shared" si="54"/>
        <v>7.0936466167580141</v>
      </c>
      <c r="L844">
        <v>5.32</v>
      </c>
      <c r="M844">
        <v>10.7</v>
      </c>
      <c r="N844">
        <f t="shared" si="55"/>
        <v>1.5842706662383435</v>
      </c>
      <c r="O844">
        <v>6.73</v>
      </c>
    </row>
    <row r="845" spans="1:15" ht="15" x14ac:dyDescent="0.25">
      <c r="A845" t="s">
        <v>34</v>
      </c>
      <c r="B845" t="s">
        <v>688</v>
      </c>
      <c r="C845">
        <v>88.4</v>
      </c>
      <c r="E845" t="str">
        <f t="shared" si="52"/>
        <v/>
      </c>
      <c r="G845" t="str">
        <f t="shared" si="53"/>
        <v/>
      </c>
      <c r="I845" t="str">
        <f t="shared" si="54"/>
        <v/>
      </c>
      <c r="L845">
        <v>5.69</v>
      </c>
      <c r="M845">
        <v>9.06</v>
      </c>
      <c r="N845">
        <f t="shared" si="55"/>
        <v>1.2012432200447531</v>
      </c>
      <c r="O845">
        <v>6</v>
      </c>
    </row>
    <row r="846" spans="1:15" ht="15" x14ac:dyDescent="0.25">
      <c r="A846" t="s">
        <v>104</v>
      </c>
      <c r="B846" t="s">
        <v>590</v>
      </c>
      <c r="C846">
        <v>57.9</v>
      </c>
      <c r="E846" t="str">
        <f t="shared" si="52"/>
        <v/>
      </c>
      <c r="G846" t="str">
        <f t="shared" si="53"/>
        <v/>
      </c>
      <c r="I846" t="str">
        <f t="shared" si="54"/>
        <v/>
      </c>
      <c r="L846">
        <v>5.66</v>
      </c>
      <c r="M846">
        <v>8.93</v>
      </c>
      <c r="N846">
        <f t="shared" si="55"/>
        <v>1.4328569933846762</v>
      </c>
      <c r="O846">
        <v>6.46</v>
      </c>
    </row>
    <row r="847" spans="1:15" ht="15" x14ac:dyDescent="0.25">
      <c r="A847" t="s">
        <v>363</v>
      </c>
      <c r="B847" t="s">
        <v>219</v>
      </c>
      <c r="C847">
        <v>55.9</v>
      </c>
      <c r="D847">
        <v>50</v>
      </c>
      <c r="E847">
        <f t="shared" si="52"/>
        <v>2.9243143401854277</v>
      </c>
      <c r="F847">
        <v>63</v>
      </c>
      <c r="G847">
        <f t="shared" si="53"/>
        <v>3.684636068633639</v>
      </c>
      <c r="H847">
        <v>113</v>
      </c>
      <c r="I847">
        <f t="shared" si="54"/>
        <v>6.6089504088190667</v>
      </c>
      <c r="L847">
        <v>5.25</v>
      </c>
      <c r="M847">
        <v>8.19</v>
      </c>
      <c r="N847">
        <f t="shared" si="55"/>
        <v>1.3351124044168077</v>
      </c>
      <c r="O847">
        <v>6.52</v>
      </c>
    </row>
    <row r="848" spans="1:15" ht="15" x14ac:dyDescent="0.25">
      <c r="A848" t="s">
        <v>733</v>
      </c>
      <c r="B848" t="s">
        <v>175</v>
      </c>
      <c r="C848">
        <v>51.6</v>
      </c>
      <c r="D848">
        <v>40</v>
      </c>
      <c r="E848">
        <f t="shared" si="52"/>
        <v>2.4753785861418138</v>
      </c>
      <c r="F848">
        <v>48</v>
      </c>
      <c r="G848">
        <f t="shared" si="53"/>
        <v>2.9704543033701767</v>
      </c>
      <c r="H848">
        <v>88</v>
      </c>
      <c r="I848">
        <f t="shared" si="54"/>
        <v>5.4458328895119905</v>
      </c>
      <c r="L848">
        <v>5.67</v>
      </c>
      <c r="M848">
        <v>6.77</v>
      </c>
      <c r="N848">
        <f t="shared" si="55"/>
        <v>1.1441790944277639</v>
      </c>
      <c r="O848">
        <v>6.39</v>
      </c>
    </row>
    <row r="849" spans="1:15" ht="15" x14ac:dyDescent="0.25">
      <c r="A849" t="s">
        <v>245</v>
      </c>
      <c r="B849" t="s">
        <v>246</v>
      </c>
      <c r="C849">
        <v>69.400000000000006</v>
      </c>
      <c r="D849">
        <v>69</v>
      </c>
      <c r="E849">
        <f t="shared" si="52"/>
        <v>3.4642973803456441</v>
      </c>
      <c r="F849">
        <v>82</v>
      </c>
      <c r="G849">
        <f t="shared" si="53"/>
        <v>4.1169910896861275</v>
      </c>
      <c r="H849">
        <v>151</v>
      </c>
      <c r="I849">
        <f t="shared" si="54"/>
        <v>7.5812884700317715</v>
      </c>
      <c r="L849">
        <v>4.8499999999999996</v>
      </c>
      <c r="M849">
        <v>10.6</v>
      </c>
      <c r="N849">
        <f t="shared" si="55"/>
        <v>1.5674237505793347</v>
      </c>
      <c r="O849">
        <v>6.57</v>
      </c>
    </row>
    <row r="850" spans="1:15" ht="15" x14ac:dyDescent="0.25">
      <c r="A850" t="s">
        <v>525</v>
      </c>
      <c r="B850" t="s">
        <v>109</v>
      </c>
      <c r="C850">
        <v>74.900000000000006</v>
      </c>
      <c r="D850">
        <v>65</v>
      </c>
      <c r="E850">
        <f t="shared" si="52"/>
        <v>3.0924937491391722</v>
      </c>
      <c r="F850">
        <v>82</v>
      </c>
      <c r="G850">
        <f t="shared" si="53"/>
        <v>3.9012998066063402</v>
      </c>
      <c r="H850">
        <v>147</v>
      </c>
      <c r="I850">
        <f t="shared" si="54"/>
        <v>6.993793555745512</v>
      </c>
      <c r="L850">
        <v>5</v>
      </c>
      <c r="M850">
        <v>10.59</v>
      </c>
      <c r="N850">
        <f t="shared" si="55"/>
        <v>1.5130188601082379</v>
      </c>
      <c r="O850">
        <v>6.7</v>
      </c>
    </row>
    <row r="851" spans="1:15" ht="15" x14ac:dyDescent="0.25">
      <c r="A851" t="s">
        <v>27</v>
      </c>
      <c r="B851" t="s">
        <v>372</v>
      </c>
      <c r="C851">
        <v>61.5</v>
      </c>
      <c r="D851">
        <v>63</v>
      </c>
      <c r="E851">
        <f t="shared" si="52"/>
        <v>3.4445996186548937</v>
      </c>
      <c r="F851">
        <v>71</v>
      </c>
      <c r="G851">
        <f t="shared" si="53"/>
        <v>3.8820090940396423</v>
      </c>
      <c r="H851">
        <v>134</v>
      </c>
      <c r="I851">
        <f t="shared" si="54"/>
        <v>7.3266087126945356</v>
      </c>
      <c r="J851">
        <v>12.8</v>
      </c>
      <c r="M851">
        <v>9.4600000000000009</v>
      </c>
      <c r="N851">
        <f t="shared" si="55"/>
        <v>1.4771773076369232</v>
      </c>
      <c r="O851">
        <v>7.48</v>
      </c>
    </row>
    <row r="852" spans="1:15" ht="15" x14ac:dyDescent="0.25">
      <c r="A852" t="s">
        <v>3</v>
      </c>
      <c r="B852" t="s">
        <v>199</v>
      </c>
      <c r="C852">
        <v>80</v>
      </c>
      <c r="D852">
        <v>58</v>
      </c>
      <c r="E852">
        <f t="shared" si="52"/>
        <v>2.6341348163882574</v>
      </c>
      <c r="F852">
        <v>70</v>
      </c>
      <c r="G852">
        <f t="shared" si="53"/>
        <v>3.1791282266754828</v>
      </c>
      <c r="H852">
        <v>128</v>
      </c>
      <c r="I852">
        <f t="shared" si="54"/>
        <v>5.8132630430637402</v>
      </c>
      <c r="J852">
        <v>13.35</v>
      </c>
      <c r="M852">
        <v>9.2100000000000009</v>
      </c>
      <c r="N852">
        <f t="shared" si="55"/>
        <v>1.2773529389270781</v>
      </c>
      <c r="O852">
        <v>5.82</v>
      </c>
    </row>
    <row r="853" spans="1:15" ht="15" x14ac:dyDescent="0.25">
      <c r="A853" t="s">
        <v>524</v>
      </c>
      <c r="B853" t="s">
        <v>614</v>
      </c>
      <c r="C853">
        <v>55.6</v>
      </c>
      <c r="D853">
        <v>50</v>
      </c>
      <c r="E853">
        <f t="shared" si="52"/>
        <v>2.9354386992682016</v>
      </c>
      <c r="F853">
        <v>61</v>
      </c>
      <c r="G853">
        <f t="shared" si="53"/>
        <v>3.5812352131072061</v>
      </c>
      <c r="H853">
        <v>111</v>
      </c>
      <c r="I853">
        <f t="shared" si="54"/>
        <v>6.5166739123754081</v>
      </c>
      <c r="L853">
        <v>4.78</v>
      </c>
      <c r="M853">
        <v>8.58</v>
      </c>
      <c r="N853">
        <f t="shared" si="55"/>
        <v>1.4020864358791789</v>
      </c>
      <c r="O853">
        <v>6.99</v>
      </c>
    </row>
    <row r="854" spans="1:15" ht="15" x14ac:dyDescent="0.25">
      <c r="A854" t="s">
        <v>265</v>
      </c>
      <c r="B854" t="s">
        <v>266</v>
      </c>
      <c r="C854">
        <v>58.1</v>
      </c>
      <c r="D854">
        <v>60</v>
      </c>
      <c r="E854">
        <f t="shared" si="52"/>
        <v>3.414889533961968</v>
      </c>
      <c r="F854">
        <v>68</v>
      </c>
      <c r="G854">
        <f t="shared" si="53"/>
        <v>3.8702081384902307</v>
      </c>
      <c r="H854">
        <v>128</v>
      </c>
      <c r="I854">
        <f t="shared" si="54"/>
        <v>7.2850976724521992</v>
      </c>
      <c r="K854">
        <v>10.9</v>
      </c>
      <c r="M854">
        <v>9.6999999999999993</v>
      </c>
      <c r="N854">
        <f t="shared" si="55"/>
        <v>1.5539891813942428</v>
      </c>
      <c r="O854">
        <v>6.86</v>
      </c>
    </row>
    <row r="855" spans="1:15" ht="15" x14ac:dyDescent="0.25">
      <c r="A855" t="s">
        <v>271</v>
      </c>
      <c r="B855" t="s">
        <v>256</v>
      </c>
      <c r="C855">
        <v>82.9</v>
      </c>
      <c r="D855">
        <v>58</v>
      </c>
      <c r="E855">
        <f t="shared" si="52"/>
        <v>2.5687773480938323</v>
      </c>
      <c r="F855">
        <v>83</v>
      </c>
      <c r="G855">
        <f t="shared" si="53"/>
        <v>3.676008963651519</v>
      </c>
      <c r="H855">
        <v>141</v>
      </c>
      <c r="I855">
        <f t="shared" si="54"/>
        <v>6.2447863117453517</v>
      </c>
      <c r="K855">
        <v>11.7</v>
      </c>
      <c r="M855">
        <v>9.3000000000000007</v>
      </c>
      <c r="N855">
        <f t="shared" si="55"/>
        <v>1.2692948651684282</v>
      </c>
      <c r="O855">
        <v>5.79</v>
      </c>
    </row>
    <row r="856" spans="1:15" ht="15" x14ac:dyDescent="0.25">
      <c r="A856" t="s">
        <v>734</v>
      </c>
      <c r="B856" t="s">
        <v>735</v>
      </c>
      <c r="C856">
        <v>57.4</v>
      </c>
      <c r="D856">
        <v>62</v>
      </c>
      <c r="E856">
        <f t="shared" si="52"/>
        <v>3.5590284738738731</v>
      </c>
      <c r="F856">
        <v>72</v>
      </c>
      <c r="G856">
        <f t="shared" si="53"/>
        <v>4.1330653244986912</v>
      </c>
      <c r="H856">
        <v>134</v>
      </c>
      <c r="I856">
        <f t="shared" si="54"/>
        <v>7.6920937983725644</v>
      </c>
      <c r="K856">
        <v>11.9</v>
      </c>
      <c r="M856">
        <v>8.3000000000000007</v>
      </c>
      <c r="N856">
        <f t="shared" si="55"/>
        <v>1.3369881787815299</v>
      </c>
      <c r="O856">
        <v>7.14</v>
      </c>
    </row>
    <row r="857" spans="1:15" ht="15" x14ac:dyDescent="0.25">
      <c r="A857" t="s">
        <v>63</v>
      </c>
      <c r="B857" t="s">
        <v>64</v>
      </c>
      <c r="C857">
        <v>73.8</v>
      </c>
      <c r="D857">
        <v>58</v>
      </c>
      <c r="E857">
        <f t="shared" si="52"/>
        <v>2.7884134361555315</v>
      </c>
      <c r="F857">
        <v>80</v>
      </c>
      <c r="G857">
        <f t="shared" si="53"/>
        <v>3.8460874981455602</v>
      </c>
      <c r="H857">
        <v>138</v>
      </c>
      <c r="I857">
        <f t="shared" si="54"/>
        <v>6.6345009343010917</v>
      </c>
      <c r="K857">
        <v>11</v>
      </c>
      <c r="M857">
        <v>7.9</v>
      </c>
      <c r="N857">
        <f t="shared" si="55"/>
        <v>1.1362455334562129</v>
      </c>
      <c r="O857">
        <v>6.32</v>
      </c>
    </row>
    <row r="858" spans="1:15" ht="15" x14ac:dyDescent="0.25">
      <c r="A858" t="s">
        <v>374</v>
      </c>
      <c r="B858" t="s">
        <v>252</v>
      </c>
      <c r="C858">
        <v>49.4</v>
      </c>
      <c r="D858">
        <v>57</v>
      </c>
      <c r="E858">
        <f t="shared" si="52"/>
        <v>3.6375425907327341</v>
      </c>
      <c r="F858">
        <v>71</v>
      </c>
      <c r="G858">
        <f t="shared" si="53"/>
        <v>4.5309741042460372</v>
      </c>
      <c r="H858">
        <v>128</v>
      </c>
      <c r="I858">
        <f t="shared" si="54"/>
        <v>8.1685166949787718</v>
      </c>
      <c r="K858">
        <v>10.6</v>
      </c>
      <c r="M858">
        <v>7.85</v>
      </c>
      <c r="N858">
        <f t="shared" si="55"/>
        <v>1.3530247124242014</v>
      </c>
      <c r="O858">
        <v>6.57</v>
      </c>
    </row>
    <row r="859" spans="1:15" ht="15" x14ac:dyDescent="0.25">
      <c r="A859" t="s">
        <v>78</v>
      </c>
      <c r="B859" t="s">
        <v>531</v>
      </c>
      <c r="C859">
        <v>55.5</v>
      </c>
      <c r="D859">
        <v>48</v>
      </c>
      <c r="E859">
        <f t="shared" si="52"/>
        <v>2.8216028159420725</v>
      </c>
      <c r="F859">
        <v>50</v>
      </c>
      <c r="G859">
        <f t="shared" si="53"/>
        <v>2.939169599939659</v>
      </c>
      <c r="H859">
        <v>98</v>
      </c>
      <c r="I859">
        <f t="shared" si="54"/>
        <v>5.7607724158817311</v>
      </c>
      <c r="K859">
        <v>11.9</v>
      </c>
      <c r="M859">
        <v>7.2</v>
      </c>
      <c r="N859">
        <f t="shared" si="55"/>
        <v>1.1775312740567718</v>
      </c>
      <c r="O859">
        <v>6.04</v>
      </c>
    </row>
    <row r="860" spans="1:15" ht="15" x14ac:dyDescent="0.25">
      <c r="A860" t="s">
        <v>127</v>
      </c>
      <c r="B860" t="s">
        <v>389</v>
      </c>
      <c r="C860">
        <v>72</v>
      </c>
      <c r="D860">
        <v>62</v>
      </c>
      <c r="E860">
        <f t="shared" si="52"/>
        <v>3.0331050446271899</v>
      </c>
      <c r="F860">
        <v>75</v>
      </c>
      <c r="G860">
        <f t="shared" si="53"/>
        <v>3.6690786830167621</v>
      </c>
      <c r="H860">
        <v>137</v>
      </c>
      <c r="I860">
        <f t="shared" si="54"/>
        <v>6.702183727643952</v>
      </c>
      <c r="K860">
        <v>11.2</v>
      </c>
      <c r="M860">
        <v>10.67</v>
      </c>
      <c r="N860">
        <f t="shared" si="55"/>
        <v>1.5518296203552686</v>
      </c>
      <c r="O860">
        <v>6.05</v>
      </c>
    </row>
    <row r="861" spans="1:15" ht="15" x14ac:dyDescent="0.25">
      <c r="A861" t="s">
        <v>37</v>
      </c>
      <c r="B861" t="s">
        <v>384</v>
      </c>
      <c r="C861">
        <v>57.9</v>
      </c>
      <c r="E861" t="str">
        <f t="shared" si="52"/>
        <v/>
      </c>
      <c r="G861" t="str">
        <f t="shared" si="53"/>
        <v/>
      </c>
      <c r="I861" t="str">
        <f t="shared" si="54"/>
        <v/>
      </c>
      <c r="K861">
        <v>10.4</v>
      </c>
      <c r="M861">
        <v>10.45</v>
      </c>
      <c r="N861">
        <f t="shared" si="55"/>
        <v>1.6767475454501528</v>
      </c>
      <c r="O861">
        <v>7.13</v>
      </c>
    </row>
    <row r="862" spans="1:15" x14ac:dyDescent="0.3">
      <c r="A862" t="s">
        <v>208</v>
      </c>
      <c r="B862" t="s">
        <v>209</v>
      </c>
      <c r="C862">
        <v>62.2</v>
      </c>
      <c r="D862">
        <v>61</v>
      </c>
      <c r="E862">
        <f t="shared" si="52"/>
        <v>3.3087191058730721</v>
      </c>
      <c r="F862">
        <v>71</v>
      </c>
      <c r="G862">
        <f t="shared" si="53"/>
        <v>3.8511320740489854</v>
      </c>
      <c r="H862">
        <v>132</v>
      </c>
      <c r="I862">
        <f t="shared" si="54"/>
        <v>7.1598511799220574</v>
      </c>
      <c r="K862">
        <v>10.5</v>
      </c>
      <c r="M862">
        <v>9.6999999999999993</v>
      </c>
      <c r="N862">
        <f t="shared" si="55"/>
        <v>1.5069447496252473</v>
      </c>
      <c r="O862">
        <v>6.53</v>
      </c>
    </row>
    <row r="863" spans="1:15" ht="15" x14ac:dyDescent="0.25">
      <c r="A863" t="s">
        <v>85</v>
      </c>
      <c r="B863" t="s">
        <v>390</v>
      </c>
      <c r="C863">
        <v>50.7</v>
      </c>
      <c r="D863">
        <v>52</v>
      </c>
      <c r="E863">
        <f t="shared" si="52"/>
        <v>3.2581935053668998</v>
      </c>
      <c r="F863">
        <v>69</v>
      </c>
      <c r="G863">
        <f t="shared" si="53"/>
        <v>4.3233721513522321</v>
      </c>
      <c r="H863">
        <v>121</v>
      </c>
      <c r="I863">
        <f t="shared" si="54"/>
        <v>7.5815656567191319</v>
      </c>
      <c r="K863">
        <v>10.58</v>
      </c>
      <c r="M863">
        <v>9.3800000000000008</v>
      </c>
      <c r="N863">
        <f t="shared" si="55"/>
        <v>1.5979133277123161</v>
      </c>
      <c r="O863">
        <v>6.69</v>
      </c>
    </row>
    <row r="864" spans="1:15" x14ac:dyDescent="0.3">
      <c r="A864" t="s">
        <v>121</v>
      </c>
      <c r="B864" t="s">
        <v>201</v>
      </c>
      <c r="C864">
        <v>52.2</v>
      </c>
      <c r="D864">
        <v>56</v>
      </c>
      <c r="E864">
        <f t="shared" si="52"/>
        <v>3.4373762172605056</v>
      </c>
      <c r="F864">
        <v>67</v>
      </c>
      <c r="G864">
        <f t="shared" si="53"/>
        <v>4.1125751170795333</v>
      </c>
      <c r="H864">
        <v>123</v>
      </c>
      <c r="I864">
        <f t="shared" si="54"/>
        <v>7.5499513343400384</v>
      </c>
      <c r="K864">
        <v>10.6</v>
      </c>
      <c r="M864">
        <v>9.1999999999999993</v>
      </c>
      <c r="N864">
        <f t="shared" si="55"/>
        <v>1.5467840869613152</v>
      </c>
      <c r="O864">
        <v>7</v>
      </c>
    </row>
    <row r="865" spans="1:16" ht="15" x14ac:dyDescent="0.25">
      <c r="A865" t="s">
        <v>86</v>
      </c>
      <c r="B865" t="s">
        <v>533</v>
      </c>
      <c r="C865">
        <v>57.3</v>
      </c>
      <c r="D865">
        <v>53</v>
      </c>
      <c r="E865">
        <f t="shared" si="52"/>
        <v>3.0461407090284918</v>
      </c>
      <c r="F865">
        <v>68</v>
      </c>
      <c r="G865">
        <f t="shared" si="53"/>
        <v>3.9082560040365553</v>
      </c>
      <c r="H865">
        <v>121</v>
      </c>
      <c r="I865">
        <f t="shared" si="54"/>
        <v>6.954396713065047</v>
      </c>
      <c r="K865">
        <v>11.27</v>
      </c>
      <c r="M865">
        <v>8.51</v>
      </c>
      <c r="N865">
        <f t="shared" si="55"/>
        <v>1.3718935897266236</v>
      </c>
      <c r="O865">
        <v>5.86</v>
      </c>
    </row>
    <row r="866" spans="1:16" ht="15" x14ac:dyDescent="0.25">
      <c r="A866" t="s">
        <v>225</v>
      </c>
      <c r="B866" t="s">
        <v>487</v>
      </c>
      <c r="C866">
        <v>66.3</v>
      </c>
      <c r="D866">
        <v>47</v>
      </c>
      <c r="E866">
        <f t="shared" si="52"/>
        <v>2.4370638819501509</v>
      </c>
      <c r="F866">
        <v>60</v>
      </c>
      <c r="G866">
        <f t="shared" si="53"/>
        <v>3.1111453812129586</v>
      </c>
      <c r="H866">
        <v>107</v>
      </c>
      <c r="I866">
        <f t="shared" si="54"/>
        <v>5.548209263163109</v>
      </c>
      <c r="K866">
        <v>11.05</v>
      </c>
      <c r="M866">
        <v>8.3000000000000007</v>
      </c>
      <c r="N866">
        <f t="shared" si="55"/>
        <v>1.2528687411586006</v>
      </c>
      <c r="O866">
        <v>6.45</v>
      </c>
    </row>
    <row r="867" spans="1:16" ht="15" x14ac:dyDescent="0.25">
      <c r="A867" t="s">
        <v>273</v>
      </c>
      <c r="B867" t="s">
        <v>392</v>
      </c>
      <c r="C867">
        <v>55.3</v>
      </c>
      <c r="D867">
        <v>46</v>
      </c>
      <c r="E867">
        <f t="shared" si="52"/>
        <v>2.7109326344007503</v>
      </c>
      <c r="F867">
        <v>59</v>
      </c>
      <c r="G867">
        <f t="shared" si="53"/>
        <v>3.4770657702096579</v>
      </c>
      <c r="H867">
        <v>105</v>
      </c>
      <c r="I867">
        <f t="shared" si="54"/>
        <v>6.1879984046104077</v>
      </c>
      <c r="K867">
        <v>11.49</v>
      </c>
      <c r="M867">
        <v>8.14</v>
      </c>
      <c r="N867">
        <f t="shared" si="55"/>
        <v>1.333432929342377</v>
      </c>
      <c r="O867">
        <v>5.6</v>
      </c>
    </row>
    <row r="868" spans="1:16" ht="15" x14ac:dyDescent="0.25">
      <c r="A868" t="s">
        <v>736</v>
      </c>
      <c r="B868" t="s">
        <v>737</v>
      </c>
      <c r="C868">
        <v>61</v>
      </c>
      <c r="D868">
        <v>45</v>
      </c>
      <c r="E868">
        <f t="shared" si="52"/>
        <v>2.4746410175972557</v>
      </c>
      <c r="F868">
        <v>51</v>
      </c>
      <c r="G868">
        <f t="shared" si="53"/>
        <v>2.80459315327689</v>
      </c>
      <c r="H868">
        <v>96</v>
      </c>
      <c r="I868">
        <f t="shared" si="54"/>
        <v>5.2792341708741457</v>
      </c>
      <c r="K868">
        <v>10.6</v>
      </c>
      <c r="M868">
        <v>7.7</v>
      </c>
      <c r="N868">
        <f t="shared" si="55"/>
        <v>1.2067866449341755</v>
      </c>
      <c r="O868">
        <v>5.85</v>
      </c>
    </row>
    <row r="869" spans="1:16" ht="15" x14ac:dyDescent="0.25">
      <c r="A869" t="s">
        <v>4</v>
      </c>
      <c r="B869" t="s">
        <v>540</v>
      </c>
      <c r="C869">
        <v>67.599999999999994</v>
      </c>
      <c r="D869">
        <v>47</v>
      </c>
      <c r="E869">
        <f t="shared" si="52"/>
        <v>2.4039011465851718</v>
      </c>
      <c r="F869">
        <v>56</v>
      </c>
      <c r="G869">
        <f t="shared" si="53"/>
        <v>2.8642226427397794</v>
      </c>
      <c r="H869">
        <v>103</v>
      </c>
      <c r="I869">
        <f t="shared" si="54"/>
        <v>5.2681237893249513</v>
      </c>
      <c r="K869">
        <v>12.7</v>
      </c>
      <c r="M869">
        <v>7.67</v>
      </c>
      <c r="N869">
        <f t="shared" si="55"/>
        <v>1.1476805325746384</v>
      </c>
      <c r="O869">
        <v>5.23</v>
      </c>
    </row>
    <row r="870" spans="1:16" ht="15" x14ac:dyDescent="0.25">
      <c r="A870" t="s">
        <v>738</v>
      </c>
      <c r="B870" t="s">
        <v>175</v>
      </c>
      <c r="C870">
        <v>52.8</v>
      </c>
      <c r="D870">
        <v>63</v>
      </c>
      <c r="E870">
        <f t="shared" si="52"/>
        <v>3.8359901247795536</v>
      </c>
      <c r="F870">
        <v>76</v>
      </c>
      <c r="G870">
        <f t="shared" si="53"/>
        <v>4.627543642591208</v>
      </c>
      <c r="H870">
        <v>139</v>
      </c>
      <c r="I870">
        <f t="shared" si="54"/>
        <v>8.4635337673707607</v>
      </c>
      <c r="K870">
        <v>10.6</v>
      </c>
      <c r="M870">
        <v>10.87</v>
      </c>
      <c r="N870">
        <f t="shared" si="55"/>
        <v>1.8181671610077073</v>
      </c>
      <c r="O870">
        <v>7.32</v>
      </c>
    </row>
    <row r="871" spans="1:16" ht="15" x14ac:dyDescent="0.25">
      <c r="A871" t="s">
        <v>702</v>
      </c>
      <c r="B871" t="s">
        <v>629</v>
      </c>
      <c r="C871">
        <v>57.5</v>
      </c>
      <c r="D871">
        <v>70</v>
      </c>
      <c r="E871">
        <f t="shared" si="52"/>
        <v>4.0133258757010735</v>
      </c>
      <c r="F871">
        <v>80</v>
      </c>
      <c r="G871">
        <f t="shared" si="53"/>
        <v>4.5866581436583695</v>
      </c>
      <c r="H871">
        <v>150</v>
      </c>
      <c r="I871">
        <f t="shared" si="54"/>
        <v>8.599984019359443</v>
      </c>
      <c r="K871">
        <v>10.5</v>
      </c>
      <c r="M871">
        <v>10.76</v>
      </c>
      <c r="N871">
        <f t="shared" si="55"/>
        <v>1.7318925691746256</v>
      </c>
      <c r="O871">
        <v>7.48</v>
      </c>
    </row>
    <row r="872" spans="1:16" ht="15" x14ac:dyDescent="0.25">
      <c r="A872" t="s">
        <v>699</v>
      </c>
      <c r="B872" t="s">
        <v>551</v>
      </c>
      <c r="C872">
        <v>52.6</v>
      </c>
      <c r="D872">
        <v>56</v>
      </c>
      <c r="E872">
        <f t="shared" si="52"/>
        <v>3.4189117157329925</v>
      </c>
      <c r="F872">
        <v>73</v>
      </c>
      <c r="G872">
        <f t="shared" si="53"/>
        <v>4.456795629437651</v>
      </c>
      <c r="H872">
        <v>129</v>
      </c>
      <c r="I872">
        <f t="shared" si="54"/>
        <v>7.8757073451706425</v>
      </c>
      <c r="K872">
        <v>10.7</v>
      </c>
      <c r="M872">
        <v>9.9</v>
      </c>
      <c r="N872">
        <f t="shared" si="55"/>
        <v>1.6587559348679115</v>
      </c>
      <c r="O872">
        <v>6.74</v>
      </c>
    </row>
    <row r="873" spans="1:16" ht="15" x14ac:dyDescent="0.25">
      <c r="A873" t="s">
        <v>623</v>
      </c>
      <c r="B873" t="s">
        <v>287</v>
      </c>
      <c r="C873">
        <v>58.2</v>
      </c>
      <c r="D873">
        <v>67</v>
      </c>
      <c r="E873">
        <f t="shared" si="52"/>
        <v>3.8086691203136578</v>
      </c>
      <c r="F873">
        <v>72</v>
      </c>
      <c r="G873">
        <f t="shared" si="53"/>
        <v>4.0928981591430347</v>
      </c>
      <c r="H873">
        <v>139</v>
      </c>
      <c r="I873">
        <f t="shared" si="54"/>
        <v>7.9015672794566925</v>
      </c>
      <c r="K873">
        <v>11.2</v>
      </c>
      <c r="M873">
        <v>9.8000000000000007</v>
      </c>
      <c r="N873">
        <f t="shared" si="55"/>
        <v>1.5687929803465079</v>
      </c>
      <c r="O873">
        <v>6.63</v>
      </c>
    </row>
    <row r="874" spans="1:16" ht="15" x14ac:dyDescent="0.25">
      <c r="A874" s="1" t="s">
        <v>297</v>
      </c>
      <c r="B874" s="1" t="s">
        <v>632</v>
      </c>
      <c r="C874" s="1">
        <v>55.9</v>
      </c>
      <c r="D874" s="1">
        <v>58</v>
      </c>
      <c r="E874">
        <f t="shared" si="52"/>
        <v>3.3922046346150965</v>
      </c>
      <c r="F874">
        <v>66</v>
      </c>
      <c r="G874">
        <f t="shared" si="53"/>
        <v>3.8600949290447648</v>
      </c>
      <c r="H874" s="1">
        <v>124</v>
      </c>
      <c r="I874">
        <f t="shared" si="54"/>
        <v>7.2522995636598608</v>
      </c>
      <c r="K874">
        <v>10.6</v>
      </c>
      <c r="M874" s="1">
        <v>9.25</v>
      </c>
      <c r="N874">
        <f t="shared" si="55"/>
        <v>1.5079108352692885</v>
      </c>
      <c r="O874">
        <v>7.28</v>
      </c>
      <c r="P874" s="1"/>
    </row>
    <row r="875" spans="1:16" ht="15" x14ac:dyDescent="0.25">
      <c r="A875" t="s">
        <v>131</v>
      </c>
      <c r="B875" t="s">
        <v>214</v>
      </c>
      <c r="C875">
        <v>82.4</v>
      </c>
      <c r="D875">
        <v>58</v>
      </c>
      <c r="E875">
        <f t="shared" si="52"/>
        <v>2.5797656588532911</v>
      </c>
      <c r="F875">
        <v>72</v>
      </c>
      <c r="G875">
        <f t="shared" si="53"/>
        <v>3.2024677144385683</v>
      </c>
      <c r="H875">
        <v>130</v>
      </c>
      <c r="I875">
        <f t="shared" si="54"/>
        <v>5.7822333732918594</v>
      </c>
      <c r="K875">
        <v>11.5</v>
      </c>
      <c r="M875">
        <v>7.7</v>
      </c>
      <c r="N875">
        <f t="shared" si="55"/>
        <v>1.0537916292892813</v>
      </c>
      <c r="O875">
        <v>5.9</v>
      </c>
    </row>
    <row r="876" spans="1:16" x14ac:dyDescent="0.3">
      <c r="A876" t="s">
        <v>132</v>
      </c>
      <c r="B876" t="s">
        <v>410</v>
      </c>
      <c r="C876">
        <v>65</v>
      </c>
      <c r="D876">
        <v>72</v>
      </c>
      <c r="E876">
        <f t="shared" si="52"/>
        <v>3.7859048617015985</v>
      </c>
      <c r="F876">
        <v>86</v>
      </c>
      <c r="G876">
        <f t="shared" si="53"/>
        <v>4.5220530292546872</v>
      </c>
      <c r="H876">
        <v>158</v>
      </c>
      <c r="I876">
        <f t="shared" si="54"/>
        <v>8.3079578909562848</v>
      </c>
      <c r="K876">
        <v>10.43</v>
      </c>
      <c r="M876">
        <v>10.92</v>
      </c>
      <c r="N876">
        <f t="shared" si="55"/>
        <v>1.6631339874516673</v>
      </c>
      <c r="O876">
        <v>7.38</v>
      </c>
    </row>
    <row r="877" spans="1:16" x14ac:dyDescent="0.3">
      <c r="A877" t="s">
        <v>649</v>
      </c>
      <c r="B877" t="s">
        <v>403</v>
      </c>
      <c r="C877">
        <v>62.6</v>
      </c>
      <c r="D877">
        <v>73</v>
      </c>
      <c r="E877">
        <f t="shared" si="52"/>
        <v>3.9417458095483422</v>
      </c>
      <c r="F877">
        <v>84</v>
      </c>
      <c r="G877">
        <f t="shared" si="53"/>
        <v>4.5357075068775448</v>
      </c>
      <c r="H877">
        <v>157</v>
      </c>
      <c r="I877">
        <f t="shared" si="54"/>
        <v>8.477453316425887</v>
      </c>
      <c r="K877">
        <v>10.75</v>
      </c>
      <c r="M877">
        <v>10.54</v>
      </c>
      <c r="N877">
        <f t="shared" si="55"/>
        <v>1.632717884730452</v>
      </c>
      <c r="O877">
        <v>7.04</v>
      </c>
    </row>
    <row r="878" spans="1:16" ht="15" x14ac:dyDescent="0.25">
      <c r="A878" t="s">
        <v>638</v>
      </c>
      <c r="B878" t="s">
        <v>414</v>
      </c>
      <c r="C878">
        <v>65.599999999999994</v>
      </c>
      <c r="D878">
        <v>63</v>
      </c>
      <c r="E878">
        <f t="shared" si="52"/>
        <v>3.2912595180205195</v>
      </c>
      <c r="F878">
        <v>73</v>
      </c>
      <c r="G878">
        <f t="shared" si="53"/>
        <v>3.8136816637380626</v>
      </c>
      <c r="H878">
        <v>136</v>
      </c>
      <c r="I878">
        <f t="shared" si="54"/>
        <v>7.1049411817585817</v>
      </c>
      <c r="K878">
        <v>10.75</v>
      </c>
      <c r="M878">
        <v>10.17</v>
      </c>
      <c r="N878">
        <f t="shared" si="55"/>
        <v>1.5425049584539978</v>
      </c>
      <c r="O878">
        <v>6.77</v>
      </c>
    </row>
    <row r="879" spans="1:16" ht="15" x14ac:dyDescent="0.25">
      <c r="A879" t="s">
        <v>644</v>
      </c>
      <c r="B879" t="s">
        <v>409</v>
      </c>
      <c r="C879">
        <v>63.6</v>
      </c>
      <c r="D879">
        <v>63</v>
      </c>
      <c r="E879">
        <f t="shared" si="52"/>
        <v>3.3639530222498926</v>
      </c>
      <c r="F879">
        <v>77</v>
      </c>
      <c r="G879">
        <f t="shared" si="53"/>
        <v>4.1114981383054241</v>
      </c>
      <c r="H879">
        <v>140</v>
      </c>
      <c r="I879">
        <f t="shared" si="54"/>
        <v>7.4754511605553162</v>
      </c>
      <c r="K879">
        <v>10.56</v>
      </c>
      <c r="M879">
        <v>10.15</v>
      </c>
      <c r="N879">
        <f t="shared" si="55"/>
        <v>1.5611106760431752</v>
      </c>
      <c r="O879">
        <v>6.9</v>
      </c>
    </row>
    <row r="880" spans="1:16" ht="15" x14ac:dyDescent="0.25">
      <c r="A880" t="s">
        <v>641</v>
      </c>
      <c r="B880" t="s">
        <v>394</v>
      </c>
      <c r="C880">
        <v>57.8</v>
      </c>
      <c r="D880">
        <v>65</v>
      </c>
      <c r="E880">
        <f t="shared" si="52"/>
        <v>3.7130015132401359</v>
      </c>
      <c r="F880">
        <v>79</v>
      </c>
      <c r="G880">
        <f t="shared" si="53"/>
        <v>4.512724916091857</v>
      </c>
      <c r="H880">
        <v>144</v>
      </c>
      <c r="I880">
        <f t="shared" si="54"/>
        <v>8.2257264293319938</v>
      </c>
      <c r="K880">
        <v>10.8</v>
      </c>
      <c r="M880">
        <v>10.09</v>
      </c>
      <c r="N880">
        <f t="shared" si="55"/>
        <v>1.6202461423824424</v>
      </c>
      <c r="O880">
        <v>7.1</v>
      </c>
    </row>
    <row r="881" spans="1:15" x14ac:dyDescent="0.3">
      <c r="A881" t="s">
        <v>648</v>
      </c>
      <c r="B881" t="s">
        <v>270</v>
      </c>
      <c r="C881">
        <v>54.6</v>
      </c>
      <c r="D881">
        <v>51</v>
      </c>
      <c r="E881">
        <f t="shared" si="52"/>
        <v>3.0327366940027227</v>
      </c>
      <c r="F881">
        <v>66</v>
      </c>
      <c r="G881">
        <f t="shared" si="53"/>
        <v>3.9247180745917589</v>
      </c>
      <c r="H881">
        <v>117</v>
      </c>
      <c r="I881">
        <f t="shared" si="54"/>
        <v>6.9574547685944816</v>
      </c>
      <c r="K881">
        <v>11.2</v>
      </c>
      <c r="M881">
        <v>10.029999999999999</v>
      </c>
      <c r="N881">
        <f t="shared" si="55"/>
        <v>1.6525014674660166</v>
      </c>
      <c r="O881">
        <v>6.8</v>
      </c>
    </row>
    <row r="882" spans="1:15" ht="15" x14ac:dyDescent="0.25">
      <c r="A882" t="s">
        <v>126</v>
      </c>
      <c r="B882" t="s">
        <v>366</v>
      </c>
      <c r="C882">
        <v>51.8</v>
      </c>
      <c r="D882">
        <v>65</v>
      </c>
      <c r="E882">
        <f t="shared" si="52"/>
        <v>4.0115256430652373</v>
      </c>
      <c r="F882">
        <v>80</v>
      </c>
      <c r="G882">
        <f t="shared" si="53"/>
        <v>4.9372623299264458</v>
      </c>
      <c r="H882">
        <v>145</v>
      </c>
      <c r="I882">
        <f t="shared" si="54"/>
        <v>8.948787972991683</v>
      </c>
      <c r="K882">
        <v>10.199999999999999</v>
      </c>
      <c r="M882">
        <v>9.42</v>
      </c>
      <c r="N882">
        <f t="shared" si="55"/>
        <v>1.5892742276665754</v>
      </c>
      <c r="O882">
        <v>7.15</v>
      </c>
    </row>
    <row r="883" spans="1:15" ht="15" x14ac:dyDescent="0.25">
      <c r="A883" t="s">
        <v>739</v>
      </c>
      <c r="B883" t="s">
        <v>740</v>
      </c>
      <c r="C883">
        <v>69.099999999999994</v>
      </c>
      <c r="D883">
        <v>59</v>
      </c>
      <c r="E883">
        <f t="shared" si="52"/>
        <v>2.9712937435713265</v>
      </c>
      <c r="F883">
        <v>75</v>
      </c>
      <c r="G883">
        <f t="shared" si="53"/>
        <v>3.7770683180991438</v>
      </c>
      <c r="H883">
        <v>134</v>
      </c>
      <c r="I883">
        <f t="shared" si="54"/>
        <v>6.7483620616704707</v>
      </c>
      <c r="K883">
        <v>10.94</v>
      </c>
      <c r="M883">
        <v>9.34</v>
      </c>
      <c r="N883">
        <f t="shared" si="55"/>
        <v>1.3838072927024245</v>
      </c>
      <c r="O883">
        <v>6.25</v>
      </c>
    </row>
    <row r="884" spans="1:15" ht="15" x14ac:dyDescent="0.25">
      <c r="A884" t="s">
        <v>118</v>
      </c>
      <c r="B884" t="s">
        <v>415</v>
      </c>
      <c r="C884">
        <v>52.4</v>
      </c>
      <c r="D884">
        <v>60</v>
      </c>
      <c r="E884">
        <f t="shared" si="52"/>
        <v>3.6729791958475131</v>
      </c>
      <c r="F884">
        <v>75</v>
      </c>
      <c r="G884">
        <f t="shared" si="53"/>
        <v>4.5912239948093916</v>
      </c>
      <c r="H884">
        <v>135</v>
      </c>
      <c r="I884">
        <f t="shared" si="54"/>
        <v>8.2642031906569056</v>
      </c>
      <c r="K884">
        <v>10.199999999999999</v>
      </c>
      <c r="M884">
        <v>9.1</v>
      </c>
      <c r="N884">
        <f t="shared" si="55"/>
        <v>1.5273358573621068</v>
      </c>
      <c r="O884">
        <v>7.05</v>
      </c>
    </row>
    <row r="885" spans="1:15" ht="15" x14ac:dyDescent="0.25">
      <c r="A885" t="s">
        <v>120</v>
      </c>
      <c r="B885" t="s">
        <v>337</v>
      </c>
      <c r="C885">
        <v>56.1</v>
      </c>
      <c r="D885">
        <v>52</v>
      </c>
      <c r="E885">
        <f t="shared" si="52"/>
        <v>3.0336326837310725</v>
      </c>
      <c r="F885">
        <v>57</v>
      </c>
      <c r="G885">
        <f t="shared" si="53"/>
        <v>3.3253281340898297</v>
      </c>
      <c r="H885">
        <v>109</v>
      </c>
      <c r="I885">
        <f t="shared" si="54"/>
        <v>6.3589608178209023</v>
      </c>
      <c r="K885">
        <v>10.9</v>
      </c>
      <c r="M885">
        <v>8.6</v>
      </c>
      <c r="N885">
        <f t="shared" si="55"/>
        <v>1.399694114297074</v>
      </c>
      <c r="O885">
        <v>6.72</v>
      </c>
    </row>
    <row r="886" spans="1:15" ht="15" x14ac:dyDescent="0.25">
      <c r="A886" t="s">
        <v>646</v>
      </c>
      <c r="B886" t="s">
        <v>647</v>
      </c>
      <c r="C886">
        <v>59.3</v>
      </c>
      <c r="D886">
        <v>53</v>
      </c>
      <c r="E886">
        <f t="shared" si="52"/>
        <v>2.973286147492737</v>
      </c>
      <c r="F886">
        <v>65</v>
      </c>
      <c r="G886">
        <f t="shared" si="53"/>
        <v>3.6464830110759983</v>
      </c>
      <c r="H886">
        <v>118</v>
      </c>
      <c r="I886">
        <f t="shared" si="54"/>
        <v>6.6197691585687357</v>
      </c>
      <c r="K886">
        <v>10.7</v>
      </c>
      <c r="M886">
        <v>8.23</v>
      </c>
      <c r="N886">
        <f t="shared" si="55"/>
        <v>1.306391872521611</v>
      </c>
      <c r="O886">
        <v>6.48</v>
      </c>
    </row>
    <row r="887" spans="1:15" ht="15" x14ac:dyDescent="0.25">
      <c r="A887" t="s">
        <v>741</v>
      </c>
      <c r="B887" t="s">
        <v>742</v>
      </c>
      <c r="C887">
        <v>61.2</v>
      </c>
      <c r="D887">
        <v>40</v>
      </c>
      <c r="E887">
        <f t="shared" si="52"/>
        <v>2.1946063701153036</v>
      </c>
      <c r="F887">
        <v>45</v>
      </c>
      <c r="G887">
        <f t="shared" si="53"/>
        <v>2.4689321663797168</v>
      </c>
      <c r="H887">
        <v>85</v>
      </c>
      <c r="I887">
        <f t="shared" si="54"/>
        <v>4.6635385364950199</v>
      </c>
      <c r="K887">
        <v>11.06</v>
      </c>
      <c r="M887">
        <v>8.0399999999999991</v>
      </c>
      <c r="N887">
        <f t="shared" si="55"/>
        <v>1.258215238589917</v>
      </c>
      <c r="O887">
        <v>6.37</v>
      </c>
    </row>
    <row r="888" spans="1:15" x14ac:dyDescent="0.3">
      <c r="A888" t="s">
        <v>651</v>
      </c>
      <c r="B888" t="s">
        <v>399</v>
      </c>
      <c r="C888">
        <v>52.6</v>
      </c>
      <c r="D888">
        <v>63</v>
      </c>
      <c r="E888">
        <f t="shared" si="52"/>
        <v>3.8462756801996165</v>
      </c>
      <c r="F888">
        <v>77</v>
      </c>
      <c r="G888">
        <f t="shared" si="53"/>
        <v>4.7010036091328642</v>
      </c>
      <c r="H888">
        <v>140</v>
      </c>
      <c r="I888">
        <f t="shared" si="54"/>
        <v>8.5472792893324812</v>
      </c>
      <c r="K888">
        <v>10.4</v>
      </c>
      <c r="M888">
        <v>7.55</v>
      </c>
      <c r="N888">
        <f t="shared" si="55"/>
        <v>1.2650108392174475</v>
      </c>
      <c r="O888">
        <v>7.25</v>
      </c>
    </row>
    <row r="889" spans="1:15" ht="15" x14ac:dyDescent="0.25">
      <c r="A889" t="s">
        <v>743</v>
      </c>
      <c r="B889" t="s">
        <v>744</v>
      </c>
      <c r="C889">
        <v>56.1</v>
      </c>
      <c r="D889">
        <v>62</v>
      </c>
      <c r="E889">
        <f t="shared" si="52"/>
        <v>3.617023584448587</v>
      </c>
      <c r="F889">
        <v>83</v>
      </c>
      <c r="G889">
        <f t="shared" si="53"/>
        <v>4.842144475955366</v>
      </c>
      <c r="H889">
        <v>145</v>
      </c>
      <c r="I889">
        <f t="shared" si="54"/>
        <v>8.4591680604039521</v>
      </c>
      <c r="K889">
        <v>10.9</v>
      </c>
      <c r="M889">
        <v>7.35</v>
      </c>
      <c r="N889">
        <f t="shared" si="55"/>
        <v>1.1962502023352901</v>
      </c>
      <c r="O889">
        <v>7.05</v>
      </c>
    </row>
    <row r="890" spans="1:15" ht="15" x14ac:dyDescent="0.25">
      <c r="A890" t="s">
        <v>76</v>
      </c>
      <c r="B890" t="s">
        <v>462</v>
      </c>
      <c r="C890">
        <v>45.4</v>
      </c>
      <c r="D890">
        <v>33</v>
      </c>
      <c r="E890">
        <f t="shared" si="52"/>
        <v>2.2352274013638533</v>
      </c>
      <c r="F890">
        <v>43</v>
      </c>
      <c r="G890">
        <f t="shared" si="53"/>
        <v>2.9125690381407785</v>
      </c>
      <c r="H890">
        <v>76</v>
      </c>
      <c r="I890">
        <f t="shared" si="54"/>
        <v>5.1477964395046323</v>
      </c>
      <c r="L890">
        <v>5.53</v>
      </c>
      <c r="M890">
        <v>5.23</v>
      </c>
      <c r="N890">
        <f t="shared" si="55"/>
        <v>0.93641805785864485</v>
      </c>
    </row>
    <row r="891" spans="1:15" ht="15" x14ac:dyDescent="0.25">
      <c r="A891" t="s">
        <v>460</v>
      </c>
      <c r="B891" t="s">
        <v>207</v>
      </c>
      <c r="C891">
        <v>63.5</v>
      </c>
      <c r="D891">
        <v>72</v>
      </c>
      <c r="E891">
        <f t="shared" si="52"/>
        <v>3.848788609135041</v>
      </c>
      <c r="F891">
        <v>92</v>
      </c>
      <c r="G891">
        <f t="shared" si="53"/>
        <v>4.9178965561169967</v>
      </c>
      <c r="H891">
        <v>164</v>
      </c>
      <c r="I891">
        <f t="shared" si="54"/>
        <v>8.7666851652520368</v>
      </c>
      <c r="L891">
        <v>5.26</v>
      </c>
      <c r="M891">
        <v>10.95</v>
      </c>
      <c r="N891">
        <f t="shared" si="55"/>
        <v>1.6853490318909274</v>
      </c>
      <c r="O891">
        <v>6.98</v>
      </c>
    </row>
    <row r="892" spans="1:15" ht="15" x14ac:dyDescent="0.25">
      <c r="A892" t="s">
        <v>745</v>
      </c>
      <c r="B892" t="s">
        <v>746</v>
      </c>
      <c r="C892">
        <v>75.3</v>
      </c>
      <c r="D892">
        <v>45</v>
      </c>
      <c r="E892">
        <f t="shared" si="52"/>
        <v>2.132926351354818</v>
      </c>
      <c r="G892" t="str">
        <f t="shared" si="53"/>
        <v/>
      </c>
      <c r="I892" t="str">
        <f t="shared" si="54"/>
        <v/>
      </c>
      <c r="L892">
        <v>5.0599999999999996</v>
      </c>
      <c r="M892">
        <v>10.82</v>
      </c>
      <c r="N892">
        <f t="shared" si="55"/>
        <v>1.5421720471144433</v>
      </c>
      <c r="O892">
        <v>6.93</v>
      </c>
    </row>
    <row r="893" spans="1:15" ht="15" x14ac:dyDescent="0.25">
      <c r="A893" t="s">
        <v>468</v>
      </c>
      <c r="B893" t="s">
        <v>469</v>
      </c>
      <c r="C893">
        <v>63.7</v>
      </c>
      <c r="D893">
        <v>68</v>
      </c>
      <c r="E893">
        <f t="shared" si="52"/>
        <v>3.6269106245078806</v>
      </c>
      <c r="F893">
        <v>81</v>
      </c>
      <c r="G893">
        <f t="shared" si="53"/>
        <v>4.3202905968402696</v>
      </c>
      <c r="H893">
        <v>149</v>
      </c>
      <c r="I893">
        <f t="shared" si="54"/>
        <v>7.9472012213481502</v>
      </c>
      <c r="L893">
        <v>5.24</v>
      </c>
      <c r="M893">
        <v>9.75</v>
      </c>
      <c r="N893">
        <f t="shared" si="55"/>
        <v>1.4985273233077743</v>
      </c>
      <c r="O893">
        <v>6.62</v>
      </c>
    </row>
    <row r="894" spans="1:15" ht="15" x14ac:dyDescent="0.25">
      <c r="A894" t="s">
        <v>728</v>
      </c>
      <c r="B894" t="s">
        <v>83</v>
      </c>
      <c r="C894">
        <v>58.6</v>
      </c>
      <c r="D894">
        <v>48</v>
      </c>
      <c r="E894">
        <f t="shared" si="52"/>
        <v>2.7154438503685188</v>
      </c>
      <c r="F894">
        <v>45</v>
      </c>
      <c r="G894">
        <f t="shared" si="53"/>
        <v>2.5457286097204861</v>
      </c>
      <c r="H894">
        <v>93</v>
      </c>
      <c r="I894">
        <f t="shared" si="54"/>
        <v>5.2611724600890044</v>
      </c>
      <c r="L894">
        <v>5.47</v>
      </c>
      <c r="M894">
        <v>7.48</v>
      </c>
      <c r="N894">
        <f t="shared" si="55"/>
        <v>1.1937135946069322</v>
      </c>
      <c r="O894">
        <v>5.65</v>
      </c>
    </row>
    <row r="895" spans="1:15" ht="15" x14ac:dyDescent="0.25">
      <c r="A895" t="s">
        <v>23</v>
      </c>
      <c r="B895" t="s">
        <v>472</v>
      </c>
      <c r="C895">
        <v>63.1</v>
      </c>
      <c r="D895">
        <v>58</v>
      </c>
      <c r="E895">
        <f t="shared" si="52"/>
        <v>3.1142676658088568</v>
      </c>
      <c r="F895">
        <v>71</v>
      </c>
      <c r="G895">
        <f t="shared" si="53"/>
        <v>3.8122931771108419</v>
      </c>
      <c r="H895">
        <v>129</v>
      </c>
      <c r="I895">
        <f t="shared" si="54"/>
        <v>6.9265608429196988</v>
      </c>
      <c r="L895">
        <v>5.38</v>
      </c>
      <c r="M895">
        <v>10</v>
      </c>
      <c r="N895">
        <f t="shared" si="55"/>
        <v>1.5435224428002157</v>
      </c>
      <c r="O895">
        <v>6.89</v>
      </c>
    </row>
    <row r="896" spans="1:15" ht="15" x14ac:dyDescent="0.25">
      <c r="A896" t="s">
        <v>69</v>
      </c>
      <c r="B896" t="s">
        <v>590</v>
      </c>
      <c r="C896">
        <v>64</v>
      </c>
      <c r="D896">
        <v>45</v>
      </c>
      <c r="E896">
        <f t="shared" si="52"/>
        <v>2.3922175989753658</v>
      </c>
      <c r="F896">
        <v>62</v>
      </c>
      <c r="G896">
        <f t="shared" si="53"/>
        <v>3.2959442474771707</v>
      </c>
      <c r="H896">
        <v>107</v>
      </c>
      <c r="I896">
        <f t="shared" si="54"/>
        <v>5.6881618464525365</v>
      </c>
      <c r="L896">
        <v>5.26</v>
      </c>
      <c r="M896">
        <v>8.5500000000000007</v>
      </c>
      <c r="N896">
        <f t="shared" si="55"/>
        <v>1.3113126492895544</v>
      </c>
      <c r="O896">
        <v>6.87</v>
      </c>
    </row>
    <row r="897" spans="1:16" ht="15" x14ac:dyDescent="0.25">
      <c r="A897" t="s">
        <v>477</v>
      </c>
      <c r="B897" t="s">
        <v>337</v>
      </c>
      <c r="C897">
        <v>54.4</v>
      </c>
      <c r="D897">
        <v>54</v>
      </c>
      <c r="E897">
        <f t="shared" si="52"/>
        <v>3.2194583378265209</v>
      </c>
      <c r="F897">
        <v>67</v>
      </c>
      <c r="G897">
        <f t="shared" si="53"/>
        <v>3.9945131228588315</v>
      </c>
      <c r="H897">
        <v>121</v>
      </c>
      <c r="I897">
        <f t="shared" si="54"/>
        <v>7.213971460685352</v>
      </c>
      <c r="L897">
        <v>4.87</v>
      </c>
      <c r="M897">
        <v>9.1</v>
      </c>
      <c r="N897">
        <f t="shared" si="55"/>
        <v>1.501760933225357</v>
      </c>
      <c r="O897">
        <v>6.4</v>
      </c>
    </row>
    <row r="898" spans="1:16" ht="15" x14ac:dyDescent="0.25">
      <c r="A898" t="s">
        <v>50</v>
      </c>
      <c r="B898" t="s">
        <v>334</v>
      </c>
      <c r="C898">
        <v>57.4</v>
      </c>
      <c r="D898">
        <v>66</v>
      </c>
      <c r="E898">
        <f t="shared" si="52"/>
        <v>3.7886432141238005</v>
      </c>
      <c r="F898">
        <v>78</v>
      </c>
      <c r="G898">
        <f t="shared" si="53"/>
        <v>4.4774874348735825</v>
      </c>
      <c r="H898">
        <v>144</v>
      </c>
      <c r="I898">
        <f t="shared" si="54"/>
        <v>8.2661306489973825</v>
      </c>
      <c r="L898">
        <v>4.83</v>
      </c>
      <c r="M898">
        <v>10.85</v>
      </c>
      <c r="N898">
        <f t="shared" si="55"/>
        <v>1.7477496072023613</v>
      </c>
      <c r="O898">
        <v>7.45</v>
      </c>
    </row>
    <row r="899" spans="1:16" ht="15" x14ac:dyDescent="0.25">
      <c r="A899" t="s">
        <v>730</v>
      </c>
      <c r="B899" t="s">
        <v>731</v>
      </c>
      <c r="C899">
        <v>74.099999999999994</v>
      </c>
      <c r="D899">
        <v>56</v>
      </c>
      <c r="E899">
        <f t="shared" ref="E899:E937" si="56">IF(AND($C899&gt;0,D899&gt;0),D899/($C899^0.70558407859294),"")</f>
        <v>2.684565901352689</v>
      </c>
      <c r="F899">
        <v>74</v>
      </c>
      <c r="G899">
        <f t="shared" ref="G899:G937" si="57">IF(AND($C899&gt;0,F899&gt;0),F899/($C899^0.70558407859294),"")</f>
        <v>3.547462083930339</v>
      </c>
      <c r="H899">
        <v>130</v>
      </c>
      <c r="I899">
        <f t="shared" ref="I899:I937" si="58">IF(AND($C899&gt;0,H899&gt;0),H899/($C899^0.70558407859294),"")</f>
        <v>6.232027985283028</v>
      </c>
      <c r="L899">
        <v>5</v>
      </c>
      <c r="M899">
        <v>9.15</v>
      </c>
      <c r="N899">
        <f t="shared" ref="N899:N936" si="59">IF(AND($C899&gt;0,M899&gt;0),M899/($C899^0.450818786555515),"")</f>
        <v>1.3136265529606865</v>
      </c>
      <c r="O899">
        <v>5.35</v>
      </c>
    </row>
    <row r="900" spans="1:16" ht="15" x14ac:dyDescent="0.25">
      <c r="A900" t="s">
        <v>595</v>
      </c>
      <c r="B900" t="s">
        <v>348</v>
      </c>
      <c r="C900">
        <v>62.1</v>
      </c>
      <c r="D900">
        <v>65</v>
      </c>
      <c r="E900">
        <f t="shared" si="56"/>
        <v>3.5296892487178342</v>
      </c>
      <c r="F900">
        <v>87</v>
      </c>
      <c r="G900">
        <f t="shared" si="57"/>
        <v>4.7243533021300239</v>
      </c>
      <c r="H900">
        <v>152</v>
      </c>
      <c r="I900">
        <f t="shared" si="58"/>
        <v>8.2540425508478581</v>
      </c>
      <c r="L900">
        <v>5.22</v>
      </c>
      <c r="M900">
        <v>8.15</v>
      </c>
      <c r="N900">
        <f t="shared" si="59"/>
        <v>1.2670630591254988</v>
      </c>
      <c r="O900">
        <v>6.75</v>
      </c>
    </row>
    <row r="901" spans="1:16" ht="15" x14ac:dyDescent="0.25">
      <c r="A901" t="s">
        <v>747</v>
      </c>
      <c r="B901" t="s">
        <v>186</v>
      </c>
      <c r="C901">
        <v>54.1</v>
      </c>
      <c r="D901">
        <v>45</v>
      </c>
      <c r="E901">
        <f t="shared" si="56"/>
        <v>2.6933706202692052</v>
      </c>
      <c r="F901">
        <v>54</v>
      </c>
      <c r="G901">
        <f t="shared" si="57"/>
        <v>3.232044744323046</v>
      </c>
      <c r="H901">
        <v>99</v>
      </c>
      <c r="I901">
        <f t="shared" si="58"/>
        <v>5.9254153645922507</v>
      </c>
      <c r="L901">
        <v>5.38</v>
      </c>
      <c r="M901">
        <v>6.92</v>
      </c>
      <c r="N901">
        <f t="shared" si="59"/>
        <v>1.1448489931755592</v>
      </c>
      <c r="O901">
        <v>6.8</v>
      </c>
    </row>
    <row r="902" spans="1:16" ht="15" x14ac:dyDescent="0.25">
      <c r="A902" s="1" t="s">
        <v>748</v>
      </c>
      <c r="B902" s="1" t="s">
        <v>384</v>
      </c>
      <c r="C902" s="1">
        <v>47</v>
      </c>
      <c r="D902" s="1">
        <v>46</v>
      </c>
      <c r="E902">
        <f t="shared" si="56"/>
        <v>3.0405503903554534</v>
      </c>
      <c r="F902">
        <v>52</v>
      </c>
      <c r="G902">
        <f t="shared" si="57"/>
        <v>3.4371439195322515</v>
      </c>
      <c r="H902" s="1">
        <v>98</v>
      </c>
      <c r="I902">
        <f t="shared" si="58"/>
        <v>6.4776943098877053</v>
      </c>
      <c r="L902">
        <v>5.61</v>
      </c>
      <c r="M902" s="1">
        <v>7.1</v>
      </c>
      <c r="N902">
        <f t="shared" si="59"/>
        <v>1.2515414031770735</v>
      </c>
      <c r="O902">
        <v>5.96</v>
      </c>
      <c r="P902" s="1"/>
    </row>
    <row r="903" spans="1:16" ht="15" x14ac:dyDescent="0.25">
      <c r="A903" t="s">
        <v>97</v>
      </c>
      <c r="B903" t="s">
        <v>401</v>
      </c>
      <c r="C903">
        <v>69.5</v>
      </c>
      <c r="D903">
        <v>56</v>
      </c>
      <c r="E903">
        <f t="shared" si="56"/>
        <v>2.8087486447602816</v>
      </c>
      <c r="F903">
        <v>73</v>
      </c>
      <c r="G903">
        <f t="shared" si="57"/>
        <v>3.6614044833482242</v>
      </c>
      <c r="H903">
        <v>129</v>
      </c>
      <c r="I903">
        <f t="shared" si="58"/>
        <v>6.4701531281085058</v>
      </c>
      <c r="L903">
        <v>5.49</v>
      </c>
      <c r="M903">
        <v>8.8000000000000007</v>
      </c>
      <c r="N903">
        <f t="shared" si="59"/>
        <v>1.30041304575257</v>
      </c>
      <c r="O903">
        <v>7.11</v>
      </c>
    </row>
    <row r="904" spans="1:16" ht="15" x14ac:dyDescent="0.25">
      <c r="A904" t="s">
        <v>749</v>
      </c>
      <c r="B904" t="s">
        <v>351</v>
      </c>
      <c r="C904">
        <v>63.5</v>
      </c>
      <c r="D904">
        <v>50</v>
      </c>
      <c r="E904">
        <f t="shared" si="56"/>
        <v>2.6727698674548894</v>
      </c>
      <c r="F904">
        <v>65</v>
      </c>
      <c r="G904">
        <f t="shared" si="57"/>
        <v>3.4746008276913565</v>
      </c>
      <c r="H904">
        <v>115</v>
      </c>
      <c r="I904">
        <f t="shared" si="58"/>
        <v>6.1473706951462459</v>
      </c>
      <c r="L904">
        <v>5.46</v>
      </c>
      <c r="M904">
        <v>9.1199999999999992</v>
      </c>
      <c r="N904">
        <f t="shared" si="59"/>
        <v>1.4036879608077861</v>
      </c>
      <c r="O904">
        <v>6.47</v>
      </c>
    </row>
    <row r="905" spans="1:16" ht="15" x14ac:dyDescent="0.25">
      <c r="A905" t="s">
        <v>750</v>
      </c>
      <c r="B905" t="s">
        <v>191</v>
      </c>
      <c r="D905">
        <v>74</v>
      </c>
      <c r="E905" t="str">
        <f t="shared" si="56"/>
        <v/>
      </c>
      <c r="F905">
        <v>95</v>
      </c>
      <c r="G905" t="str">
        <f t="shared" si="57"/>
        <v/>
      </c>
      <c r="H905">
        <v>169</v>
      </c>
      <c r="I905" t="str">
        <f t="shared" si="58"/>
        <v/>
      </c>
      <c r="L905">
        <v>5.78</v>
      </c>
      <c r="M905">
        <v>9.9</v>
      </c>
      <c r="N905" t="str">
        <f t="shared" si="59"/>
        <v/>
      </c>
      <c r="O905">
        <v>5.43</v>
      </c>
    </row>
    <row r="906" spans="1:16" ht="15" x14ac:dyDescent="0.25">
      <c r="A906" t="s">
        <v>751</v>
      </c>
      <c r="B906" t="s">
        <v>184</v>
      </c>
      <c r="C906">
        <v>48.7</v>
      </c>
      <c r="D906">
        <v>53</v>
      </c>
      <c r="E906">
        <f t="shared" si="56"/>
        <v>3.4165069018852914</v>
      </c>
      <c r="F906">
        <v>63</v>
      </c>
      <c r="G906">
        <f t="shared" si="57"/>
        <v>4.0611308456372335</v>
      </c>
      <c r="H906">
        <v>116</v>
      </c>
      <c r="I906">
        <f t="shared" si="58"/>
        <v>7.4776377475225253</v>
      </c>
      <c r="L906">
        <v>5.14</v>
      </c>
      <c r="M906">
        <v>9.31</v>
      </c>
      <c r="N906">
        <f t="shared" si="59"/>
        <v>1.615027502595064</v>
      </c>
      <c r="O906">
        <v>6.84</v>
      </c>
    </row>
    <row r="907" spans="1:16" ht="15" x14ac:dyDescent="0.25">
      <c r="A907" t="s">
        <v>752</v>
      </c>
      <c r="B907" t="s">
        <v>356</v>
      </c>
      <c r="C907">
        <v>71.900000000000006</v>
      </c>
      <c r="D907">
        <v>90</v>
      </c>
      <c r="E907">
        <f t="shared" si="56"/>
        <v>4.4072142757205928</v>
      </c>
      <c r="F907">
        <v>111</v>
      </c>
      <c r="G907">
        <f t="shared" si="57"/>
        <v>5.4355642733887315</v>
      </c>
      <c r="H907">
        <v>201</v>
      </c>
      <c r="I907">
        <f t="shared" si="58"/>
        <v>9.8427785491093243</v>
      </c>
      <c r="L907">
        <v>4.99</v>
      </c>
      <c r="M907">
        <v>12.3</v>
      </c>
      <c r="N907">
        <f t="shared" si="59"/>
        <v>1.7900157246317456</v>
      </c>
      <c r="O907">
        <v>8.49</v>
      </c>
    </row>
    <row r="908" spans="1:16" ht="15" x14ac:dyDescent="0.25">
      <c r="A908" t="s">
        <v>753</v>
      </c>
      <c r="B908" t="s">
        <v>754</v>
      </c>
      <c r="C908">
        <v>82.4</v>
      </c>
      <c r="D908">
        <v>40</v>
      </c>
      <c r="E908">
        <f t="shared" si="56"/>
        <v>1.7791487302436491</v>
      </c>
      <c r="F908">
        <v>55</v>
      </c>
      <c r="G908">
        <f t="shared" si="57"/>
        <v>2.4463295040850173</v>
      </c>
      <c r="H908">
        <v>95</v>
      </c>
      <c r="I908">
        <f t="shared" si="58"/>
        <v>4.2254782343286665</v>
      </c>
      <c r="L908">
        <v>5.74</v>
      </c>
      <c r="M908">
        <v>8.6</v>
      </c>
      <c r="N908">
        <f t="shared" si="59"/>
        <v>1.1769620794659506</v>
      </c>
      <c r="O908">
        <v>5.91</v>
      </c>
    </row>
    <row r="909" spans="1:16" ht="15" x14ac:dyDescent="0.25">
      <c r="A909" t="s">
        <v>92</v>
      </c>
      <c r="B909" t="s">
        <v>510</v>
      </c>
      <c r="C909">
        <v>67.599999999999994</v>
      </c>
      <c r="D909">
        <v>55</v>
      </c>
      <c r="E909">
        <f t="shared" si="56"/>
        <v>2.8130758098337121</v>
      </c>
      <c r="F909">
        <v>74</v>
      </c>
      <c r="G909">
        <f t="shared" si="57"/>
        <v>3.7848656350489942</v>
      </c>
      <c r="H909">
        <v>129</v>
      </c>
      <c r="I909">
        <f t="shared" si="58"/>
        <v>6.5979414448827063</v>
      </c>
      <c r="M909">
        <v>11.36</v>
      </c>
      <c r="N909">
        <f t="shared" si="59"/>
        <v>1.6998241003973784</v>
      </c>
      <c r="O909">
        <v>6.81</v>
      </c>
    </row>
    <row r="910" spans="1:16" x14ac:dyDescent="0.3">
      <c r="A910" t="s">
        <v>114</v>
      </c>
      <c r="B910" t="s">
        <v>115</v>
      </c>
      <c r="C910">
        <v>70.8</v>
      </c>
      <c r="D910">
        <v>71</v>
      </c>
      <c r="E910">
        <f t="shared" si="56"/>
        <v>3.5148301024832227</v>
      </c>
      <c r="F910">
        <v>91</v>
      </c>
      <c r="G910">
        <f t="shared" si="57"/>
        <v>4.5049230890982148</v>
      </c>
      <c r="H910">
        <v>162</v>
      </c>
      <c r="I910">
        <f t="shared" si="58"/>
        <v>8.0197531915814384</v>
      </c>
      <c r="K910">
        <v>10.9</v>
      </c>
      <c r="M910">
        <v>9</v>
      </c>
      <c r="N910">
        <f t="shared" si="59"/>
        <v>1.3189027115207266</v>
      </c>
      <c r="O910">
        <v>6.12</v>
      </c>
    </row>
    <row r="911" spans="1:16" x14ac:dyDescent="0.3">
      <c r="A911" t="s">
        <v>28</v>
      </c>
      <c r="B911" t="s">
        <v>113</v>
      </c>
      <c r="C911">
        <v>68.5</v>
      </c>
      <c r="D911">
        <v>77</v>
      </c>
      <c r="E911">
        <f t="shared" si="56"/>
        <v>3.9017252547607781</v>
      </c>
      <c r="F911">
        <v>85</v>
      </c>
      <c r="G911">
        <f t="shared" si="57"/>
        <v>4.3070993072034565</v>
      </c>
      <c r="H911">
        <v>162</v>
      </c>
      <c r="I911">
        <f t="shared" si="58"/>
        <v>8.208824561964235</v>
      </c>
      <c r="K911">
        <v>10.4</v>
      </c>
      <c r="M911">
        <v>11.35</v>
      </c>
      <c r="N911">
        <f t="shared" si="59"/>
        <v>1.6882317576133989</v>
      </c>
      <c r="O911">
        <v>7.3</v>
      </c>
    </row>
    <row r="912" spans="1:16" ht="15" x14ac:dyDescent="0.25">
      <c r="A912" t="s">
        <v>524</v>
      </c>
      <c r="B912" t="s">
        <v>186</v>
      </c>
      <c r="C912">
        <v>58</v>
      </c>
      <c r="D912">
        <v>55</v>
      </c>
      <c r="E912">
        <f>IF(AND($C912&gt;0,D912&gt;0),D912/($C912^0.70558407859294),"")</f>
        <v>3.134122545002207</v>
      </c>
      <c r="F912">
        <v>73</v>
      </c>
      <c r="G912">
        <f t="shared" si="57"/>
        <v>4.1598353779120201</v>
      </c>
      <c r="H912">
        <v>128</v>
      </c>
      <c r="I912">
        <f>IF(AND($C912&gt;0,H912&gt;0),H912/($C912^0.70558407859294),"")</f>
        <v>7.2939579229142266</v>
      </c>
      <c r="K912">
        <v>11.2</v>
      </c>
      <c r="M912">
        <v>9.65</v>
      </c>
      <c r="N912">
        <f>IF(AND($C912&gt;0,M912&gt;0),M912/($C912^0.450818786555515),"")</f>
        <v>1.547180008358229</v>
      </c>
      <c r="O912">
        <v>7.01</v>
      </c>
    </row>
    <row r="913" spans="1:15" ht="15" x14ac:dyDescent="0.25">
      <c r="A913" t="s">
        <v>525</v>
      </c>
      <c r="B913" t="s">
        <v>109</v>
      </c>
      <c r="C913">
        <v>80.599999999999994</v>
      </c>
      <c r="D913">
        <v>72</v>
      </c>
      <c r="E913">
        <f t="shared" si="56"/>
        <v>3.2527661548663076</v>
      </c>
      <c r="F913">
        <v>88</v>
      </c>
      <c r="G913">
        <f t="shared" si="57"/>
        <v>3.9756030781699319</v>
      </c>
      <c r="H913">
        <v>160</v>
      </c>
      <c r="I913">
        <f t="shared" si="58"/>
        <v>7.2283692330362399</v>
      </c>
      <c r="K913">
        <v>10.8</v>
      </c>
      <c r="M913">
        <v>9.75</v>
      </c>
      <c r="N913">
        <f t="shared" si="59"/>
        <v>1.3476991839091981</v>
      </c>
      <c r="O913">
        <v>6.62</v>
      </c>
    </row>
    <row r="914" spans="1:15" ht="15" x14ac:dyDescent="0.25">
      <c r="A914" t="s">
        <v>755</v>
      </c>
      <c r="B914" t="s">
        <v>266</v>
      </c>
      <c r="C914">
        <v>61.9</v>
      </c>
      <c r="D914">
        <v>68</v>
      </c>
      <c r="E914">
        <f t="shared" si="56"/>
        <v>3.7010122024708219</v>
      </c>
      <c r="F914">
        <v>79</v>
      </c>
      <c r="G914">
        <f t="shared" si="57"/>
        <v>4.2997053528705136</v>
      </c>
      <c r="H914">
        <v>147</v>
      </c>
      <c r="I914">
        <f t="shared" si="58"/>
        <v>8.0007175553413354</v>
      </c>
      <c r="K914">
        <v>11.1</v>
      </c>
      <c r="M914">
        <v>10.15</v>
      </c>
      <c r="N914">
        <f t="shared" si="59"/>
        <v>1.5802952618512804</v>
      </c>
      <c r="O914">
        <v>6.82</v>
      </c>
    </row>
    <row r="915" spans="1:15" ht="15" x14ac:dyDescent="0.25">
      <c r="A915" t="s">
        <v>93</v>
      </c>
      <c r="B915" t="s">
        <v>64</v>
      </c>
      <c r="C915">
        <v>72.8</v>
      </c>
      <c r="D915">
        <v>66</v>
      </c>
      <c r="E915">
        <f t="shared" si="56"/>
        <v>3.2037135793695208</v>
      </c>
      <c r="F915">
        <v>85</v>
      </c>
      <c r="G915">
        <f t="shared" si="57"/>
        <v>4.1259947613092312</v>
      </c>
      <c r="H915">
        <v>151</v>
      </c>
      <c r="I915">
        <f t="shared" si="58"/>
        <v>7.329708340678752</v>
      </c>
      <c r="K915">
        <v>10.9</v>
      </c>
      <c r="M915">
        <v>9.15</v>
      </c>
      <c r="N915">
        <f t="shared" si="59"/>
        <v>1.3241503060365929</v>
      </c>
      <c r="O915">
        <v>6.35</v>
      </c>
    </row>
    <row r="916" spans="1:15" ht="15" x14ac:dyDescent="0.25">
      <c r="A916" t="s">
        <v>756</v>
      </c>
      <c r="B916" t="s">
        <v>252</v>
      </c>
      <c r="C916">
        <v>50.7</v>
      </c>
      <c r="D916">
        <v>63</v>
      </c>
      <c r="E916">
        <f t="shared" si="56"/>
        <v>3.9474267468868209</v>
      </c>
      <c r="F916">
        <v>76</v>
      </c>
      <c r="G916">
        <f t="shared" si="57"/>
        <v>4.7619751232285461</v>
      </c>
      <c r="H916">
        <v>139</v>
      </c>
      <c r="I916">
        <f t="shared" si="58"/>
        <v>8.7094018701153662</v>
      </c>
      <c r="K916">
        <v>10.6</v>
      </c>
      <c r="M916">
        <v>8.9</v>
      </c>
      <c r="N916">
        <f t="shared" si="59"/>
        <v>1.5161437757611527</v>
      </c>
      <c r="O916">
        <v>6.75</v>
      </c>
    </row>
    <row r="917" spans="1:15" ht="15" x14ac:dyDescent="0.25">
      <c r="A917" t="s">
        <v>757</v>
      </c>
      <c r="B917" t="s">
        <v>540</v>
      </c>
      <c r="C917">
        <v>69.900000000000006</v>
      </c>
      <c r="D917">
        <v>46</v>
      </c>
      <c r="E917">
        <f t="shared" si="56"/>
        <v>2.2978628461705877</v>
      </c>
      <c r="F917">
        <v>54</v>
      </c>
      <c r="G917">
        <f t="shared" si="57"/>
        <v>2.6974911672437334</v>
      </c>
      <c r="H917">
        <v>100</v>
      </c>
      <c r="I917">
        <f t="shared" si="58"/>
        <v>4.9953540134143211</v>
      </c>
      <c r="K917">
        <v>12.5</v>
      </c>
      <c r="M917">
        <v>6.95</v>
      </c>
      <c r="N917">
        <f t="shared" si="59"/>
        <v>1.024377055562991</v>
      </c>
      <c r="O917">
        <v>5.15</v>
      </c>
    </row>
    <row r="918" spans="1:15" x14ac:dyDescent="0.3">
      <c r="A918" t="s">
        <v>758</v>
      </c>
      <c r="B918" t="s">
        <v>209</v>
      </c>
      <c r="C918">
        <v>66.8</v>
      </c>
      <c r="D918">
        <v>70</v>
      </c>
      <c r="E918">
        <f t="shared" si="56"/>
        <v>3.6104789816599596</v>
      </c>
      <c r="F918">
        <v>82</v>
      </c>
      <c r="G918">
        <f t="shared" si="57"/>
        <v>4.2294182356588097</v>
      </c>
      <c r="H918">
        <v>152</v>
      </c>
      <c r="I918">
        <f t="shared" si="58"/>
        <v>7.8398972173187698</v>
      </c>
      <c r="K918">
        <v>10.8</v>
      </c>
      <c r="M918">
        <v>9.5500000000000007</v>
      </c>
      <c r="N918">
        <f t="shared" si="59"/>
        <v>1.4366793881309252</v>
      </c>
      <c r="O918">
        <v>6.61</v>
      </c>
    </row>
    <row r="919" spans="1:15" ht="15" x14ac:dyDescent="0.25">
      <c r="A919" t="s">
        <v>759</v>
      </c>
      <c r="B919" t="s">
        <v>487</v>
      </c>
      <c r="C919">
        <v>67.599999999999994</v>
      </c>
      <c r="D919">
        <v>44</v>
      </c>
      <c r="E919">
        <f t="shared" si="56"/>
        <v>2.2504606478669698</v>
      </c>
      <c r="F919">
        <v>60</v>
      </c>
      <c r="G919">
        <f t="shared" si="57"/>
        <v>3.0688099743640493</v>
      </c>
      <c r="H919">
        <v>104</v>
      </c>
      <c r="I919">
        <f t="shared" si="58"/>
        <v>5.3192706222310191</v>
      </c>
      <c r="K919">
        <v>11.4</v>
      </c>
      <c r="M919">
        <v>8.25</v>
      </c>
      <c r="N919">
        <f t="shared" si="59"/>
        <v>1.2344673264329553</v>
      </c>
      <c r="O919">
        <v>6.15</v>
      </c>
    </row>
    <row r="920" spans="1:15" ht="15" x14ac:dyDescent="0.25">
      <c r="A920" t="s">
        <v>760</v>
      </c>
      <c r="B920" t="s">
        <v>737</v>
      </c>
      <c r="C920">
        <v>60.7</v>
      </c>
      <c r="D920">
        <v>44</v>
      </c>
      <c r="E920">
        <f t="shared" si="56"/>
        <v>2.4280807560572524</v>
      </c>
      <c r="F920">
        <v>50</v>
      </c>
      <c r="G920">
        <f t="shared" si="57"/>
        <v>2.7591826773377868</v>
      </c>
      <c r="H920">
        <v>94</v>
      </c>
      <c r="I920">
        <f t="shared" si="58"/>
        <v>5.1872634333950387</v>
      </c>
      <c r="K920">
        <v>11.4</v>
      </c>
      <c r="M920">
        <v>6.8</v>
      </c>
      <c r="N920">
        <f t="shared" si="59"/>
        <v>1.0681050066679119</v>
      </c>
      <c r="O920">
        <v>5.94</v>
      </c>
    </row>
    <row r="921" spans="1:15" ht="15" x14ac:dyDescent="0.25">
      <c r="A921" t="s">
        <v>761</v>
      </c>
      <c r="B921" t="s">
        <v>320</v>
      </c>
      <c r="C921">
        <v>61.5</v>
      </c>
      <c r="D921">
        <v>40</v>
      </c>
      <c r="E921">
        <f t="shared" si="56"/>
        <v>2.1870473769237422</v>
      </c>
      <c r="F921">
        <v>50</v>
      </c>
      <c r="G921">
        <f t="shared" si="57"/>
        <v>2.7338092211546776</v>
      </c>
      <c r="H921">
        <v>90</v>
      </c>
      <c r="I921">
        <f t="shared" si="58"/>
        <v>4.9208565980784194</v>
      </c>
      <c r="K921">
        <v>0</v>
      </c>
      <c r="N921" t="str">
        <f t="shared" si="59"/>
        <v/>
      </c>
    </row>
    <row r="922" spans="1:15" ht="15" x14ac:dyDescent="0.25">
      <c r="A922" t="s">
        <v>762</v>
      </c>
      <c r="B922" t="s">
        <v>389</v>
      </c>
      <c r="C922">
        <v>74.7</v>
      </c>
      <c r="D922">
        <v>66</v>
      </c>
      <c r="E922">
        <f t="shared" si="56"/>
        <v>3.1460001920620924</v>
      </c>
      <c r="F922">
        <v>81</v>
      </c>
      <c r="G922">
        <f t="shared" si="57"/>
        <v>3.8610002357125679</v>
      </c>
      <c r="H922">
        <v>147</v>
      </c>
      <c r="I922">
        <f t="shared" si="58"/>
        <v>7.0070004277746607</v>
      </c>
      <c r="K922">
        <v>11</v>
      </c>
      <c r="M922">
        <v>10.7</v>
      </c>
      <c r="N922">
        <f t="shared" si="59"/>
        <v>1.5305786713980205</v>
      </c>
      <c r="O922">
        <v>6.34</v>
      </c>
    </row>
    <row r="923" spans="1:15" ht="15" x14ac:dyDescent="0.25">
      <c r="A923" t="s">
        <v>763</v>
      </c>
      <c r="B923" t="s">
        <v>213</v>
      </c>
      <c r="C923">
        <v>56.7</v>
      </c>
      <c r="D923">
        <v>38</v>
      </c>
      <c r="E923">
        <f t="shared" si="56"/>
        <v>2.2003071487325139</v>
      </c>
      <c r="F923">
        <v>43</v>
      </c>
      <c r="G923">
        <f t="shared" si="57"/>
        <v>2.4898212472499499</v>
      </c>
      <c r="H923">
        <v>81</v>
      </c>
      <c r="I923">
        <f t="shared" si="58"/>
        <v>4.6901283959824642</v>
      </c>
      <c r="N923" t="str">
        <f t="shared" si="59"/>
        <v/>
      </c>
    </row>
    <row r="924" spans="1:15" ht="15" x14ac:dyDescent="0.25">
      <c r="A924" t="s">
        <v>764</v>
      </c>
      <c r="B924" t="s">
        <v>765</v>
      </c>
      <c r="C924">
        <v>60.3</v>
      </c>
      <c r="D924">
        <v>63</v>
      </c>
      <c r="E924">
        <f t="shared" si="56"/>
        <v>3.4928263858250115</v>
      </c>
      <c r="F924">
        <v>87</v>
      </c>
      <c r="G924">
        <f t="shared" si="57"/>
        <v>4.8234269137583494</v>
      </c>
      <c r="H924">
        <v>150</v>
      </c>
      <c r="I924">
        <f t="shared" si="58"/>
        <v>8.3162532995833605</v>
      </c>
      <c r="K924">
        <v>11.38</v>
      </c>
      <c r="M924">
        <v>6.72</v>
      </c>
      <c r="N924">
        <f t="shared" si="59"/>
        <v>1.0586899312548721</v>
      </c>
      <c r="O924">
        <v>6.78</v>
      </c>
    </row>
    <row r="925" spans="1:15" ht="15" x14ac:dyDescent="0.25">
      <c r="A925" t="s">
        <v>766</v>
      </c>
      <c r="B925" t="s">
        <v>767</v>
      </c>
      <c r="C925">
        <v>52.3</v>
      </c>
      <c r="D925">
        <v>53</v>
      </c>
      <c r="E925">
        <f t="shared" si="56"/>
        <v>3.2488408626384424</v>
      </c>
      <c r="F925">
        <v>70</v>
      </c>
      <c r="G925">
        <f t="shared" si="57"/>
        <v>4.290921894050773</v>
      </c>
      <c r="H925">
        <v>123</v>
      </c>
      <c r="I925">
        <f t="shared" si="58"/>
        <v>7.5397627566892158</v>
      </c>
      <c r="K925">
        <v>11.28</v>
      </c>
      <c r="M925">
        <v>5.5</v>
      </c>
      <c r="N925">
        <f t="shared" si="59"/>
        <v>0.92391037373042229</v>
      </c>
      <c r="O925">
        <v>6.2</v>
      </c>
    </row>
    <row r="926" spans="1:15" ht="15" x14ac:dyDescent="0.25">
      <c r="A926" t="s">
        <v>131</v>
      </c>
      <c r="B926" t="s">
        <v>214</v>
      </c>
      <c r="D926">
        <v>64</v>
      </c>
      <c r="E926" t="str">
        <f t="shared" si="56"/>
        <v/>
      </c>
      <c r="F926">
        <v>78</v>
      </c>
      <c r="G926" t="str">
        <f t="shared" si="57"/>
        <v/>
      </c>
      <c r="H926">
        <v>142</v>
      </c>
      <c r="I926" t="str">
        <f t="shared" si="58"/>
        <v/>
      </c>
      <c r="K926">
        <v>11.94</v>
      </c>
      <c r="M926">
        <v>8.68</v>
      </c>
      <c r="N926" t="str">
        <f t="shared" si="59"/>
        <v/>
      </c>
      <c r="O926">
        <v>5.83</v>
      </c>
    </row>
    <row r="927" spans="1:15" ht="15" x14ac:dyDescent="0.25">
      <c r="A927" t="s">
        <v>738</v>
      </c>
      <c r="B927" t="s">
        <v>175</v>
      </c>
      <c r="C927">
        <v>55.7</v>
      </c>
      <c r="D927">
        <v>61</v>
      </c>
      <c r="E927">
        <f t="shared" si="56"/>
        <v>3.5766974556865634</v>
      </c>
      <c r="F927">
        <v>79</v>
      </c>
      <c r="G927">
        <f t="shared" si="57"/>
        <v>4.6321163770366969</v>
      </c>
      <c r="H927">
        <v>140</v>
      </c>
      <c r="I927">
        <f t="shared" si="58"/>
        <v>8.2088138327232603</v>
      </c>
      <c r="K927">
        <v>10.62</v>
      </c>
      <c r="M927">
        <v>11.9</v>
      </c>
      <c r="N927">
        <f t="shared" si="59"/>
        <v>1.9430440248071525</v>
      </c>
      <c r="O927">
        <v>7.21</v>
      </c>
    </row>
    <row r="928" spans="1:15" ht="15" x14ac:dyDescent="0.25">
      <c r="A928" t="s">
        <v>699</v>
      </c>
      <c r="B928" t="s">
        <v>551</v>
      </c>
      <c r="C928">
        <v>52.5</v>
      </c>
      <c r="D928">
        <v>59</v>
      </c>
      <c r="E928">
        <f t="shared" si="56"/>
        <v>3.6069074139530355</v>
      </c>
      <c r="F928">
        <v>75</v>
      </c>
      <c r="G928">
        <f t="shared" si="57"/>
        <v>4.5850517973979263</v>
      </c>
      <c r="H928">
        <v>134</v>
      </c>
      <c r="I928">
        <f t="shared" si="58"/>
        <v>8.1919592113509623</v>
      </c>
      <c r="K928">
        <v>10.88</v>
      </c>
      <c r="M928">
        <v>10.55</v>
      </c>
      <c r="N928">
        <f t="shared" si="59"/>
        <v>1.7691812572280201</v>
      </c>
      <c r="O928">
        <v>6.85</v>
      </c>
    </row>
    <row r="929" spans="1:15" ht="15" x14ac:dyDescent="0.25">
      <c r="A929" t="s">
        <v>768</v>
      </c>
      <c r="B929" t="s">
        <v>769</v>
      </c>
      <c r="C929">
        <v>75.099999999999994</v>
      </c>
      <c r="D929">
        <v>64</v>
      </c>
      <c r="E929">
        <f t="shared" si="56"/>
        <v>3.0391931189561427</v>
      </c>
      <c r="F929">
        <v>87</v>
      </c>
      <c r="G929">
        <f t="shared" si="57"/>
        <v>4.1314031460810066</v>
      </c>
      <c r="H929">
        <v>151</v>
      </c>
      <c r="I929">
        <f t="shared" si="58"/>
        <v>7.1705962650371484</v>
      </c>
      <c r="L929">
        <v>5.04</v>
      </c>
      <c r="M929">
        <v>12.5</v>
      </c>
      <c r="N929">
        <f t="shared" si="59"/>
        <v>1.7837594732424331</v>
      </c>
      <c r="O929">
        <v>7.28</v>
      </c>
    </row>
    <row r="930" spans="1:15" ht="15" x14ac:dyDescent="0.25">
      <c r="A930" t="s">
        <v>745</v>
      </c>
      <c r="B930" t="s">
        <v>209</v>
      </c>
      <c r="C930">
        <v>75.099999999999994</v>
      </c>
      <c r="D930">
        <v>63</v>
      </c>
      <c r="E930">
        <f t="shared" si="56"/>
        <v>2.9917057264724529</v>
      </c>
      <c r="F930">
        <v>74</v>
      </c>
      <c r="G930">
        <f t="shared" si="57"/>
        <v>3.5140670437930397</v>
      </c>
      <c r="H930">
        <v>137</v>
      </c>
      <c r="I930">
        <f t="shared" si="58"/>
        <v>6.5057727702654926</v>
      </c>
      <c r="L930">
        <v>5.31</v>
      </c>
      <c r="M930">
        <v>10</v>
      </c>
      <c r="N930">
        <f t="shared" si="59"/>
        <v>1.4270075785939464</v>
      </c>
      <c r="O930">
        <v>6.97</v>
      </c>
    </row>
    <row r="931" spans="1:15" ht="15" x14ac:dyDescent="0.25">
      <c r="A931" t="s">
        <v>770</v>
      </c>
      <c r="B931" t="s">
        <v>771</v>
      </c>
      <c r="C931">
        <v>46</v>
      </c>
      <c r="D931">
        <v>36</v>
      </c>
      <c r="E931">
        <f t="shared" si="56"/>
        <v>2.415945027877064</v>
      </c>
      <c r="F931">
        <v>40</v>
      </c>
      <c r="G931">
        <f t="shared" si="57"/>
        <v>2.6843833643078487</v>
      </c>
      <c r="H931">
        <v>76</v>
      </c>
      <c r="I931">
        <f t="shared" si="58"/>
        <v>5.1003283921849132</v>
      </c>
      <c r="L931">
        <v>5.0199999999999996</v>
      </c>
      <c r="M931">
        <v>6.73</v>
      </c>
      <c r="N931">
        <f t="shared" si="59"/>
        <v>1.1978780203898247</v>
      </c>
      <c r="O931">
        <v>6.56</v>
      </c>
    </row>
    <row r="932" spans="1:15" ht="15" x14ac:dyDescent="0.25">
      <c r="A932" t="s">
        <v>591</v>
      </c>
      <c r="B932" t="s">
        <v>592</v>
      </c>
      <c r="C932">
        <v>58.7</v>
      </c>
      <c r="D932">
        <v>70</v>
      </c>
      <c r="E932">
        <f t="shared" si="56"/>
        <v>3.9552610724168438</v>
      </c>
      <c r="F932">
        <v>87</v>
      </c>
      <c r="G932">
        <f t="shared" si="57"/>
        <v>4.9158244757180771</v>
      </c>
      <c r="H932">
        <v>157</v>
      </c>
      <c r="I932">
        <f t="shared" si="58"/>
        <v>8.8710855481349213</v>
      </c>
      <c r="L932">
        <v>4.9400000000000004</v>
      </c>
      <c r="M932">
        <v>10.15</v>
      </c>
      <c r="N932">
        <f t="shared" si="59"/>
        <v>1.6185672907496755</v>
      </c>
      <c r="O932">
        <v>6.85</v>
      </c>
    </row>
    <row r="933" spans="1:15" ht="15" x14ac:dyDescent="0.25">
      <c r="A933" t="s">
        <v>9</v>
      </c>
      <c r="B933" t="s">
        <v>467</v>
      </c>
      <c r="C933">
        <v>62.1</v>
      </c>
      <c r="D933">
        <v>64</v>
      </c>
      <c r="E933">
        <f t="shared" si="56"/>
        <v>3.4753863371990983</v>
      </c>
      <c r="F933">
        <v>80</v>
      </c>
      <c r="G933">
        <f t="shared" si="57"/>
        <v>4.3442329214988726</v>
      </c>
      <c r="H933">
        <v>144</v>
      </c>
      <c r="I933">
        <f t="shared" si="58"/>
        <v>7.8196192586979709</v>
      </c>
      <c r="L933">
        <v>4.53</v>
      </c>
      <c r="M933">
        <v>11.4</v>
      </c>
      <c r="N933">
        <f t="shared" si="59"/>
        <v>1.7723336041755442</v>
      </c>
      <c r="O933">
        <v>7.1</v>
      </c>
    </row>
    <row r="934" spans="1:15" ht="15" x14ac:dyDescent="0.25">
      <c r="A934" t="s">
        <v>468</v>
      </c>
      <c r="B934" t="s">
        <v>469</v>
      </c>
      <c r="C934">
        <v>64.2</v>
      </c>
      <c r="D934">
        <v>73</v>
      </c>
      <c r="E934">
        <f t="shared" si="56"/>
        <v>3.8721745196747435</v>
      </c>
      <c r="F934">
        <v>79</v>
      </c>
      <c r="G934">
        <f t="shared" si="57"/>
        <v>4.1904354391000647</v>
      </c>
      <c r="H934">
        <v>152</v>
      </c>
      <c r="I934">
        <f t="shared" si="58"/>
        <v>8.062609958774809</v>
      </c>
      <c r="L934">
        <v>5.0599999999999996</v>
      </c>
      <c r="M934">
        <v>11</v>
      </c>
      <c r="N934">
        <f t="shared" si="59"/>
        <v>1.6846975223173384</v>
      </c>
      <c r="O934">
        <v>7.08</v>
      </c>
    </row>
    <row r="935" spans="1:15" ht="15" x14ac:dyDescent="0.25">
      <c r="A935" t="s">
        <v>23</v>
      </c>
      <c r="B935" t="s">
        <v>472</v>
      </c>
      <c r="C935">
        <v>67.099999999999994</v>
      </c>
      <c r="D935">
        <v>57</v>
      </c>
      <c r="E935">
        <f t="shared" si="56"/>
        <v>2.9306808697054012</v>
      </c>
      <c r="F935">
        <v>68</v>
      </c>
      <c r="G935">
        <f t="shared" si="57"/>
        <v>3.4962508621046893</v>
      </c>
      <c r="H935">
        <v>125</v>
      </c>
      <c r="I935">
        <f t="shared" si="58"/>
        <v>6.4269317318100905</v>
      </c>
      <c r="L935">
        <v>5.1100000000000003</v>
      </c>
      <c r="M935">
        <v>9.35</v>
      </c>
      <c r="N935">
        <f t="shared" si="59"/>
        <v>1.4037532700322928</v>
      </c>
      <c r="O935">
        <v>6.4</v>
      </c>
    </row>
    <row r="936" spans="1:15" ht="15" x14ac:dyDescent="0.25">
      <c r="A936" t="s">
        <v>69</v>
      </c>
      <c r="B936" t="s">
        <v>211</v>
      </c>
      <c r="C936">
        <v>61.8</v>
      </c>
      <c r="D936">
        <v>46</v>
      </c>
      <c r="E936">
        <f t="shared" si="56"/>
        <v>2.5064836655593439</v>
      </c>
      <c r="F936">
        <v>57</v>
      </c>
      <c r="G936">
        <f t="shared" si="57"/>
        <v>3.1058601942800568</v>
      </c>
      <c r="H936">
        <v>103</v>
      </c>
      <c r="I936">
        <f t="shared" si="58"/>
        <v>5.6123438598394007</v>
      </c>
      <c r="L936">
        <v>5.03</v>
      </c>
      <c r="M936">
        <v>8.9</v>
      </c>
      <c r="N936">
        <f t="shared" si="59"/>
        <v>1.3866879944480939</v>
      </c>
      <c r="O936">
        <v>6.55</v>
      </c>
    </row>
    <row r="937" spans="1:15" ht="15" x14ac:dyDescent="0.25">
      <c r="A937" t="s">
        <v>728</v>
      </c>
      <c r="B937" t="s">
        <v>83</v>
      </c>
      <c r="C937">
        <v>61.3</v>
      </c>
      <c r="D937">
        <v>50</v>
      </c>
      <c r="E937">
        <f t="shared" si="56"/>
        <v>2.740099619592038</v>
      </c>
      <c r="F937">
        <v>55</v>
      </c>
      <c r="G937">
        <f t="shared" si="57"/>
        <v>3.0141095815512418</v>
      </c>
      <c r="H937">
        <v>105</v>
      </c>
      <c r="I937">
        <f t="shared" si="58"/>
        <v>5.7542092011432793</v>
      </c>
      <c r="L937">
        <v>5.23</v>
      </c>
      <c r="M937">
        <v>8.4</v>
      </c>
      <c r="N937">
        <f>IF(AND($C937&gt;0,M937&gt;0),M937/($C937^0.450818786555515),"")</f>
        <v>1.3135860386189959</v>
      </c>
      <c r="O937">
        <v>6.05</v>
      </c>
    </row>
    <row r="939" spans="1:15" ht="15" x14ac:dyDescent="0.25">
      <c r="A939" t="s">
        <v>772</v>
      </c>
      <c r="E939">
        <f>MEDIAN(E2:E937)</f>
        <v>2.3375373272630893</v>
      </c>
      <c r="G939">
        <f>MEDIAN(G2:G937)</f>
        <v>2.9023255530832559</v>
      </c>
      <c r="I939">
        <f>MEDIAN(I2:I937)</f>
        <v>5.255923197276787</v>
      </c>
      <c r="J939">
        <f>MEDIAN(J2:J937)</f>
        <v>13.9</v>
      </c>
      <c r="N939">
        <f>MEDIAN(N2:N937)</f>
        <v>1.3573847268505488</v>
      </c>
      <c r="O939">
        <f>MEDIAN(O2:O937)</f>
        <v>6.05</v>
      </c>
    </row>
    <row r="941" spans="1:15" x14ac:dyDescent="0.3">
      <c r="A941" s="4" t="s">
        <v>143</v>
      </c>
      <c r="E941" s="6" t="s">
        <v>162</v>
      </c>
      <c r="I941" s="6">
        <f>150/I939</f>
        <v>28.539229811751891</v>
      </c>
      <c r="J941" s="6">
        <f>42/(25-J939)</f>
        <v>3.7837837837837838</v>
      </c>
      <c r="N941" s="6">
        <f>57/N939</f>
        <v>41.992516102824716</v>
      </c>
      <c r="O941" s="6">
        <f>51/O939</f>
        <v>8.4297520661157019</v>
      </c>
    </row>
    <row r="942" spans="1:15" ht="15" x14ac:dyDescent="0.25">
      <c r="E942" s="6" t="s">
        <v>146</v>
      </c>
      <c r="I942" s="6">
        <f>180/I939</f>
        <v>34.247075774102271</v>
      </c>
      <c r="J942" s="6">
        <f>34/(25-J939)</f>
        <v>3.0630630630630633</v>
      </c>
      <c r="N942" s="6">
        <f>45/N939</f>
        <v>33.151986396966883</v>
      </c>
      <c r="O942" s="6">
        <f>41/O939</f>
        <v>6.7768595041322319</v>
      </c>
    </row>
    <row r="1013" spans="1:16" x14ac:dyDescent="0.3">
      <c r="A1013" s="1"/>
      <c r="B1013" s="1"/>
      <c r="C1013" s="1"/>
      <c r="D1013" s="1"/>
      <c r="E1013" s="1"/>
      <c r="H1013" s="1"/>
      <c r="I1013" s="1"/>
      <c r="M1013" s="1"/>
      <c r="N1013" s="1"/>
      <c r="P1013" s="1"/>
    </row>
    <row r="1014" spans="1:16" x14ac:dyDescent="0.3">
      <c r="A1014" s="1"/>
      <c r="B1014" s="1"/>
      <c r="C1014" s="1"/>
      <c r="D1014" s="1"/>
      <c r="E1014" s="1"/>
      <c r="H1014" s="1"/>
      <c r="I1014" s="1"/>
      <c r="M1014" s="1"/>
      <c r="N1014" s="1"/>
      <c r="P1014" s="1"/>
    </row>
    <row r="1035" spans="1:16" x14ac:dyDescent="0.3">
      <c r="A1035" s="1"/>
      <c r="B1035" s="1"/>
      <c r="C1035" s="1"/>
      <c r="D1035" s="1"/>
      <c r="E1035" s="1"/>
      <c r="H1035" s="1"/>
      <c r="I1035" s="1"/>
      <c r="M1035" s="1"/>
      <c r="N1035" s="1"/>
      <c r="P1035" s="1"/>
    </row>
    <row r="1039" spans="1:16" x14ac:dyDescent="0.3">
      <c r="M1039" s="3"/>
      <c r="N1039" s="3"/>
      <c r="P1039" s="3"/>
    </row>
    <row r="1131" spans="1:16" x14ac:dyDescent="0.3">
      <c r="A1131" s="1"/>
      <c r="B1131" s="1"/>
      <c r="C1131" s="1"/>
      <c r="D1131" s="1"/>
      <c r="E1131" s="1"/>
      <c r="H1131" s="1"/>
      <c r="I1131" s="1"/>
      <c r="M1131" s="1"/>
      <c r="N1131" s="1"/>
      <c r="P1131" s="1"/>
    </row>
    <row r="1180" spans="13:16" x14ac:dyDescent="0.3">
      <c r="M1180" s="3"/>
      <c r="N1180" s="3"/>
      <c r="P1180" s="3"/>
    </row>
    <row r="1196" spans="13:16" x14ac:dyDescent="0.3">
      <c r="M1196" s="3"/>
      <c r="N1196" s="3"/>
      <c r="P1196" s="3"/>
    </row>
    <row r="1210" spans="1:16" x14ac:dyDescent="0.3">
      <c r="A1210" s="1"/>
      <c r="B1210" s="1"/>
      <c r="C1210" s="1"/>
      <c r="D1210" s="1"/>
      <c r="E1210" s="1"/>
      <c r="H1210" s="1"/>
      <c r="I1210" s="1"/>
      <c r="M1210" s="1"/>
      <c r="N1210" s="1"/>
      <c r="P1210" s="1"/>
    </row>
    <row r="1257" spans="1:16" x14ac:dyDescent="0.3">
      <c r="A1257" s="1"/>
      <c r="B1257" s="1"/>
      <c r="C1257" s="1"/>
      <c r="D1257" s="1"/>
      <c r="E1257" s="1"/>
      <c r="H1257" s="1"/>
      <c r="I1257" s="1"/>
      <c r="M1257" s="1"/>
      <c r="N1257" s="1"/>
      <c r="P1257" s="1"/>
    </row>
    <row r="1276" spans="13:16" x14ac:dyDescent="0.3">
      <c r="M1276" s="3"/>
      <c r="N1276" s="3"/>
      <c r="P1276" s="3"/>
    </row>
    <row r="1293" spans="1:16" x14ac:dyDescent="0.3">
      <c r="A1293" s="1"/>
      <c r="B1293" s="1"/>
      <c r="C1293" s="1"/>
      <c r="D1293" s="1"/>
      <c r="E1293" s="1"/>
      <c r="H1293" s="1"/>
      <c r="I1293" s="1"/>
      <c r="M1293" s="1"/>
      <c r="N1293" s="1"/>
      <c r="P1293" s="1"/>
    </row>
    <row r="1345" spans="13:16" x14ac:dyDescent="0.3">
      <c r="M1345" s="3"/>
      <c r="N1345" s="3"/>
      <c r="P1345" s="3"/>
    </row>
    <row r="1362" spans="1:16" x14ac:dyDescent="0.3">
      <c r="M1362" s="3"/>
      <c r="N1362" s="3"/>
      <c r="P1362" s="3"/>
    </row>
    <row r="1372" spans="1:16" x14ac:dyDescent="0.3">
      <c r="A1372" s="1"/>
      <c r="B1372" s="1"/>
      <c r="C1372" s="1"/>
      <c r="D1372" s="1"/>
      <c r="E1372" s="1"/>
      <c r="H1372" s="1"/>
      <c r="I1372" s="1"/>
      <c r="M1372" s="1"/>
      <c r="N1372" s="1"/>
      <c r="P1372" s="1"/>
    </row>
    <row r="1441" spans="1:16" x14ac:dyDescent="0.3">
      <c r="A1441" s="1"/>
      <c r="B1441" s="1"/>
      <c r="C1441" s="1"/>
      <c r="D1441" s="1"/>
      <c r="E1441" s="1"/>
      <c r="H1441" s="1"/>
      <c r="I1441" s="1"/>
      <c r="M1441" s="1"/>
      <c r="N1441" s="1"/>
      <c r="P1441" s="1"/>
    </row>
    <row r="1494" spans="13:16" x14ac:dyDescent="0.3">
      <c r="M1494" s="3"/>
      <c r="N1494" s="3"/>
      <c r="P1494" s="3"/>
    </row>
    <row r="1554" spans="1:16" x14ac:dyDescent="0.3">
      <c r="A1554" s="1"/>
      <c r="B1554" s="1"/>
      <c r="C1554" s="1"/>
      <c r="D1554" s="1"/>
      <c r="E1554" s="1"/>
      <c r="H1554" s="1"/>
      <c r="I1554" s="1"/>
      <c r="M1554" s="1"/>
      <c r="N1554" s="1"/>
      <c r="P1554" s="1"/>
    </row>
    <row r="1558" spans="1:16" x14ac:dyDescent="0.3">
      <c r="A1558" s="1"/>
      <c r="B1558" s="1"/>
      <c r="C1558" s="1"/>
      <c r="D1558" s="1"/>
      <c r="E1558" s="1"/>
      <c r="H1558" s="1"/>
      <c r="I1558" s="1"/>
      <c r="M1558" s="1"/>
      <c r="N1558" s="1"/>
      <c r="P1558" s="1"/>
    </row>
    <row r="1564" spans="1:16" x14ac:dyDescent="0.3">
      <c r="A1564" s="1"/>
      <c r="B1564" s="1"/>
      <c r="C1564" s="1"/>
      <c r="D1564" s="1"/>
      <c r="E1564" s="1"/>
      <c r="H1564" s="1"/>
      <c r="I1564" s="1"/>
      <c r="M1564" s="1"/>
      <c r="N1564" s="1"/>
      <c r="P1564" s="1"/>
    </row>
    <row r="1568" spans="1:16" x14ac:dyDescent="0.3">
      <c r="A1568" s="1"/>
      <c r="B1568" s="1"/>
      <c r="C1568" s="1"/>
      <c r="D1568" s="1"/>
      <c r="E1568" s="1"/>
      <c r="H1568" s="1"/>
      <c r="I1568" s="1"/>
      <c r="M1568" s="1"/>
      <c r="N1568" s="1"/>
      <c r="P1568" s="1"/>
    </row>
    <row r="1619" spans="13:16" x14ac:dyDescent="0.3">
      <c r="M1619" s="3"/>
      <c r="N1619" s="3"/>
      <c r="P1619" s="3"/>
    </row>
    <row r="1693" spans="1:16" x14ac:dyDescent="0.3">
      <c r="A1693" s="1"/>
      <c r="B1693" s="1"/>
      <c r="C1693" s="1"/>
      <c r="D1693" s="1"/>
      <c r="E1693" s="1"/>
      <c r="H1693" s="1"/>
      <c r="I1693" s="1"/>
      <c r="M1693" s="1"/>
      <c r="N1693" s="1"/>
      <c r="P1693" s="1"/>
    </row>
    <row r="1725" spans="13:16" x14ac:dyDescent="0.3">
      <c r="M1725" s="3"/>
      <c r="N1725" s="3"/>
      <c r="P1725" s="3"/>
    </row>
    <row r="1777" spans="1:16" x14ac:dyDescent="0.3">
      <c r="A1777" s="1"/>
      <c r="B1777" s="1"/>
      <c r="C1777" s="1"/>
      <c r="D1777" s="1"/>
      <c r="E1777" s="1"/>
      <c r="H1777" s="1"/>
      <c r="I1777" s="1"/>
      <c r="M1777" s="1"/>
      <c r="N1777" s="1"/>
      <c r="P1777" s="1"/>
    </row>
    <row r="1885" spans="1:16" x14ac:dyDescent="0.3">
      <c r="A1885" s="1"/>
      <c r="B1885" s="1"/>
      <c r="C1885" s="1"/>
      <c r="D1885" s="1"/>
      <c r="E1885" s="1"/>
      <c r="H1885" s="1"/>
      <c r="I1885" s="1"/>
      <c r="M1885" s="1"/>
      <c r="N1885" s="1"/>
      <c r="P1885" s="1"/>
    </row>
    <row r="1891" spans="13:16" x14ac:dyDescent="0.3">
      <c r="M1891" s="3"/>
      <c r="N1891" s="3"/>
      <c r="P1891" s="3"/>
    </row>
    <row r="1940" spans="13:16" x14ac:dyDescent="0.3">
      <c r="M1940" s="3"/>
      <c r="N1940" s="3"/>
      <c r="P1940" s="3"/>
    </row>
    <row r="1965" spans="1:16" x14ac:dyDescent="0.3">
      <c r="M1965" s="3"/>
      <c r="N1965" s="3"/>
      <c r="P1965" s="3"/>
    </row>
    <row r="1966" spans="1:16" x14ac:dyDescent="0.3">
      <c r="A1966" s="1"/>
      <c r="B1966" s="1"/>
      <c r="C1966" s="1"/>
      <c r="D1966" s="1"/>
      <c r="E1966" s="1"/>
      <c r="H1966" s="1"/>
      <c r="I1966" s="1"/>
      <c r="M1966" s="1"/>
      <c r="N1966" s="1"/>
      <c r="P1966" s="1"/>
    </row>
    <row r="1978" spans="13:16" x14ac:dyDescent="0.3">
      <c r="M1978" s="3"/>
      <c r="N1978" s="3"/>
      <c r="P1978" s="3"/>
    </row>
    <row r="1983" spans="13:16" x14ac:dyDescent="0.3">
      <c r="M1983" s="3"/>
      <c r="N1983" s="3"/>
      <c r="P1983" s="3"/>
    </row>
    <row r="2015" spans="1:16" x14ac:dyDescent="0.3">
      <c r="A2015" s="1"/>
      <c r="B2015" s="1"/>
      <c r="C2015" s="1"/>
      <c r="D2015" s="1"/>
      <c r="E2015" s="1"/>
      <c r="H2015" s="1"/>
      <c r="I2015" s="1"/>
      <c r="M2015" s="1"/>
      <c r="N2015" s="1"/>
      <c r="P2015" s="1"/>
    </row>
    <row r="2039" spans="13:16" x14ac:dyDescent="0.3">
      <c r="M2039" s="3"/>
      <c r="N2039" s="3"/>
      <c r="P2039" s="3"/>
    </row>
    <row r="2112" spans="13:16" x14ac:dyDescent="0.3">
      <c r="M2112" s="3"/>
      <c r="N2112" s="3"/>
      <c r="P2112" s="3"/>
    </row>
    <row r="2227" spans="1:16" x14ac:dyDescent="0.3">
      <c r="A2227" s="1"/>
      <c r="B2227" s="1"/>
      <c r="C2227" s="1"/>
      <c r="D2227" s="1"/>
      <c r="E2227" s="1"/>
      <c r="H2227" s="1"/>
      <c r="I2227" s="1"/>
      <c r="M2227" s="1"/>
      <c r="N2227" s="1"/>
      <c r="P2227" s="1"/>
    </row>
    <row r="2235" spans="1:16" x14ac:dyDescent="0.3">
      <c r="A2235" s="1"/>
      <c r="B2235" s="1"/>
      <c r="C2235" s="1"/>
      <c r="D2235" s="1"/>
      <c r="E2235" s="1"/>
      <c r="H2235" s="1"/>
      <c r="I2235" s="1"/>
      <c r="M2235" s="1"/>
      <c r="N2235" s="1"/>
      <c r="P2235" s="1"/>
    </row>
    <row r="2273" spans="13:16" x14ac:dyDescent="0.3">
      <c r="M2273" s="3"/>
      <c r="N2273" s="3"/>
      <c r="P2273" s="3"/>
    </row>
    <row r="2391" spans="1:16" x14ac:dyDescent="0.3">
      <c r="M2391" s="3"/>
      <c r="N2391" s="3"/>
      <c r="P2391" s="3"/>
    </row>
    <row r="2392" spans="1:16" x14ac:dyDescent="0.3">
      <c r="A2392" s="1"/>
      <c r="B2392" s="1"/>
      <c r="C2392" s="1"/>
      <c r="D2392" s="1"/>
      <c r="E2392" s="1"/>
      <c r="H2392" s="1"/>
      <c r="I2392" s="1"/>
      <c r="M2392" s="1"/>
      <c r="N2392" s="1"/>
      <c r="P2392" s="1"/>
    </row>
    <row r="2433" spans="1:16" x14ac:dyDescent="0.3">
      <c r="A2433" s="1"/>
      <c r="B2433" s="1"/>
      <c r="C2433" s="1"/>
      <c r="D2433" s="1"/>
      <c r="E2433" s="1"/>
      <c r="H2433" s="1"/>
      <c r="I2433" s="1"/>
      <c r="M2433" s="1"/>
      <c r="N2433" s="1"/>
      <c r="P2433" s="1"/>
    </row>
    <row r="2533" spans="1:16" x14ac:dyDescent="0.3">
      <c r="A2533" s="1"/>
      <c r="B2533" s="1"/>
      <c r="C2533" s="1"/>
      <c r="D2533" s="1"/>
      <c r="E2533" s="1"/>
      <c r="H2533" s="1"/>
      <c r="I2533" s="1"/>
      <c r="M2533" s="1"/>
      <c r="N2533" s="1"/>
      <c r="P2533" s="1"/>
    </row>
    <row r="2542" spans="1:16" x14ac:dyDescent="0.3">
      <c r="A2542" s="1"/>
      <c r="B2542" s="1"/>
      <c r="C2542" s="1"/>
      <c r="D2542" s="1"/>
      <c r="E2542" s="1"/>
      <c r="H2542" s="1"/>
      <c r="I2542" s="1"/>
      <c r="M2542" s="1"/>
      <c r="N2542" s="1"/>
      <c r="P2542" s="1"/>
    </row>
    <row r="2563" spans="13:16" x14ac:dyDescent="0.3">
      <c r="M2563" s="3"/>
      <c r="N2563" s="3"/>
      <c r="P2563" s="3"/>
    </row>
    <row r="2570" spans="13:16" x14ac:dyDescent="0.3">
      <c r="M2570" s="3"/>
      <c r="N2570" s="3"/>
      <c r="P2570" s="3"/>
    </row>
    <row r="2627" spans="1:16" x14ac:dyDescent="0.3">
      <c r="M2627" s="3"/>
      <c r="N2627" s="3"/>
      <c r="P2627" s="3"/>
    </row>
    <row r="2636" spans="1:16" x14ac:dyDescent="0.3">
      <c r="A2636" s="1"/>
      <c r="B2636" s="1"/>
      <c r="C2636" s="1"/>
      <c r="D2636" s="1"/>
      <c r="E2636" s="1"/>
      <c r="H2636" s="1"/>
      <c r="I2636" s="1"/>
      <c r="M2636" s="1"/>
      <c r="N2636" s="1"/>
      <c r="P2636" s="1"/>
    </row>
    <row r="2638" spans="1:16" x14ac:dyDescent="0.3">
      <c r="M2638" s="3"/>
      <c r="N2638" s="3"/>
      <c r="P2638" s="3"/>
    </row>
    <row r="2660" spans="1:16" x14ac:dyDescent="0.3">
      <c r="M2660" s="3"/>
      <c r="N2660" s="3"/>
      <c r="P2660" s="3"/>
    </row>
    <row r="2662" spans="1:16" x14ac:dyDescent="0.3">
      <c r="A2662" s="1"/>
      <c r="B2662" s="1"/>
      <c r="C2662" s="1"/>
      <c r="D2662" s="1"/>
      <c r="E2662" s="1"/>
      <c r="H2662" s="1"/>
      <c r="I2662" s="1"/>
      <c r="M2662" s="1"/>
      <c r="N2662" s="1"/>
      <c r="P2662" s="1"/>
    </row>
    <row r="2748" spans="1:16" x14ac:dyDescent="0.3">
      <c r="A2748" s="1"/>
      <c r="B2748" s="1"/>
      <c r="C2748" s="1"/>
      <c r="D2748" s="1"/>
      <c r="E2748" s="1"/>
      <c r="H2748" s="1"/>
      <c r="I2748" s="1"/>
      <c r="M2748" s="1"/>
      <c r="N2748" s="1"/>
      <c r="P2748" s="1"/>
    </row>
    <row r="2836" spans="13:16" x14ac:dyDescent="0.3">
      <c r="M2836" s="3"/>
      <c r="N2836" s="3"/>
      <c r="P2836" s="3"/>
    </row>
    <row r="2843" spans="13:16" x14ac:dyDescent="0.3">
      <c r="M2843" s="3"/>
      <c r="N2843" s="3"/>
      <c r="P2843" s="3"/>
    </row>
    <row r="2852" spans="13:16" x14ac:dyDescent="0.3">
      <c r="M2852" s="3"/>
      <c r="N2852" s="3"/>
      <c r="P2852" s="3"/>
    </row>
    <row r="2860" spans="13:16" x14ac:dyDescent="0.3">
      <c r="M2860" s="3"/>
      <c r="N2860" s="3"/>
      <c r="P2860" s="3"/>
    </row>
    <row r="2921" spans="1:16" x14ac:dyDescent="0.3">
      <c r="A2921" s="1"/>
      <c r="B2921" s="1"/>
      <c r="C2921" s="1"/>
      <c r="D2921" s="1"/>
      <c r="E2921" s="1"/>
      <c r="H2921" s="1"/>
      <c r="I2921" s="1"/>
      <c r="M2921" s="1"/>
      <c r="N2921" s="1"/>
      <c r="P2921" s="1"/>
    </row>
    <row r="2959" spans="1:16" x14ac:dyDescent="0.3">
      <c r="A2959" s="1"/>
      <c r="B2959" s="1"/>
      <c r="C2959" s="1"/>
      <c r="D2959" s="1"/>
      <c r="E2959" s="1"/>
      <c r="H2959" s="1"/>
      <c r="I2959" s="1"/>
      <c r="M2959" s="1"/>
      <c r="N2959" s="1"/>
      <c r="P2959" s="1"/>
    </row>
    <row r="2966" spans="13:16" x14ac:dyDescent="0.3">
      <c r="M2966" s="3"/>
      <c r="N2966" s="3"/>
      <c r="P2966" s="3"/>
    </row>
    <row r="3039" spans="13:16" x14ac:dyDescent="0.3">
      <c r="M3039" s="3"/>
      <c r="N3039" s="3"/>
      <c r="P3039" s="3"/>
    </row>
    <row r="3163" spans="1:17" x14ac:dyDescent="0.3">
      <c r="A3163" s="4"/>
      <c r="F3163" s="4"/>
      <c r="G3163" s="4"/>
      <c r="H3163" s="4"/>
      <c r="I3163" s="4"/>
      <c r="J3163" s="4"/>
      <c r="K3163" s="4"/>
      <c r="L3163" s="4"/>
      <c r="M3163" s="4"/>
      <c r="N3163" s="4"/>
      <c r="O3163" s="4"/>
      <c r="P3163" s="4"/>
      <c r="Q3163" s="4"/>
    </row>
    <row r="3164" spans="1:17" x14ac:dyDescent="0.3">
      <c r="F3164" s="4"/>
      <c r="G3164" s="4"/>
      <c r="H3164" s="4"/>
      <c r="I3164" s="4"/>
      <c r="J3164" s="4"/>
      <c r="K3164" s="4"/>
      <c r="L3164" s="4"/>
      <c r="M3164" s="4"/>
      <c r="N3164" s="4"/>
      <c r="O3164" s="4"/>
      <c r="P3164" s="4"/>
      <c r="Q3164" s="4"/>
    </row>
    <row r="3165" spans="1:17" x14ac:dyDescent="0.3">
      <c r="A3165" s="4"/>
      <c r="F3165" s="6"/>
      <c r="G3165" s="6"/>
      <c r="H3165" s="6"/>
      <c r="I3165" s="6"/>
      <c r="J3165" s="6"/>
      <c r="K3165" s="6"/>
      <c r="L3165" s="6"/>
      <c r="M3165" s="13"/>
      <c r="N3165" s="13"/>
      <c r="O3165" s="6"/>
      <c r="P3165" s="6"/>
      <c r="Q3165" s="6"/>
    </row>
    <row r="3166" spans="1:17" x14ac:dyDescent="0.3">
      <c r="F3166" s="6"/>
      <c r="G3166" s="6"/>
      <c r="H3166" s="6"/>
      <c r="I3166" s="6"/>
      <c r="J3166" s="6"/>
      <c r="K3166" s="6"/>
      <c r="L3166" s="6"/>
      <c r="M3166" s="13"/>
      <c r="N3166" s="13"/>
      <c r="O3166" s="6"/>
      <c r="P3166" s="6"/>
      <c r="Q3166" s="6"/>
    </row>
  </sheetData>
  <sortState ref="A2:O3161">
    <sortCondition ref="A2"/>
  </sortState>
  <conditionalFormatting sqref="D825:D844 H825:H844">
    <cfRule type="cellIs" dxfId="7" priority="8" stopIfTrue="1" operator="lessThan">
      <formula>0</formula>
    </cfRule>
  </conditionalFormatting>
  <conditionalFormatting sqref="D1550:E1557">
    <cfRule type="cellIs" dxfId="6" priority="7" stopIfTrue="1" operator="lessThan">
      <formula>0</formula>
    </cfRule>
  </conditionalFormatting>
  <conditionalFormatting sqref="H1550:I1557">
    <cfRule type="cellIs" dxfId="5" priority="6" stopIfTrue="1" operator="lessThan">
      <formula>0</formula>
    </cfRule>
  </conditionalFormatting>
  <conditionalFormatting sqref="D1558:E1566">
    <cfRule type="cellIs" dxfId="4" priority="5" stopIfTrue="1" operator="lessThan">
      <formula>0</formula>
    </cfRule>
  </conditionalFormatting>
  <conditionalFormatting sqref="H1558:I1566">
    <cfRule type="cellIs" dxfId="3" priority="4" stopIfTrue="1" operator="lessThan">
      <formula>0</formula>
    </cfRule>
  </conditionalFormatting>
  <conditionalFormatting sqref="H2176:I2192">
    <cfRule type="cellIs" dxfId="2" priority="3" stopIfTrue="1" operator="lessThan">
      <formula>0</formula>
    </cfRule>
  </conditionalFormatting>
  <conditionalFormatting sqref="D2653:E2658">
    <cfRule type="cellIs" dxfId="1" priority="2" stopIfTrue="1" operator="lessThan">
      <formula>0</formula>
    </cfRule>
  </conditionalFormatting>
  <conditionalFormatting sqref="H2653:I2658">
    <cfRule type="cellIs" dxfId="0" priority="1" stopIfTrue="1" operator="lessThan">
      <formula>0</formula>
    </cfRule>
  </conditionalFormatting>
  <dataValidations count="2">
    <dataValidation type="decimal" allowBlank="1" showInputMessage="1" showErrorMessage="1" errorTitle="Warnung !!!" error="Falscher Wert! Bitte eine Zahl zwischen -300 und 300 eingeben." promptTitle="Hinweis !!!" prompt="Akzeptiert nur eine Zahl zwischen -300 und 300." sqref="H2653:I2658 H2176:I2192 D825:D844 D2653:E2658 D1550:E1566 H1550:I1566 H825:H844">
      <formula1>-300</formula1>
      <formula2>300</formula2>
    </dataValidation>
    <dataValidation allowBlank="1" showInputMessage="1" showErrorMessage="1" errorTitle="Warnung !!!" error="Falscher Wert! Bitte eine zahl zwischen 10 und 200 eingeben." promptTitle="Hinweis !!!" prompt="Akzeptiert nur eine Zahl zwischen 10 und 200." sqref="C825:C844 C1550:C1566 C2176:C2192 C2653:C265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Wettkampfdokumentation</vt:lpstr>
      <vt:lpstr>Ergebnisfaktoren</vt:lpstr>
      <vt:lpstr>Hintergrund Berechnung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2024-05-16T15:11:04Z</dcterms:modified>
</cp:coreProperties>
</file>